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ickr\OneDrive\Desktop\LisaLab\"/>
    </mc:Choice>
  </mc:AlternateContent>
  <xr:revisionPtr revIDLastSave="0" documentId="13_ncr:1_{2A1691CB-19D1-42BE-AA56-C670B9CA4EF2}" xr6:coauthVersionLast="47" xr6:coauthVersionMax="47" xr10:uidLastSave="{00000000-0000-0000-0000-000000000000}"/>
  <bookViews>
    <workbookView xWindow="30612" yWindow="4080" windowWidth="23256" windowHeight="12576" tabRatio="649" firstSheet="2" activeTab="5" xr2:uid="{00000000-000D-0000-FFFF-FFFF00000000}"/>
  </bookViews>
  <sheets>
    <sheet name="Study Calendar Summary - JV" sheetId="14" r:id="rId1"/>
    <sheet name="Aim 1 Study Calendar - JV" sheetId="3" r:id="rId2"/>
    <sheet name="Aim 2 Study Calendar - LEO" sheetId="13" r:id="rId3"/>
    <sheet name="Aim 2 CCL2 Injections - LEO" sheetId="18" r:id="rId4"/>
    <sheet name="Thicc Thursdays - JV" sheetId="17" r:id="rId5"/>
    <sheet name="Thicc Thursdays - LEO" sheetId="15" r:id="rId6"/>
    <sheet name="Aim 1 Food Weight Measures - JV" sheetId="7" r:id="rId7"/>
    <sheet name="Aim 2 Food Weight - LEO" sheetId="16" r:id="rId8"/>
    <sheet name="Exercise Schedule" sheetId="11" r:id="rId9"/>
    <sheet name="Aim 1 Endurance Tests - JV" sheetId="6" r:id="rId10"/>
    <sheet name="Aim 2 Endurance Tests - LEO" sheetId="19" r:id="rId11"/>
    <sheet name="Breeding Record Aim 1 -JV" sheetId="8" r:id="rId12"/>
    <sheet name="Breeding Record Aim 2-LEO" sheetId="12" r:id="rId13"/>
    <sheet name="Retired Breeders" sheetId="2" r:id="rId14"/>
  </sheets>
  <definedNames>
    <definedName name="_xlnm._FilterDatabase" localSheetId="4" hidden="1">'Thicc Thursdays - JV'!$A$1:$A$232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5" roundtripDataSignature="AMtx7mhOEvHNISyxOmoJINDPxIgKnLUgKQ=="/>
    </ext>
  </extLst>
</workbook>
</file>

<file path=xl/calcChain.xml><?xml version="1.0" encoding="utf-8"?>
<calcChain xmlns="http://schemas.openxmlformats.org/spreadsheetml/2006/main">
  <c r="V87" i="13" l="1"/>
  <c r="V90" i="13"/>
  <c r="V89" i="13"/>
  <c r="V88" i="13"/>
  <c r="AB88" i="13" s="1"/>
  <c r="B85" i="15"/>
  <c r="T86" i="8"/>
  <c r="D4" i="19"/>
  <c r="D5" i="19"/>
  <c r="N5" i="19" s="1"/>
  <c r="P5" i="19" s="1"/>
  <c r="D6" i="19"/>
  <c r="D7" i="19"/>
  <c r="D8" i="19"/>
  <c r="D9" i="19"/>
  <c r="N9" i="19" s="1"/>
  <c r="P9" i="19" s="1"/>
  <c r="D10" i="19"/>
  <c r="D11" i="19"/>
  <c r="D12" i="19"/>
  <c r="D13" i="19"/>
  <c r="N13" i="19" s="1"/>
  <c r="P13" i="19" s="1"/>
  <c r="D14" i="19"/>
  <c r="D15" i="19"/>
  <c r="D16" i="19"/>
  <c r="D17" i="19"/>
  <c r="N17" i="19" s="1"/>
  <c r="P17" i="19" s="1"/>
  <c r="D18" i="19"/>
  <c r="D19" i="19"/>
  <c r="D20" i="19"/>
  <c r="D21" i="19"/>
  <c r="N21" i="19" s="1"/>
  <c r="P21" i="19" s="1"/>
  <c r="D22" i="19"/>
  <c r="D23" i="19"/>
  <c r="D24" i="19"/>
  <c r="D25" i="19"/>
  <c r="D26" i="19"/>
  <c r="D27" i="19"/>
  <c r="D28" i="19"/>
  <c r="D29" i="19"/>
  <c r="N29" i="19" s="1"/>
  <c r="P29" i="19" s="1"/>
  <c r="D30" i="19"/>
  <c r="D31" i="19"/>
  <c r="D32" i="19"/>
  <c r="D33" i="19"/>
  <c r="D34" i="19"/>
  <c r="D35" i="19"/>
  <c r="D36" i="19"/>
  <c r="D37" i="19"/>
  <c r="N37" i="19" s="1"/>
  <c r="P37" i="19" s="1"/>
  <c r="D38" i="19"/>
  <c r="D39" i="19"/>
  <c r="D40" i="19"/>
  <c r="D41" i="19"/>
  <c r="N41" i="19" s="1"/>
  <c r="P41" i="19" s="1"/>
  <c r="R41" i="19" s="1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N178" i="19" s="1"/>
  <c r="P178" i="19" s="1"/>
  <c r="D3" i="19"/>
  <c r="C4" i="19"/>
  <c r="C5" i="19"/>
  <c r="M5" i="19" s="1"/>
  <c r="C6" i="19"/>
  <c r="C7" i="19"/>
  <c r="C8" i="19"/>
  <c r="C9" i="19"/>
  <c r="C10" i="19"/>
  <c r="M10" i="19" s="1"/>
  <c r="C11" i="19"/>
  <c r="C12" i="19"/>
  <c r="C13" i="19"/>
  <c r="M13" i="19" s="1"/>
  <c r="C14" i="19"/>
  <c r="M14" i="19" s="1"/>
  <c r="C15" i="19"/>
  <c r="C16" i="19"/>
  <c r="C17" i="19"/>
  <c r="C18" i="19"/>
  <c r="M18" i="19" s="1"/>
  <c r="C19" i="19"/>
  <c r="C20" i="19"/>
  <c r="C21" i="19"/>
  <c r="M21" i="19" s="1"/>
  <c r="C22" i="19"/>
  <c r="C23" i="19"/>
  <c r="C24" i="19"/>
  <c r="C25" i="19"/>
  <c r="C26" i="19"/>
  <c r="C27" i="19"/>
  <c r="C28" i="19"/>
  <c r="C29" i="19"/>
  <c r="M29" i="19" s="1"/>
  <c r="C30" i="19"/>
  <c r="M30" i="19" s="1"/>
  <c r="C31" i="19"/>
  <c r="C32" i="19"/>
  <c r="C33" i="19"/>
  <c r="C34" i="19"/>
  <c r="M34" i="19" s="1"/>
  <c r="C35" i="19"/>
  <c r="C36" i="19"/>
  <c r="C37" i="19"/>
  <c r="M37" i="19" s="1"/>
  <c r="C38" i="19"/>
  <c r="C39" i="19"/>
  <c r="C40" i="19"/>
  <c r="C41" i="19"/>
  <c r="M41" i="19" s="1"/>
  <c r="C42" i="19"/>
  <c r="C43" i="19"/>
  <c r="C44" i="19"/>
  <c r="C45" i="19"/>
  <c r="M45" i="19" s="1"/>
  <c r="C46" i="19"/>
  <c r="M46" i="19" s="1"/>
  <c r="C47" i="19"/>
  <c r="C48" i="19"/>
  <c r="C49" i="19"/>
  <c r="C50" i="19"/>
  <c r="C51" i="19"/>
  <c r="C52" i="19"/>
  <c r="C53" i="19"/>
  <c r="M53" i="19" s="1"/>
  <c r="C54" i="19"/>
  <c r="C55" i="19"/>
  <c r="C56" i="19"/>
  <c r="C57" i="19"/>
  <c r="C58" i="19"/>
  <c r="M58" i="19" s="1"/>
  <c r="C59" i="19"/>
  <c r="C60" i="19"/>
  <c r="C61" i="19"/>
  <c r="M61" i="19" s="1"/>
  <c r="C62" i="19"/>
  <c r="C63" i="19"/>
  <c r="C64" i="19"/>
  <c r="C65" i="19"/>
  <c r="C66" i="19"/>
  <c r="M66" i="19" s="1"/>
  <c r="C67" i="19"/>
  <c r="C68" i="19"/>
  <c r="C69" i="19"/>
  <c r="M69" i="19" s="1"/>
  <c r="C70" i="19"/>
  <c r="C71" i="19"/>
  <c r="C72" i="19"/>
  <c r="C73" i="19"/>
  <c r="C74" i="19"/>
  <c r="M74" i="19" s="1"/>
  <c r="C75" i="19"/>
  <c r="C76" i="19"/>
  <c r="C77" i="19"/>
  <c r="M77" i="19" s="1"/>
  <c r="C78" i="19"/>
  <c r="C79" i="19"/>
  <c r="C80" i="19"/>
  <c r="C81" i="19"/>
  <c r="C82" i="19"/>
  <c r="M82" i="19" s="1"/>
  <c r="C83" i="19"/>
  <c r="C84" i="19"/>
  <c r="C85" i="19"/>
  <c r="M85" i="19" s="1"/>
  <c r="C86" i="19"/>
  <c r="C87" i="19"/>
  <c r="C88" i="19"/>
  <c r="C89" i="19"/>
  <c r="M89" i="19" s="1"/>
  <c r="C90" i="19"/>
  <c r="C91" i="19"/>
  <c r="C92" i="19"/>
  <c r="C93" i="19"/>
  <c r="M93" i="19" s="1"/>
  <c r="C94" i="19"/>
  <c r="C95" i="19"/>
  <c r="C96" i="19"/>
  <c r="C97" i="19"/>
  <c r="C98" i="19"/>
  <c r="M98" i="19" s="1"/>
  <c r="C99" i="19"/>
  <c r="C100" i="19"/>
  <c r="C101" i="19"/>
  <c r="M101" i="19" s="1"/>
  <c r="C102" i="19"/>
  <c r="C103" i="19"/>
  <c r="C104" i="19"/>
  <c r="C105" i="19"/>
  <c r="C106" i="19"/>
  <c r="M106" i="19" s="1"/>
  <c r="C107" i="19"/>
  <c r="C108" i="19"/>
  <c r="C109" i="19"/>
  <c r="M109" i="19" s="1"/>
  <c r="C110" i="19"/>
  <c r="C111" i="19"/>
  <c r="C112" i="19"/>
  <c r="C113" i="19"/>
  <c r="C114" i="19"/>
  <c r="M114" i="19" s="1"/>
  <c r="C115" i="19"/>
  <c r="C116" i="19"/>
  <c r="C117" i="19"/>
  <c r="M117" i="19" s="1"/>
  <c r="C118" i="19"/>
  <c r="C119" i="19"/>
  <c r="C120" i="19"/>
  <c r="C121" i="19"/>
  <c r="C122" i="19"/>
  <c r="M122" i="19" s="1"/>
  <c r="C123" i="19"/>
  <c r="C124" i="19"/>
  <c r="C125" i="19"/>
  <c r="M125" i="19" s="1"/>
  <c r="C126" i="19"/>
  <c r="C127" i="19"/>
  <c r="C128" i="19"/>
  <c r="C129" i="19"/>
  <c r="C130" i="19"/>
  <c r="M130" i="19" s="1"/>
  <c r="C131" i="19"/>
  <c r="C132" i="19"/>
  <c r="C133" i="19"/>
  <c r="M133" i="19" s="1"/>
  <c r="C134" i="19"/>
  <c r="C135" i="19"/>
  <c r="C136" i="19"/>
  <c r="C137" i="19"/>
  <c r="C138" i="19"/>
  <c r="M138" i="19" s="1"/>
  <c r="C139" i="19"/>
  <c r="C140" i="19"/>
  <c r="C141" i="19"/>
  <c r="M141" i="19" s="1"/>
  <c r="C142" i="19"/>
  <c r="C143" i="19"/>
  <c r="C144" i="19"/>
  <c r="C145" i="19"/>
  <c r="C146" i="19"/>
  <c r="M146" i="19" s="1"/>
  <c r="C147" i="19"/>
  <c r="C148" i="19"/>
  <c r="C149" i="19"/>
  <c r="M149" i="19" s="1"/>
  <c r="C150" i="19"/>
  <c r="C151" i="19"/>
  <c r="C152" i="19"/>
  <c r="C153" i="19"/>
  <c r="C154" i="19"/>
  <c r="M154" i="19" s="1"/>
  <c r="C155" i="19"/>
  <c r="C156" i="19"/>
  <c r="C157" i="19"/>
  <c r="M157" i="19" s="1"/>
  <c r="C158" i="19"/>
  <c r="C159" i="19"/>
  <c r="C160" i="19"/>
  <c r="C161" i="19"/>
  <c r="C162" i="19"/>
  <c r="M162" i="19" s="1"/>
  <c r="C163" i="19"/>
  <c r="C164" i="19"/>
  <c r="C165" i="19"/>
  <c r="M165" i="19" s="1"/>
  <c r="C166" i="19"/>
  <c r="C167" i="19"/>
  <c r="C168" i="19"/>
  <c r="C169" i="19"/>
  <c r="C170" i="19"/>
  <c r="M170" i="19" s="1"/>
  <c r="C171" i="19"/>
  <c r="C172" i="19"/>
  <c r="C173" i="19"/>
  <c r="M173" i="19" s="1"/>
  <c r="C174" i="19"/>
  <c r="C175" i="19"/>
  <c r="C176" i="19"/>
  <c r="C177" i="19"/>
  <c r="C178" i="19"/>
  <c r="C3" i="19"/>
  <c r="B4" i="19"/>
  <c r="B5" i="19"/>
  <c r="L5" i="19" s="1"/>
  <c r="B6" i="19"/>
  <c r="L6" i="19" s="1"/>
  <c r="B7" i="19"/>
  <c r="B8" i="19"/>
  <c r="B9" i="19"/>
  <c r="L9" i="19" s="1"/>
  <c r="B10" i="19"/>
  <c r="B11" i="19"/>
  <c r="B12" i="19"/>
  <c r="B13" i="19"/>
  <c r="L13" i="19" s="1"/>
  <c r="B14" i="19"/>
  <c r="L14" i="19" s="1"/>
  <c r="B15" i="19"/>
  <c r="B16" i="19"/>
  <c r="B17" i="19"/>
  <c r="L17" i="19" s="1"/>
  <c r="B18" i="19"/>
  <c r="B19" i="19"/>
  <c r="B20" i="19"/>
  <c r="B21" i="19"/>
  <c r="L21" i="19" s="1"/>
  <c r="B22" i="19"/>
  <c r="L22" i="19" s="1"/>
  <c r="B23" i="19"/>
  <c r="B24" i="19"/>
  <c r="B25" i="19"/>
  <c r="L25" i="19" s="1"/>
  <c r="B26" i="19"/>
  <c r="B27" i="19"/>
  <c r="B28" i="19"/>
  <c r="B29" i="19"/>
  <c r="L29" i="19" s="1"/>
  <c r="B30" i="19"/>
  <c r="L30" i="19" s="1"/>
  <c r="B31" i="19"/>
  <c r="B32" i="19"/>
  <c r="B33" i="19"/>
  <c r="L33" i="19" s="1"/>
  <c r="B34" i="19"/>
  <c r="B35" i="19"/>
  <c r="B36" i="19"/>
  <c r="B37" i="19"/>
  <c r="L37" i="19" s="1"/>
  <c r="B38" i="19"/>
  <c r="L38" i="19" s="1"/>
  <c r="B39" i="19"/>
  <c r="B40" i="19"/>
  <c r="B41" i="19"/>
  <c r="L41" i="19" s="1"/>
  <c r="B42" i="19"/>
  <c r="B43" i="19"/>
  <c r="B44" i="19"/>
  <c r="B45" i="19"/>
  <c r="L45" i="19" s="1"/>
  <c r="B46" i="19"/>
  <c r="B47" i="19"/>
  <c r="B48" i="19"/>
  <c r="B49" i="19"/>
  <c r="L49" i="19" s="1"/>
  <c r="B50" i="19"/>
  <c r="B51" i="19"/>
  <c r="B52" i="19"/>
  <c r="B53" i="19"/>
  <c r="L53" i="19" s="1"/>
  <c r="B54" i="19"/>
  <c r="B55" i="19"/>
  <c r="B56" i="19"/>
  <c r="B57" i="19"/>
  <c r="L57" i="19" s="1"/>
  <c r="B58" i="19"/>
  <c r="B59" i="19"/>
  <c r="B60" i="19"/>
  <c r="B61" i="19"/>
  <c r="L61" i="19" s="1"/>
  <c r="B62" i="19"/>
  <c r="B63" i="19"/>
  <c r="B64" i="19"/>
  <c r="B65" i="19"/>
  <c r="L65" i="19" s="1"/>
  <c r="B66" i="19"/>
  <c r="B67" i="19"/>
  <c r="B68" i="19"/>
  <c r="B69" i="19"/>
  <c r="L69" i="19" s="1"/>
  <c r="B70" i="19"/>
  <c r="B71" i="19"/>
  <c r="B72" i="19"/>
  <c r="B73" i="19"/>
  <c r="L73" i="19" s="1"/>
  <c r="B74" i="19"/>
  <c r="B75" i="19"/>
  <c r="B76" i="19"/>
  <c r="B77" i="19"/>
  <c r="L77" i="19" s="1"/>
  <c r="B78" i="19"/>
  <c r="B79" i="19"/>
  <c r="B80" i="19"/>
  <c r="B81" i="19"/>
  <c r="L81" i="19" s="1"/>
  <c r="B82" i="19"/>
  <c r="B83" i="19"/>
  <c r="B84" i="19"/>
  <c r="B85" i="19"/>
  <c r="L85" i="19" s="1"/>
  <c r="B86" i="19"/>
  <c r="B87" i="19"/>
  <c r="B88" i="19"/>
  <c r="B89" i="19"/>
  <c r="L89" i="19" s="1"/>
  <c r="B90" i="19"/>
  <c r="L90" i="19" s="1"/>
  <c r="B91" i="19"/>
  <c r="B92" i="19"/>
  <c r="B93" i="19"/>
  <c r="L93" i="19" s="1"/>
  <c r="B94" i="19"/>
  <c r="B95" i="19"/>
  <c r="B96" i="19"/>
  <c r="B97" i="19"/>
  <c r="L97" i="19" s="1"/>
  <c r="B98" i="19"/>
  <c r="B99" i="19"/>
  <c r="B100" i="19"/>
  <c r="B101" i="19"/>
  <c r="L101" i="19" s="1"/>
  <c r="B102" i="19"/>
  <c r="B103" i="19"/>
  <c r="B104" i="19"/>
  <c r="B105" i="19"/>
  <c r="L105" i="19" s="1"/>
  <c r="B106" i="19"/>
  <c r="B107" i="19"/>
  <c r="B108" i="19"/>
  <c r="B109" i="19"/>
  <c r="L109" i="19" s="1"/>
  <c r="B110" i="19"/>
  <c r="B111" i="19"/>
  <c r="B112" i="19"/>
  <c r="B113" i="19"/>
  <c r="L113" i="19" s="1"/>
  <c r="B114" i="19"/>
  <c r="B115" i="19"/>
  <c r="B116" i="19"/>
  <c r="B117" i="19"/>
  <c r="L117" i="19" s="1"/>
  <c r="B118" i="19"/>
  <c r="B119" i="19"/>
  <c r="B120" i="19"/>
  <c r="B121" i="19"/>
  <c r="L121" i="19" s="1"/>
  <c r="B122" i="19"/>
  <c r="B123" i="19"/>
  <c r="B124" i="19"/>
  <c r="B125" i="19"/>
  <c r="L125" i="19" s="1"/>
  <c r="B126" i="19"/>
  <c r="B127" i="19"/>
  <c r="B128" i="19"/>
  <c r="B129" i="19"/>
  <c r="L129" i="19" s="1"/>
  <c r="B130" i="19"/>
  <c r="B131" i="19"/>
  <c r="B132" i="19"/>
  <c r="B133" i="19"/>
  <c r="L133" i="19" s="1"/>
  <c r="B134" i="19"/>
  <c r="B135" i="19"/>
  <c r="B136" i="19"/>
  <c r="B137" i="19"/>
  <c r="L137" i="19" s="1"/>
  <c r="B138" i="19"/>
  <c r="B139" i="19"/>
  <c r="B140" i="19"/>
  <c r="B141" i="19"/>
  <c r="L141" i="19" s="1"/>
  <c r="B142" i="19"/>
  <c r="B143" i="19"/>
  <c r="B144" i="19"/>
  <c r="B145" i="19"/>
  <c r="L145" i="19" s="1"/>
  <c r="B146" i="19"/>
  <c r="B147" i="19"/>
  <c r="B148" i="19"/>
  <c r="B149" i="19"/>
  <c r="L149" i="19" s="1"/>
  <c r="B150" i="19"/>
  <c r="B151" i="19"/>
  <c r="B152" i="19"/>
  <c r="B153" i="19"/>
  <c r="L153" i="19" s="1"/>
  <c r="B154" i="19"/>
  <c r="B155" i="19"/>
  <c r="B156" i="19"/>
  <c r="B157" i="19"/>
  <c r="L157" i="19" s="1"/>
  <c r="B158" i="19"/>
  <c r="B159" i="19"/>
  <c r="B160" i="19"/>
  <c r="B161" i="19"/>
  <c r="L161" i="19" s="1"/>
  <c r="B162" i="19"/>
  <c r="B163" i="19"/>
  <c r="B164" i="19"/>
  <c r="B165" i="19"/>
  <c r="L165" i="19" s="1"/>
  <c r="B166" i="19"/>
  <c r="B167" i="19"/>
  <c r="B168" i="19"/>
  <c r="B169" i="19"/>
  <c r="L169" i="19" s="1"/>
  <c r="B170" i="19"/>
  <c r="B171" i="19"/>
  <c r="B172" i="19"/>
  <c r="B173" i="19"/>
  <c r="L173" i="19" s="1"/>
  <c r="B174" i="19"/>
  <c r="B175" i="19"/>
  <c r="B176" i="19"/>
  <c r="B177" i="19"/>
  <c r="L177" i="19" s="1"/>
  <c r="B178" i="19"/>
  <c r="B3" i="19"/>
  <c r="A3" i="19"/>
  <c r="AZ141" i="3"/>
  <c r="AZ142" i="3"/>
  <c r="AZ143" i="3"/>
  <c r="AZ144" i="3"/>
  <c r="AZ145" i="3"/>
  <c r="AZ146" i="3"/>
  <c r="AZ147" i="3"/>
  <c r="AZ148" i="3"/>
  <c r="AZ149" i="3"/>
  <c r="AZ150" i="3"/>
  <c r="AZ151" i="3"/>
  <c r="AZ152" i="3"/>
  <c r="AZ153" i="3"/>
  <c r="AZ154" i="3"/>
  <c r="AZ155" i="3"/>
  <c r="AZ156" i="3"/>
  <c r="AZ157" i="3"/>
  <c r="AZ158" i="3"/>
  <c r="AZ159" i="3"/>
  <c r="AZ160" i="3"/>
  <c r="AZ161" i="3"/>
  <c r="AZ162" i="3"/>
  <c r="AZ163" i="3"/>
  <c r="AZ164" i="3"/>
  <c r="AZ165" i="3"/>
  <c r="AZ166" i="3"/>
  <c r="AZ167" i="3"/>
  <c r="AZ168" i="3"/>
  <c r="AZ169" i="3"/>
  <c r="AZ170" i="3"/>
  <c r="AZ171" i="3"/>
  <c r="AZ172" i="3"/>
  <c r="AZ173" i="3"/>
  <c r="AZ174" i="3"/>
  <c r="AZ175" i="3"/>
  <c r="AZ176" i="3"/>
  <c r="AZ177" i="3"/>
  <c r="AZ178" i="3"/>
  <c r="AZ179" i="3"/>
  <c r="AZ180" i="3"/>
  <c r="AZ181" i="3"/>
  <c r="AZ182" i="3"/>
  <c r="AZ183" i="3"/>
  <c r="AZ184" i="3"/>
  <c r="AZ185" i="3"/>
  <c r="AZ186" i="3"/>
  <c r="AZ187" i="3"/>
  <c r="AZ188" i="3"/>
  <c r="AZ189" i="3"/>
  <c r="AZ190" i="3"/>
  <c r="AZ191" i="3"/>
  <c r="AZ192" i="3"/>
  <c r="AZ193" i="3"/>
  <c r="AZ194" i="3"/>
  <c r="AZ195" i="3"/>
  <c r="BA195" i="3" s="1"/>
  <c r="AZ196" i="3"/>
  <c r="AZ197" i="3"/>
  <c r="AZ198" i="3"/>
  <c r="AZ199" i="3"/>
  <c r="W199" i="3" s="1"/>
  <c r="AZ200" i="3"/>
  <c r="AZ201" i="3"/>
  <c r="AZ202" i="3"/>
  <c r="AZ203" i="3"/>
  <c r="AZ204" i="3"/>
  <c r="AZ205" i="3"/>
  <c r="AZ206" i="3"/>
  <c r="AZ207" i="3"/>
  <c r="AZ208" i="3"/>
  <c r="AZ209" i="3"/>
  <c r="AZ210" i="3"/>
  <c r="AZ211" i="3"/>
  <c r="AZ212" i="3"/>
  <c r="AZ213" i="3"/>
  <c r="AZ214" i="3"/>
  <c r="AZ215" i="3"/>
  <c r="AZ216" i="3"/>
  <c r="AZ217" i="3"/>
  <c r="AZ218" i="3"/>
  <c r="AZ219" i="3"/>
  <c r="AZ220" i="3"/>
  <c r="AZ221" i="3"/>
  <c r="AZ222" i="3"/>
  <c r="AZ223" i="3"/>
  <c r="AZ224" i="3"/>
  <c r="AZ225" i="3"/>
  <c r="AZ226" i="3"/>
  <c r="AZ227" i="3"/>
  <c r="AZ228" i="3"/>
  <c r="AZ229" i="3"/>
  <c r="AZ230" i="3"/>
  <c r="AZ231" i="3"/>
  <c r="BA138" i="3"/>
  <c r="A225" i="14"/>
  <c r="B225" i="14"/>
  <c r="C225" i="14"/>
  <c r="D225" i="14"/>
  <c r="E225" i="14"/>
  <c r="F225" i="14"/>
  <c r="G225" i="14"/>
  <c r="A226" i="14"/>
  <c r="B226" i="14"/>
  <c r="C226" i="14"/>
  <c r="D226" i="14"/>
  <c r="E226" i="14"/>
  <c r="F226" i="14"/>
  <c r="G226" i="14"/>
  <c r="A227" i="14"/>
  <c r="B227" i="14"/>
  <c r="C227" i="14"/>
  <c r="D227" i="14"/>
  <c r="E227" i="14"/>
  <c r="F227" i="14"/>
  <c r="G227" i="14"/>
  <c r="A228" i="14"/>
  <c r="B228" i="14"/>
  <c r="C228" i="14"/>
  <c r="D228" i="14"/>
  <c r="E228" i="14"/>
  <c r="F228" i="14"/>
  <c r="G228" i="14"/>
  <c r="A229" i="14"/>
  <c r="B229" i="14"/>
  <c r="C229" i="14"/>
  <c r="D229" i="14"/>
  <c r="E229" i="14"/>
  <c r="F229" i="14"/>
  <c r="G229" i="14"/>
  <c r="A230" i="14"/>
  <c r="B230" i="14"/>
  <c r="C230" i="14"/>
  <c r="D230" i="14"/>
  <c r="E230" i="14"/>
  <c r="F230" i="14"/>
  <c r="G230" i="14"/>
  <c r="A231" i="14"/>
  <c r="B231" i="14"/>
  <c r="C231" i="14"/>
  <c r="D231" i="14"/>
  <c r="E231" i="14"/>
  <c r="F231" i="14"/>
  <c r="G231" i="14"/>
  <c r="A232" i="14"/>
  <c r="B232" i="14"/>
  <c r="C232" i="14"/>
  <c r="D232" i="14"/>
  <c r="E232" i="14"/>
  <c r="F232" i="14"/>
  <c r="G232" i="14"/>
  <c r="A233" i="14"/>
  <c r="B233" i="14"/>
  <c r="C233" i="14"/>
  <c r="D233" i="14"/>
  <c r="E233" i="14"/>
  <c r="F233" i="14"/>
  <c r="G233" i="14"/>
  <c r="A234" i="14"/>
  <c r="B234" i="14"/>
  <c r="C234" i="14"/>
  <c r="D234" i="14"/>
  <c r="E234" i="14"/>
  <c r="F234" i="14"/>
  <c r="G234" i="14"/>
  <c r="A235" i="14"/>
  <c r="B235" i="14"/>
  <c r="C235" i="14"/>
  <c r="D235" i="14"/>
  <c r="E235" i="14"/>
  <c r="F235" i="14"/>
  <c r="G235" i="14"/>
  <c r="A236" i="14"/>
  <c r="B236" i="14"/>
  <c r="C236" i="14"/>
  <c r="D236" i="14"/>
  <c r="E236" i="14"/>
  <c r="F236" i="14"/>
  <c r="G236" i="14"/>
  <c r="A237" i="14"/>
  <c r="B237" i="14"/>
  <c r="C237" i="14"/>
  <c r="D237" i="14"/>
  <c r="E237" i="14"/>
  <c r="F237" i="14"/>
  <c r="G237" i="14"/>
  <c r="A238" i="14"/>
  <c r="B238" i="14"/>
  <c r="C238" i="14"/>
  <c r="D238" i="14"/>
  <c r="E238" i="14"/>
  <c r="F238" i="14"/>
  <c r="G238" i="14"/>
  <c r="A239" i="14"/>
  <c r="B239" i="14"/>
  <c r="C239" i="14"/>
  <c r="D239" i="14"/>
  <c r="E239" i="14"/>
  <c r="F239" i="14"/>
  <c r="G239" i="14"/>
  <c r="A240" i="14"/>
  <c r="B240" i="14"/>
  <c r="C240" i="14"/>
  <c r="D240" i="14"/>
  <c r="E240" i="14"/>
  <c r="F240" i="14"/>
  <c r="G240" i="14"/>
  <c r="A241" i="14"/>
  <c r="B241" i="14"/>
  <c r="C241" i="14"/>
  <c r="D241" i="14"/>
  <c r="E241" i="14"/>
  <c r="F241" i="14"/>
  <c r="G241" i="14"/>
  <c r="A242" i="14"/>
  <c r="B242" i="14"/>
  <c r="C242" i="14"/>
  <c r="D242" i="14"/>
  <c r="E242" i="14"/>
  <c r="F242" i="14"/>
  <c r="G242" i="14"/>
  <c r="A243" i="14"/>
  <c r="B243" i="14"/>
  <c r="C243" i="14"/>
  <c r="D243" i="14"/>
  <c r="E243" i="14"/>
  <c r="F243" i="14"/>
  <c r="G243" i="14"/>
  <c r="A244" i="14"/>
  <c r="B244" i="14"/>
  <c r="C244" i="14"/>
  <c r="D244" i="14"/>
  <c r="E244" i="14"/>
  <c r="F244" i="14"/>
  <c r="G244" i="14"/>
  <c r="A245" i="14"/>
  <c r="B245" i="14"/>
  <c r="C245" i="14"/>
  <c r="D245" i="14"/>
  <c r="E245" i="14"/>
  <c r="F245" i="14"/>
  <c r="G245" i="14"/>
  <c r="A246" i="14"/>
  <c r="B246" i="14"/>
  <c r="C246" i="14"/>
  <c r="D246" i="14"/>
  <c r="E246" i="14"/>
  <c r="F246" i="14"/>
  <c r="G246" i="14"/>
  <c r="A247" i="14"/>
  <c r="B247" i="14"/>
  <c r="C247" i="14"/>
  <c r="D247" i="14"/>
  <c r="E247" i="14"/>
  <c r="F247" i="14"/>
  <c r="G247" i="14"/>
  <c r="A248" i="14"/>
  <c r="B248" i="14"/>
  <c r="C248" i="14"/>
  <c r="D248" i="14"/>
  <c r="E248" i="14"/>
  <c r="F248" i="14"/>
  <c r="G248" i="14"/>
  <c r="A249" i="14"/>
  <c r="B249" i="14"/>
  <c r="C249" i="14"/>
  <c r="D249" i="14"/>
  <c r="E249" i="14"/>
  <c r="F249" i="14"/>
  <c r="G249" i="14"/>
  <c r="A250" i="14"/>
  <c r="B250" i="14"/>
  <c r="C250" i="14"/>
  <c r="D250" i="14"/>
  <c r="E250" i="14"/>
  <c r="F250" i="14"/>
  <c r="G250" i="14"/>
  <c r="A251" i="14"/>
  <c r="B251" i="14"/>
  <c r="C251" i="14"/>
  <c r="D251" i="14"/>
  <c r="E251" i="14"/>
  <c r="F251" i="14"/>
  <c r="G251" i="14"/>
  <c r="A2" i="14"/>
  <c r="B2" i="14"/>
  <c r="C2" i="14"/>
  <c r="D2" i="14"/>
  <c r="E2" i="14"/>
  <c r="F2" i="14"/>
  <c r="G2" i="14"/>
  <c r="A3" i="14"/>
  <c r="B3" i="14"/>
  <c r="C3" i="14"/>
  <c r="D3" i="14"/>
  <c r="E3" i="14"/>
  <c r="F3" i="14"/>
  <c r="G3" i="14"/>
  <c r="A4" i="14"/>
  <c r="B4" i="14"/>
  <c r="C4" i="14"/>
  <c r="D4" i="14"/>
  <c r="E4" i="14"/>
  <c r="F4" i="14"/>
  <c r="G4" i="14"/>
  <c r="A5" i="14"/>
  <c r="B5" i="14"/>
  <c r="C5" i="14"/>
  <c r="D5" i="14"/>
  <c r="E5" i="14"/>
  <c r="F5" i="14"/>
  <c r="G5" i="14"/>
  <c r="A6" i="14"/>
  <c r="B6" i="14"/>
  <c r="C6" i="14"/>
  <c r="D6" i="14"/>
  <c r="E6" i="14"/>
  <c r="F6" i="14"/>
  <c r="G6" i="14"/>
  <c r="A7" i="14"/>
  <c r="C7" i="14"/>
  <c r="D7" i="14"/>
  <c r="E7" i="14"/>
  <c r="F7" i="14"/>
  <c r="G7" i="14"/>
  <c r="A8" i="14"/>
  <c r="C8" i="14"/>
  <c r="D8" i="14"/>
  <c r="E8" i="14"/>
  <c r="F8" i="14"/>
  <c r="G8" i="14"/>
  <c r="A9" i="14"/>
  <c r="C9" i="14"/>
  <c r="D9" i="14"/>
  <c r="E9" i="14"/>
  <c r="F9" i="14"/>
  <c r="G9" i="14"/>
  <c r="A10" i="14"/>
  <c r="C10" i="14"/>
  <c r="D10" i="14"/>
  <c r="E10" i="14"/>
  <c r="F10" i="14"/>
  <c r="G10" i="14"/>
  <c r="A11" i="14"/>
  <c r="C11" i="14"/>
  <c r="D11" i="14"/>
  <c r="E11" i="14"/>
  <c r="F11" i="14"/>
  <c r="G11" i="14"/>
  <c r="A12" i="14"/>
  <c r="C12" i="14"/>
  <c r="D12" i="14"/>
  <c r="E12" i="14"/>
  <c r="F12" i="14"/>
  <c r="G12" i="14"/>
  <c r="A13" i="14"/>
  <c r="C13" i="14"/>
  <c r="D13" i="14"/>
  <c r="E13" i="14"/>
  <c r="F13" i="14"/>
  <c r="G13" i="14"/>
  <c r="A14" i="14"/>
  <c r="C14" i="14"/>
  <c r="D14" i="14"/>
  <c r="E14" i="14"/>
  <c r="F14" i="14"/>
  <c r="G14" i="14"/>
  <c r="A15" i="14"/>
  <c r="C15" i="14"/>
  <c r="D15" i="14"/>
  <c r="E15" i="14"/>
  <c r="F15" i="14"/>
  <c r="G15" i="14"/>
  <c r="A16" i="14"/>
  <c r="C16" i="14"/>
  <c r="D16" i="14"/>
  <c r="E16" i="14"/>
  <c r="F16" i="14"/>
  <c r="G16" i="14"/>
  <c r="A17" i="14"/>
  <c r="C17" i="14"/>
  <c r="D17" i="14"/>
  <c r="E17" i="14"/>
  <c r="F17" i="14"/>
  <c r="G17" i="14"/>
  <c r="A18" i="14"/>
  <c r="C18" i="14"/>
  <c r="D18" i="14"/>
  <c r="E18" i="14"/>
  <c r="F18" i="14"/>
  <c r="G18" i="14"/>
  <c r="A19" i="14"/>
  <c r="C19" i="14"/>
  <c r="D19" i="14"/>
  <c r="E19" i="14"/>
  <c r="F19" i="14"/>
  <c r="G19" i="14"/>
  <c r="A20" i="14"/>
  <c r="C20" i="14"/>
  <c r="D20" i="14"/>
  <c r="E20" i="14"/>
  <c r="F20" i="14"/>
  <c r="G20" i="14"/>
  <c r="A21" i="14"/>
  <c r="C21" i="14"/>
  <c r="D21" i="14"/>
  <c r="E21" i="14"/>
  <c r="F21" i="14"/>
  <c r="G21" i="14"/>
  <c r="A22" i="14"/>
  <c r="C22" i="14"/>
  <c r="D22" i="14"/>
  <c r="E22" i="14"/>
  <c r="F22" i="14"/>
  <c r="G22" i="14"/>
  <c r="A23" i="14"/>
  <c r="C23" i="14"/>
  <c r="D23" i="14"/>
  <c r="E23" i="14"/>
  <c r="F23" i="14"/>
  <c r="G23" i="14"/>
  <c r="A24" i="14"/>
  <c r="C24" i="14"/>
  <c r="D24" i="14"/>
  <c r="E24" i="14"/>
  <c r="F24" i="14"/>
  <c r="G24" i="14"/>
  <c r="A25" i="14"/>
  <c r="C25" i="14"/>
  <c r="D25" i="14"/>
  <c r="E25" i="14"/>
  <c r="F25" i="14"/>
  <c r="G25" i="14"/>
  <c r="A26" i="14"/>
  <c r="C26" i="14"/>
  <c r="D26" i="14"/>
  <c r="E26" i="14"/>
  <c r="F26" i="14"/>
  <c r="G26" i="14"/>
  <c r="A27" i="14"/>
  <c r="C27" i="14"/>
  <c r="D27" i="14"/>
  <c r="E27" i="14"/>
  <c r="F27" i="14"/>
  <c r="G27" i="14"/>
  <c r="A28" i="14"/>
  <c r="C28" i="14"/>
  <c r="D28" i="14"/>
  <c r="E28" i="14"/>
  <c r="F28" i="14"/>
  <c r="G28" i="14"/>
  <c r="A29" i="14"/>
  <c r="C29" i="14"/>
  <c r="D29" i="14"/>
  <c r="E29" i="14"/>
  <c r="F29" i="14"/>
  <c r="G29" i="14"/>
  <c r="A30" i="14"/>
  <c r="C30" i="14"/>
  <c r="D30" i="14"/>
  <c r="E30" i="14"/>
  <c r="F30" i="14"/>
  <c r="G30" i="14"/>
  <c r="A31" i="14"/>
  <c r="C31" i="14"/>
  <c r="D31" i="14"/>
  <c r="E31" i="14"/>
  <c r="F31" i="14"/>
  <c r="G31" i="14"/>
  <c r="A32" i="14"/>
  <c r="C32" i="14"/>
  <c r="D32" i="14"/>
  <c r="E32" i="14"/>
  <c r="F32" i="14"/>
  <c r="G32" i="14"/>
  <c r="A33" i="14"/>
  <c r="C33" i="14"/>
  <c r="D33" i="14"/>
  <c r="E33" i="14"/>
  <c r="F33" i="14"/>
  <c r="G33" i="14"/>
  <c r="A34" i="14"/>
  <c r="C34" i="14"/>
  <c r="D34" i="14"/>
  <c r="E34" i="14"/>
  <c r="F34" i="14"/>
  <c r="G34" i="14"/>
  <c r="A35" i="14"/>
  <c r="C35" i="14"/>
  <c r="D35" i="14"/>
  <c r="E35" i="14"/>
  <c r="F35" i="14"/>
  <c r="G35" i="14"/>
  <c r="A36" i="14"/>
  <c r="C36" i="14"/>
  <c r="D36" i="14"/>
  <c r="E36" i="14"/>
  <c r="F36" i="14"/>
  <c r="G36" i="14"/>
  <c r="A37" i="14"/>
  <c r="C37" i="14"/>
  <c r="D37" i="14"/>
  <c r="E37" i="14"/>
  <c r="F37" i="14"/>
  <c r="G37" i="14"/>
  <c r="A38" i="14"/>
  <c r="C38" i="14"/>
  <c r="D38" i="14"/>
  <c r="E38" i="14"/>
  <c r="F38" i="14"/>
  <c r="G38" i="14"/>
  <c r="A39" i="14"/>
  <c r="C39" i="14"/>
  <c r="D39" i="14"/>
  <c r="E39" i="14"/>
  <c r="F39" i="14"/>
  <c r="G39" i="14"/>
  <c r="A40" i="14"/>
  <c r="C40" i="14"/>
  <c r="D40" i="14"/>
  <c r="E40" i="14"/>
  <c r="F40" i="14"/>
  <c r="G40" i="14"/>
  <c r="A41" i="14"/>
  <c r="C41" i="14"/>
  <c r="D41" i="14"/>
  <c r="E41" i="14"/>
  <c r="F41" i="14"/>
  <c r="G41" i="14"/>
  <c r="A42" i="14"/>
  <c r="C42" i="14"/>
  <c r="D42" i="14"/>
  <c r="E42" i="14"/>
  <c r="F42" i="14"/>
  <c r="G42" i="14"/>
  <c r="A43" i="14"/>
  <c r="C43" i="14"/>
  <c r="D43" i="14"/>
  <c r="E43" i="14"/>
  <c r="F43" i="14"/>
  <c r="G43" i="14"/>
  <c r="A44" i="14"/>
  <c r="C44" i="14"/>
  <c r="D44" i="14"/>
  <c r="E44" i="14"/>
  <c r="F44" i="14"/>
  <c r="G44" i="14"/>
  <c r="A45" i="14"/>
  <c r="C45" i="14"/>
  <c r="D45" i="14"/>
  <c r="E45" i="14"/>
  <c r="F45" i="14"/>
  <c r="G45" i="14"/>
  <c r="A149" i="14"/>
  <c r="C149" i="14"/>
  <c r="D149" i="14"/>
  <c r="E149" i="14"/>
  <c r="F149" i="14"/>
  <c r="G149" i="14"/>
  <c r="A46" i="14"/>
  <c r="C46" i="14"/>
  <c r="D46" i="14"/>
  <c r="E46" i="14"/>
  <c r="F46" i="14"/>
  <c r="G46" i="14"/>
  <c r="A106" i="14"/>
  <c r="C106" i="14"/>
  <c r="D106" i="14"/>
  <c r="E106" i="14"/>
  <c r="F106" i="14"/>
  <c r="G106" i="14"/>
  <c r="A107" i="14"/>
  <c r="C107" i="14"/>
  <c r="D107" i="14"/>
  <c r="E107" i="14"/>
  <c r="F107" i="14"/>
  <c r="G107" i="14"/>
  <c r="A108" i="14"/>
  <c r="C108" i="14"/>
  <c r="D108" i="14"/>
  <c r="E108" i="14"/>
  <c r="F108" i="14"/>
  <c r="G108" i="14"/>
  <c r="A109" i="14"/>
  <c r="C109" i="14"/>
  <c r="D109" i="14"/>
  <c r="E109" i="14"/>
  <c r="F109" i="14"/>
  <c r="G109" i="14"/>
  <c r="A110" i="14"/>
  <c r="C110" i="14"/>
  <c r="D110" i="14"/>
  <c r="E110" i="14"/>
  <c r="F110" i="14"/>
  <c r="G110" i="14"/>
  <c r="A111" i="14"/>
  <c r="C111" i="14"/>
  <c r="D111" i="14"/>
  <c r="E111" i="14"/>
  <c r="F111" i="14"/>
  <c r="G111" i="14"/>
  <c r="A112" i="14"/>
  <c r="C112" i="14"/>
  <c r="D112" i="14"/>
  <c r="E112" i="14"/>
  <c r="F112" i="14"/>
  <c r="G112" i="14"/>
  <c r="A48" i="14"/>
  <c r="C48" i="14"/>
  <c r="D48" i="14"/>
  <c r="E48" i="14"/>
  <c r="F48" i="14"/>
  <c r="G48" i="14"/>
  <c r="A49" i="14"/>
  <c r="C49" i="14"/>
  <c r="D49" i="14"/>
  <c r="E49" i="14"/>
  <c r="F49" i="14"/>
  <c r="G49" i="14"/>
  <c r="A50" i="14"/>
  <c r="C50" i="14"/>
  <c r="D50" i="14"/>
  <c r="E50" i="14"/>
  <c r="F50" i="14"/>
  <c r="G50" i="14"/>
  <c r="A51" i="14"/>
  <c r="C51" i="14"/>
  <c r="D51" i="14"/>
  <c r="E51" i="14"/>
  <c r="F51" i="14"/>
  <c r="G51" i="14"/>
  <c r="A52" i="14"/>
  <c r="C52" i="14"/>
  <c r="D52" i="14"/>
  <c r="E52" i="14"/>
  <c r="F52" i="14"/>
  <c r="G52" i="14"/>
  <c r="A53" i="14"/>
  <c r="C53" i="14"/>
  <c r="D53" i="14"/>
  <c r="E53" i="14"/>
  <c r="F53" i="14"/>
  <c r="G53" i="14"/>
  <c r="A113" i="14"/>
  <c r="C113" i="14"/>
  <c r="D113" i="14"/>
  <c r="E113" i="14"/>
  <c r="F113" i="14"/>
  <c r="G113" i="14"/>
  <c r="A114" i="14"/>
  <c r="C114" i="14"/>
  <c r="D114" i="14"/>
  <c r="E114" i="14"/>
  <c r="F114" i="14"/>
  <c r="G114" i="14"/>
  <c r="A115" i="14"/>
  <c r="C115" i="14"/>
  <c r="D115" i="14"/>
  <c r="E115" i="14"/>
  <c r="F115" i="14"/>
  <c r="G115" i="14"/>
  <c r="A54" i="14"/>
  <c r="C54" i="14"/>
  <c r="D54" i="14"/>
  <c r="E54" i="14"/>
  <c r="F54" i="14"/>
  <c r="G54" i="14"/>
  <c r="A55" i="14"/>
  <c r="C55" i="14"/>
  <c r="D55" i="14"/>
  <c r="E55" i="14"/>
  <c r="F55" i="14"/>
  <c r="G55" i="14"/>
  <c r="A56" i="14"/>
  <c r="C56" i="14"/>
  <c r="D56" i="14"/>
  <c r="E56" i="14"/>
  <c r="F56" i="14"/>
  <c r="G56" i="14"/>
  <c r="A57" i="14"/>
  <c r="C57" i="14"/>
  <c r="D57" i="14"/>
  <c r="E57" i="14"/>
  <c r="F57" i="14"/>
  <c r="G57" i="14"/>
  <c r="A58" i="14"/>
  <c r="C58" i="14"/>
  <c r="D58" i="14"/>
  <c r="E58" i="14"/>
  <c r="F58" i="14"/>
  <c r="G58" i="14"/>
  <c r="A59" i="14"/>
  <c r="C59" i="14"/>
  <c r="D59" i="14"/>
  <c r="E59" i="14"/>
  <c r="F59" i="14"/>
  <c r="G59" i="14"/>
  <c r="A60" i="14"/>
  <c r="C60" i="14"/>
  <c r="D60" i="14"/>
  <c r="E60" i="14"/>
  <c r="F60" i="14"/>
  <c r="G60" i="14"/>
  <c r="A61" i="14"/>
  <c r="B61" i="14"/>
  <c r="C61" i="14"/>
  <c r="D61" i="14"/>
  <c r="E61" i="14"/>
  <c r="F61" i="14"/>
  <c r="A62" i="14"/>
  <c r="B62" i="14"/>
  <c r="C62" i="14"/>
  <c r="D62" i="14"/>
  <c r="E62" i="14"/>
  <c r="F62" i="14"/>
  <c r="G62" i="14"/>
  <c r="A63" i="14"/>
  <c r="B63" i="14"/>
  <c r="C63" i="14"/>
  <c r="D63" i="14"/>
  <c r="E63" i="14"/>
  <c r="F63" i="14"/>
  <c r="G63" i="14"/>
  <c r="A64" i="14"/>
  <c r="B64" i="14"/>
  <c r="C64" i="14"/>
  <c r="D64" i="14"/>
  <c r="E64" i="14"/>
  <c r="F64" i="14"/>
  <c r="G64" i="14"/>
  <c r="A65" i="14"/>
  <c r="B65" i="14"/>
  <c r="C65" i="14"/>
  <c r="D65" i="14"/>
  <c r="E65" i="14"/>
  <c r="F65" i="14"/>
  <c r="G65" i="14"/>
  <c r="A66" i="14"/>
  <c r="B66" i="14"/>
  <c r="C66" i="14"/>
  <c r="D66" i="14"/>
  <c r="E66" i="14"/>
  <c r="F66" i="14"/>
  <c r="G66" i="14"/>
  <c r="A67" i="14"/>
  <c r="B67" i="14"/>
  <c r="C67" i="14"/>
  <c r="D67" i="14"/>
  <c r="E67" i="14"/>
  <c r="F67" i="14"/>
  <c r="G67" i="14"/>
  <c r="A68" i="14"/>
  <c r="B68" i="14"/>
  <c r="C68" i="14"/>
  <c r="D68" i="14"/>
  <c r="E68" i="14"/>
  <c r="F68" i="14"/>
  <c r="G68" i="14"/>
  <c r="A69" i="14"/>
  <c r="B69" i="14"/>
  <c r="C69" i="14"/>
  <c r="D69" i="14"/>
  <c r="E69" i="14"/>
  <c r="F69" i="14"/>
  <c r="G69" i="14"/>
  <c r="A70" i="14"/>
  <c r="B70" i="14"/>
  <c r="C70" i="14"/>
  <c r="D70" i="14"/>
  <c r="E70" i="14"/>
  <c r="F70" i="14"/>
  <c r="G70" i="14"/>
  <c r="A71" i="14"/>
  <c r="B71" i="14"/>
  <c r="C71" i="14"/>
  <c r="D71" i="14"/>
  <c r="E71" i="14"/>
  <c r="F71" i="14"/>
  <c r="G71" i="14"/>
  <c r="A72" i="14"/>
  <c r="B72" i="14"/>
  <c r="C72" i="14"/>
  <c r="D72" i="14"/>
  <c r="E72" i="14"/>
  <c r="F72" i="14"/>
  <c r="G72" i="14"/>
  <c r="A73" i="14"/>
  <c r="C73" i="14"/>
  <c r="D73" i="14"/>
  <c r="E73" i="14"/>
  <c r="F73" i="14"/>
  <c r="G73" i="14"/>
  <c r="A74" i="14"/>
  <c r="C74" i="14"/>
  <c r="D74" i="14"/>
  <c r="E74" i="14"/>
  <c r="F74" i="14"/>
  <c r="G74" i="14"/>
  <c r="A75" i="14"/>
  <c r="C75" i="14"/>
  <c r="D75" i="14"/>
  <c r="E75" i="14"/>
  <c r="F75" i="14"/>
  <c r="G75" i="14"/>
  <c r="A76" i="14"/>
  <c r="C76" i="14"/>
  <c r="D76" i="14"/>
  <c r="E76" i="14"/>
  <c r="F76" i="14"/>
  <c r="G76" i="14"/>
  <c r="A77" i="14"/>
  <c r="C77" i="14"/>
  <c r="D77" i="14"/>
  <c r="E77" i="14"/>
  <c r="F77" i="14"/>
  <c r="G77" i="14"/>
  <c r="A78" i="14"/>
  <c r="C78" i="14"/>
  <c r="D78" i="14"/>
  <c r="E78" i="14"/>
  <c r="F78" i="14"/>
  <c r="G78" i="14"/>
  <c r="A79" i="14"/>
  <c r="C79" i="14"/>
  <c r="D79" i="14"/>
  <c r="E79" i="14"/>
  <c r="F79" i="14"/>
  <c r="G79" i="14"/>
  <c r="A80" i="14"/>
  <c r="C80" i="14"/>
  <c r="D80" i="14"/>
  <c r="E80" i="14"/>
  <c r="F80" i="14"/>
  <c r="G80" i="14"/>
  <c r="A81" i="14"/>
  <c r="C81" i="14"/>
  <c r="D81" i="14"/>
  <c r="E81" i="14"/>
  <c r="F81" i="14"/>
  <c r="G81" i="14"/>
  <c r="A82" i="14"/>
  <c r="C82" i="14"/>
  <c r="D82" i="14"/>
  <c r="E82" i="14"/>
  <c r="F82" i="14"/>
  <c r="G82" i="14"/>
  <c r="A83" i="14"/>
  <c r="C83" i="14"/>
  <c r="D83" i="14"/>
  <c r="E83" i="14"/>
  <c r="F83" i="14"/>
  <c r="G83" i="14"/>
  <c r="A84" i="14"/>
  <c r="C84" i="14"/>
  <c r="D84" i="14"/>
  <c r="E84" i="14"/>
  <c r="F84" i="14"/>
  <c r="G84" i="14"/>
  <c r="A85" i="14"/>
  <c r="C85" i="14"/>
  <c r="D85" i="14"/>
  <c r="E85" i="14"/>
  <c r="F85" i="14"/>
  <c r="G85" i="14"/>
  <c r="A86" i="14"/>
  <c r="C86" i="14"/>
  <c r="D86" i="14"/>
  <c r="E86" i="14"/>
  <c r="F86" i="14"/>
  <c r="G86" i="14"/>
  <c r="A87" i="14"/>
  <c r="C87" i="14"/>
  <c r="D87" i="14"/>
  <c r="E87" i="14"/>
  <c r="F87" i="14"/>
  <c r="G87" i="14"/>
  <c r="A88" i="14"/>
  <c r="C88" i="14"/>
  <c r="D88" i="14"/>
  <c r="E88" i="14"/>
  <c r="F88" i="14"/>
  <c r="G88" i="14"/>
  <c r="A89" i="14"/>
  <c r="C89" i="14"/>
  <c r="D89" i="14"/>
  <c r="E89" i="14"/>
  <c r="F89" i="14"/>
  <c r="G89" i="14"/>
  <c r="A90" i="14"/>
  <c r="C90" i="14"/>
  <c r="D90" i="14"/>
  <c r="E90" i="14"/>
  <c r="F90" i="14"/>
  <c r="G90" i="14"/>
  <c r="A91" i="14"/>
  <c r="C91" i="14"/>
  <c r="D91" i="14"/>
  <c r="E91" i="14"/>
  <c r="F91" i="14"/>
  <c r="G91" i="14"/>
  <c r="A92" i="14"/>
  <c r="C92" i="14"/>
  <c r="D92" i="14"/>
  <c r="E92" i="14"/>
  <c r="F92" i="14"/>
  <c r="G92" i="14"/>
  <c r="A93" i="14"/>
  <c r="C93" i="14"/>
  <c r="D93" i="14"/>
  <c r="E93" i="14"/>
  <c r="F93" i="14"/>
  <c r="G93" i="14"/>
  <c r="A94" i="14"/>
  <c r="C94" i="14"/>
  <c r="D94" i="14"/>
  <c r="E94" i="14"/>
  <c r="F94" i="14"/>
  <c r="G94" i="14"/>
  <c r="A95" i="14"/>
  <c r="B95" i="14"/>
  <c r="C95" i="14"/>
  <c r="D95" i="14"/>
  <c r="E95" i="14"/>
  <c r="F95" i="14"/>
  <c r="G95" i="14"/>
  <c r="A97" i="14"/>
  <c r="C97" i="14"/>
  <c r="D97" i="14"/>
  <c r="E97" i="14"/>
  <c r="F97" i="14"/>
  <c r="G97" i="14"/>
  <c r="A98" i="14"/>
  <c r="C98" i="14"/>
  <c r="D98" i="14"/>
  <c r="E98" i="14"/>
  <c r="F98" i="14"/>
  <c r="G98" i="14"/>
  <c r="A99" i="14"/>
  <c r="C99" i="14"/>
  <c r="D99" i="14"/>
  <c r="E99" i="14"/>
  <c r="F99" i="14"/>
  <c r="G99" i="14"/>
  <c r="A96" i="14"/>
  <c r="B96" i="14"/>
  <c r="C96" i="14"/>
  <c r="D96" i="14"/>
  <c r="E96" i="14"/>
  <c r="F96" i="14"/>
  <c r="G96" i="14"/>
  <c r="A100" i="14"/>
  <c r="B100" i="14"/>
  <c r="C100" i="14"/>
  <c r="D100" i="14"/>
  <c r="E100" i="14"/>
  <c r="F100" i="14"/>
  <c r="G100" i="14"/>
  <c r="A101" i="14"/>
  <c r="B101" i="14"/>
  <c r="C101" i="14"/>
  <c r="D101" i="14"/>
  <c r="E101" i="14"/>
  <c r="F101" i="14"/>
  <c r="G101" i="14"/>
  <c r="A102" i="14"/>
  <c r="B102" i="14"/>
  <c r="C102" i="14"/>
  <c r="D102" i="14"/>
  <c r="E102" i="14"/>
  <c r="F102" i="14"/>
  <c r="G102" i="14"/>
  <c r="A103" i="14"/>
  <c r="B103" i="14"/>
  <c r="C103" i="14"/>
  <c r="D103" i="14"/>
  <c r="E103" i="14"/>
  <c r="F103" i="14"/>
  <c r="A104" i="14"/>
  <c r="C104" i="14"/>
  <c r="D104" i="14"/>
  <c r="E104" i="14"/>
  <c r="F104" i="14"/>
  <c r="G104" i="14"/>
  <c r="A105" i="14"/>
  <c r="C105" i="14"/>
  <c r="D105" i="14"/>
  <c r="E105" i="14"/>
  <c r="F105" i="14"/>
  <c r="G105" i="14"/>
  <c r="A116" i="14"/>
  <c r="C116" i="14"/>
  <c r="D116" i="14"/>
  <c r="E116" i="14"/>
  <c r="F116" i="14"/>
  <c r="G116" i="14"/>
  <c r="A117" i="14"/>
  <c r="C117" i="14"/>
  <c r="D117" i="14"/>
  <c r="E117" i="14"/>
  <c r="F117" i="14"/>
  <c r="G117" i="14"/>
  <c r="A118" i="14"/>
  <c r="C118" i="14"/>
  <c r="D118" i="14"/>
  <c r="E118" i="14"/>
  <c r="F118" i="14"/>
  <c r="G118" i="14"/>
  <c r="A119" i="14"/>
  <c r="C119" i="14"/>
  <c r="D119" i="14"/>
  <c r="E119" i="14"/>
  <c r="F119" i="14"/>
  <c r="G119" i="14"/>
  <c r="A120" i="14"/>
  <c r="C120" i="14"/>
  <c r="D120" i="14"/>
  <c r="E120" i="14"/>
  <c r="F120" i="14"/>
  <c r="G120" i="14"/>
  <c r="A121" i="14"/>
  <c r="C121" i="14"/>
  <c r="D121" i="14"/>
  <c r="E121" i="14"/>
  <c r="F121" i="14"/>
  <c r="G121" i="14"/>
  <c r="A122" i="14"/>
  <c r="C122" i="14"/>
  <c r="D122" i="14"/>
  <c r="E122" i="14"/>
  <c r="F122" i="14"/>
  <c r="G122" i="14"/>
  <c r="A123" i="14"/>
  <c r="C123" i="14"/>
  <c r="D123" i="14"/>
  <c r="E123" i="14"/>
  <c r="F123" i="14"/>
  <c r="G123" i="14"/>
  <c r="A124" i="14"/>
  <c r="C124" i="14"/>
  <c r="D124" i="14"/>
  <c r="E124" i="14"/>
  <c r="F124" i="14"/>
  <c r="G124" i="14"/>
  <c r="A125" i="14"/>
  <c r="C125" i="14"/>
  <c r="D125" i="14"/>
  <c r="E125" i="14"/>
  <c r="F125" i="14"/>
  <c r="G125" i="14"/>
  <c r="A126" i="14"/>
  <c r="C126" i="14"/>
  <c r="D126" i="14"/>
  <c r="E126" i="14"/>
  <c r="F126" i="14"/>
  <c r="G126" i="14"/>
  <c r="A127" i="14"/>
  <c r="C127" i="14"/>
  <c r="D127" i="14"/>
  <c r="E127" i="14"/>
  <c r="F127" i="14"/>
  <c r="G127" i="14"/>
  <c r="A128" i="14"/>
  <c r="C128" i="14"/>
  <c r="D128" i="14"/>
  <c r="E128" i="14"/>
  <c r="F128" i="14"/>
  <c r="G128" i="14"/>
  <c r="A129" i="14"/>
  <c r="C129" i="14"/>
  <c r="D129" i="14"/>
  <c r="E129" i="14"/>
  <c r="F129" i="14"/>
  <c r="G129" i="14"/>
  <c r="A130" i="14"/>
  <c r="C130" i="14"/>
  <c r="D130" i="14"/>
  <c r="E130" i="14"/>
  <c r="F130" i="14"/>
  <c r="G130" i="14"/>
  <c r="A131" i="14"/>
  <c r="B131" i="14"/>
  <c r="C131" i="14"/>
  <c r="D131" i="14"/>
  <c r="E131" i="14"/>
  <c r="F131" i="14"/>
  <c r="G131" i="14"/>
  <c r="A132" i="14"/>
  <c r="C132" i="14"/>
  <c r="D132" i="14"/>
  <c r="E132" i="14"/>
  <c r="F132" i="14"/>
  <c r="G132" i="14"/>
  <c r="A133" i="14"/>
  <c r="C133" i="14"/>
  <c r="D133" i="14"/>
  <c r="E133" i="14"/>
  <c r="F133" i="14"/>
  <c r="G133" i="14"/>
  <c r="A134" i="14"/>
  <c r="C134" i="14"/>
  <c r="D134" i="14"/>
  <c r="E134" i="14"/>
  <c r="F134" i="14"/>
  <c r="G134" i="14"/>
  <c r="A135" i="14"/>
  <c r="C135" i="14"/>
  <c r="D135" i="14"/>
  <c r="E135" i="14"/>
  <c r="F135" i="14"/>
  <c r="G135" i="14"/>
  <c r="A136" i="14"/>
  <c r="C136" i="14"/>
  <c r="D136" i="14"/>
  <c r="E136" i="14"/>
  <c r="F136" i="14"/>
  <c r="G136" i="14"/>
  <c r="A137" i="14"/>
  <c r="C137" i="14"/>
  <c r="D137" i="14"/>
  <c r="E137" i="14"/>
  <c r="F137" i="14"/>
  <c r="G137" i="14"/>
  <c r="A138" i="14"/>
  <c r="C138" i="14"/>
  <c r="D138" i="14"/>
  <c r="E138" i="14"/>
  <c r="F138" i="14"/>
  <c r="G138" i="14"/>
  <c r="A139" i="14"/>
  <c r="C139" i="14"/>
  <c r="D139" i="14"/>
  <c r="E139" i="14"/>
  <c r="F139" i="14"/>
  <c r="G139" i="14"/>
  <c r="A140" i="14"/>
  <c r="C140" i="14"/>
  <c r="D140" i="14"/>
  <c r="E140" i="14"/>
  <c r="F140" i="14"/>
  <c r="G140" i="14"/>
  <c r="A144" i="14"/>
  <c r="C144" i="14"/>
  <c r="D144" i="14"/>
  <c r="E144" i="14"/>
  <c r="F144" i="14"/>
  <c r="G144" i="14"/>
  <c r="A145" i="14"/>
  <c r="C145" i="14"/>
  <c r="D145" i="14"/>
  <c r="E145" i="14"/>
  <c r="F145" i="14"/>
  <c r="G145" i="14"/>
  <c r="A146" i="14"/>
  <c r="C146" i="14"/>
  <c r="D146" i="14"/>
  <c r="E146" i="14"/>
  <c r="F146" i="14"/>
  <c r="G146" i="14"/>
  <c r="A147" i="14"/>
  <c r="C147" i="14"/>
  <c r="D147" i="14"/>
  <c r="E147" i="14"/>
  <c r="F147" i="14"/>
  <c r="G147" i="14"/>
  <c r="A148" i="14"/>
  <c r="C148" i="14"/>
  <c r="D148" i="14"/>
  <c r="E148" i="14"/>
  <c r="F148" i="14"/>
  <c r="G148" i="14"/>
  <c r="A141" i="14"/>
  <c r="B141" i="14"/>
  <c r="C141" i="14"/>
  <c r="D141" i="14"/>
  <c r="E141" i="14"/>
  <c r="F141" i="14"/>
  <c r="G141" i="14"/>
  <c r="A142" i="14"/>
  <c r="C142" i="14"/>
  <c r="D142" i="14"/>
  <c r="E142" i="14"/>
  <c r="F142" i="14"/>
  <c r="G142" i="14"/>
  <c r="A143" i="14"/>
  <c r="C143" i="14"/>
  <c r="D143" i="14"/>
  <c r="E143" i="14"/>
  <c r="F143" i="14"/>
  <c r="G143" i="14"/>
  <c r="A150" i="14"/>
  <c r="C150" i="14"/>
  <c r="D150" i="14"/>
  <c r="E150" i="14"/>
  <c r="F150" i="14"/>
  <c r="G150" i="14"/>
  <c r="A47" i="14"/>
  <c r="C47" i="14"/>
  <c r="D47" i="14"/>
  <c r="E47" i="14"/>
  <c r="F47" i="14"/>
  <c r="G47" i="14"/>
  <c r="A151" i="14"/>
  <c r="C151" i="14"/>
  <c r="D151" i="14"/>
  <c r="E151" i="14"/>
  <c r="F151" i="14"/>
  <c r="G151" i="14"/>
  <c r="A152" i="14"/>
  <c r="C152" i="14"/>
  <c r="D152" i="14"/>
  <c r="E152" i="14"/>
  <c r="F152" i="14"/>
  <c r="G152" i="14"/>
  <c r="A153" i="14"/>
  <c r="B153" i="14"/>
  <c r="C153" i="14"/>
  <c r="D153" i="14"/>
  <c r="E153" i="14"/>
  <c r="F153" i="14"/>
  <c r="G153" i="14"/>
  <c r="A154" i="14"/>
  <c r="B154" i="14"/>
  <c r="C154" i="14"/>
  <c r="D154" i="14"/>
  <c r="E154" i="14"/>
  <c r="F154" i="14"/>
  <c r="G154" i="14"/>
  <c r="A155" i="14"/>
  <c r="B155" i="14"/>
  <c r="C155" i="14"/>
  <c r="D155" i="14"/>
  <c r="E155" i="14"/>
  <c r="F155" i="14"/>
  <c r="G155" i="14"/>
  <c r="A156" i="14"/>
  <c r="B156" i="14"/>
  <c r="C156" i="14"/>
  <c r="D156" i="14"/>
  <c r="E156" i="14"/>
  <c r="F156" i="14"/>
  <c r="G156" i="14"/>
  <c r="A157" i="14"/>
  <c r="B157" i="14"/>
  <c r="C157" i="14"/>
  <c r="D157" i="14"/>
  <c r="E157" i="14"/>
  <c r="F157" i="14"/>
  <c r="G157" i="14"/>
  <c r="A158" i="14"/>
  <c r="B158" i="14"/>
  <c r="C158" i="14"/>
  <c r="D158" i="14"/>
  <c r="E158" i="14"/>
  <c r="F158" i="14"/>
  <c r="G158" i="14"/>
  <c r="A159" i="14"/>
  <c r="B159" i="14"/>
  <c r="C159" i="14"/>
  <c r="D159" i="14"/>
  <c r="E159" i="14"/>
  <c r="F159" i="14"/>
  <c r="G159" i="14"/>
  <c r="A160" i="14"/>
  <c r="B160" i="14"/>
  <c r="C160" i="14"/>
  <c r="D160" i="14"/>
  <c r="E160" i="14"/>
  <c r="F160" i="14"/>
  <c r="G160" i="14"/>
  <c r="A161" i="14"/>
  <c r="B161" i="14"/>
  <c r="C161" i="14"/>
  <c r="D161" i="14"/>
  <c r="E161" i="14"/>
  <c r="F161" i="14"/>
  <c r="G161" i="14"/>
  <c r="A162" i="14"/>
  <c r="B162" i="14"/>
  <c r="C162" i="14"/>
  <c r="D162" i="14"/>
  <c r="E162" i="14"/>
  <c r="F162" i="14"/>
  <c r="G162" i="14"/>
  <c r="A163" i="14"/>
  <c r="B163" i="14"/>
  <c r="C163" i="14"/>
  <c r="D163" i="14"/>
  <c r="E163" i="14"/>
  <c r="F163" i="14"/>
  <c r="G163" i="14"/>
  <c r="A164" i="14"/>
  <c r="B164" i="14"/>
  <c r="C164" i="14"/>
  <c r="D164" i="14"/>
  <c r="E164" i="14"/>
  <c r="F164" i="14"/>
  <c r="G164" i="14"/>
  <c r="A165" i="14"/>
  <c r="B165" i="14"/>
  <c r="C165" i="14"/>
  <c r="D165" i="14"/>
  <c r="E165" i="14"/>
  <c r="F165" i="14"/>
  <c r="G165" i="14"/>
  <c r="A166" i="14"/>
  <c r="B166" i="14"/>
  <c r="C166" i="14"/>
  <c r="D166" i="14"/>
  <c r="E166" i="14"/>
  <c r="F166" i="14"/>
  <c r="G166" i="14"/>
  <c r="A167" i="14"/>
  <c r="B167" i="14"/>
  <c r="C167" i="14"/>
  <c r="D167" i="14"/>
  <c r="E167" i="14"/>
  <c r="F167" i="14"/>
  <c r="G167" i="14"/>
  <c r="A168" i="14"/>
  <c r="B168" i="14"/>
  <c r="C168" i="14"/>
  <c r="D168" i="14"/>
  <c r="E168" i="14"/>
  <c r="F168" i="14"/>
  <c r="G168" i="14"/>
  <c r="A169" i="14"/>
  <c r="B169" i="14"/>
  <c r="C169" i="14"/>
  <c r="D169" i="14"/>
  <c r="E169" i="14"/>
  <c r="F169" i="14"/>
  <c r="G169" i="14"/>
  <c r="A170" i="14"/>
  <c r="B170" i="14"/>
  <c r="C170" i="14"/>
  <c r="D170" i="14"/>
  <c r="E170" i="14"/>
  <c r="F170" i="14"/>
  <c r="G170" i="14"/>
  <c r="A171" i="14"/>
  <c r="B171" i="14"/>
  <c r="C171" i="14"/>
  <c r="D171" i="14"/>
  <c r="E171" i="14"/>
  <c r="F171" i="14"/>
  <c r="G171" i="14"/>
  <c r="A172" i="14"/>
  <c r="B172" i="14"/>
  <c r="C172" i="14"/>
  <c r="D172" i="14"/>
  <c r="E172" i="14"/>
  <c r="F172" i="14"/>
  <c r="G172" i="14"/>
  <c r="A173" i="14"/>
  <c r="B173" i="14"/>
  <c r="C173" i="14"/>
  <c r="D173" i="14"/>
  <c r="E173" i="14"/>
  <c r="F173" i="14"/>
  <c r="G173" i="14"/>
  <c r="A174" i="14"/>
  <c r="B174" i="14"/>
  <c r="C174" i="14"/>
  <c r="D174" i="14"/>
  <c r="E174" i="14"/>
  <c r="F174" i="14"/>
  <c r="G174" i="14"/>
  <c r="A175" i="14"/>
  <c r="B175" i="14"/>
  <c r="C175" i="14"/>
  <c r="D175" i="14"/>
  <c r="E175" i="14"/>
  <c r="F175" i="14"/>
  <c r="G175" i="14"/>
  <c r="A176" i="14"/>
  <c r="B176" i="14"/>
  <c r="C176" i="14"/>
  <c r="D176" i="14"/>
  <c r="E176" i="14"/>
  <c r="F176" i="14"/>
  <c r="G176" i="14"/>
  <c r="A177" i="14"/>
  <c r="B177" i="14"/>
  <c r="C177" i="14"/>
  <c r="D177" i="14"/>
  <c r="E177" i="14"/>
  <c r="F177" i="14"/>
  <c r="G177" i="14"/>
  <c r="A178" i="14"/>
  <c r="B178" i="14"/>
  <c r="C178" i="14"/>
  <c r="D178" i="14"/>
  <c r="E178" i="14"/>
  <c r="F178" i="14"/>
  <c r="G178" i="14"/>
  <c r="A179" i="14"/>
  <c r="B179" i="14"/>
  <c r="C179" i="14"/>
  <c r="D179" i="14"/>
  <c r="E179" i="14"/>
  <c r="F179" i="14"/>
  <c r="G179" i="14"/>
  <c r="A180" i="14"/>
  <c r="B180" i="14"/>
  <c r="C180" i="14"/>
  <c r="D180" i="14"/>
  <c r="E180" i="14"/>
  <c r="F180" i="14"/>
  <c r="G180" i="14"/>
  <c r="A181" i="14"/>
  <c r="B181" i="14"/>
  <c r="C181" i="14"/>
  <c r="D181" i="14"/>
  <c r="E181" i="14"/>
  <c r="F181" i="14"/>
  <c r="G181" i="14"/>
  <c r="A182" i="14"/>
  <c r="B182" i="14"/>
  <c r="C182" i="14"/>
  <c r="D182" i="14"/>
  <c r="E182" i="14"/>
  <c r="F182" i="14"/>
  <c r="G182" i="14"/>
  <c r="A183" i="14"/>
  <c r="B183" i="14"/>
  <c r="C183" i="14"/>
  <c r="D183" i="14"/>
  <c r="E183" i="14"/>
  <c r="F183" i="14"/>
  <c r="G183" i="14"/>
  <c r="A184" i="14"/>
  <c r="B184" i="14"/>
  <c r="C184" i="14"/>
  <c r="D184" i="14"/>
  <c r="E184" i="14"/>
  <c r="F184" i="14"/>
  <c r="G184" i="14"/>
  <c r="A185" i="14"/>
  <c r="B185" i="14"/>
  <c r="C185" i="14"/>
  <c r="D185" i="14"/>
  <c r="E185" i="14"/>
  <c r="F185" i="14"/>
  <c r="G185" i="14"/>
  <c r="A186" i="14"/>
  <c r="B186" i="14"/>
  <c r="C186" i="14"/>
  <c r="D186" i="14"/>
  <c r="E186" i="14"/>
  <c r="F186" i="14"/>
  <c r="G186" i="14"/>
  <c r="A187" i="14"/>
  <c r="B187" i="14"/>
  <c r="C187" i="14"/>
  <c r="D187" i="14"/>
  <c r="E187" i="14"/>
  <c r="F187" i="14"/>
  <c r="G187" i="14"/>
  <c r="A188" i="14"/>
  <c r="B188" i="14"/>
  <c r="C188" i="14"/>
  <c r="D188" i="14"/>
  <c r="E188" i="14"/>
  <c r="F188" i="14"/>
  <c r="G188" i="14"/>
  <c r="A189" i="14"/>
  <c r="B189" i="14"/>
  <c r="C189" i="14"/>
  <c r="D189" i="14"/>
  <c r="E189" i="14"/>
  <c r="F189" i="14"/>
  <c r="G189" i="14"/>
  <c r="A190" i="14"/>
  <c r="B190" i="14"/>
  <c r="C190" i="14"/>
  <c r="D190" i="14"/>
  <c r="E190" i="14"/>
  <c r="F190" i="14"/>
  <c r="G190" i="14"/>
  <c r="A191" i="14"/>
  <c r="B191" i="14"/>
  <c r="C191" i="14"/>
  <c r="D191" i="14"/>
  <c r="E191" i="14"/>
  <c r="F191" i="14"/>
  <c r="G191" i="14"/>
  <c r="A192" i="14"/>
  <c r="B192" i="14"/>
  <c r="C192" i="14"/>
  <c r="D192" i="14"/>
  <c r="E192" i="14"/>
  <c r="F192" i="14"/>
  <c r="G192" i="14"/>
  <c r="A193" i="14"/>
  <c r="B193" i="14"/>
  <c r="C193" i="14"/>
  <c r="D193" i="14"/>
  <c r="E193" i="14"/>
  <c r="F193" i="14"/>
  <c r="G193" i="14"/>
  <c r="A194" i="14"/>
  <c r="B194" i="14"/>
  <c r="C194" i="14"/>
  <c r="D194" i="14"/>
  <c r="E194" i="14"/>
  <c r="F194" i="14"/>
  <c r="G194" i="14"/>
  <c r="A195" i="14"/>
  <c r="B195" i="14"/>
  <c r="C195" i="14"/>
  <c r="D195" i="14"/>
  <c r="E195" i="14"/>
  <c r="F195" i="14"/>
  <c r="G195" i="14"/>
  <c r="A196" i="14"/>
  <c r="B196" i="14"/>
  <c r="C196" i="14"/>
  <c r="D196" i="14"/>
  <c r="E196" i="14"/>
  <c r="F196" i="14"/>
  <c r="G196" i="14"/>
  <c r="A197" i="14"/>
  <c r="B197" i="14"/>
  <c r="C197" i="14"/>
  <c r="D197" i="14"/>
  <c r="E197" i="14"/>
  <c r="F197" i="14"/>
  <c r="G197" i="14"/>
  <c r="A198" i="14"/>
  <c r="B198" i="14"/>
  <c r="C198" i="14"/>
  <c r="D198" i="14"/>
  <c r="E198" i="14"/>
  <c r="F198" i="14"/>
  <c r="G198" i="14"/>
  <c r="A199" i="14"/>
  <c r="B199" i="14"/>
  <c r="C199" i="14"/>
  <c r="D199" i="14"/>
  <c r="E199" i="14"/>
  <c r="F199" i="14"/>
  <c r="G199" i="14"/>
  <c r="A200" i="14"/>
  <c r="B200" i="14"/>
  <c r="C200" i="14"/>
  <c r="D200" i="14"/>
  <c r="E200" i="14"/>
  <c r="F200" i="14"/>
  <c r="G200" i="14"/>
  <c r="A201" i="14"/>
  <c r="B201" i="14"/>
  <c r="C201" i="14"/>
  <c r="D201" i="14"/>
  <c r="E201" i="14"/>
  <c r="F201" i="14"/>
  <c r="G201" i="14"/>
  <c r="A202" i="14"/>
  <c r="B202" i="14"/>
  <c r="C202" i="14"/>
  <c r="D202" i="14"/>
  <c r="E202" i="14"/>
  <c r="F202" i="14"/>
  <c r="G202" i="14"/>
  <c r="A203" i="14"/>
  <c r="B203" i="14"/>
  <c r="C203" i="14"/>
  <c r="D203" i="14"/>
  <c r="E203" i="14"/>
  <c r="F203" i="14"/>
  <c r="G203" i="14"/>
  <c r="A204" i="14"/>
  <c r="B204" i="14"/>
  <c r="C204" i="14"/>
  <c r="D204" i="14"/>
  <c r="E204" i="14"/>
  <c r="F204" i="14"/>
  <c r="G204" i="14"/>
  <c r="A205" i="14"/>
  <c r="B205" i="14"/>
  <c r="C205" i="14"/>
  <c r="D205" i="14"/>
  <c r="E205" i="14"/>
  <c r="F205" i="14"/>
  <c r="G205" i="14"/>
  <c r="A206" i="14"/>
  <c r="B206" i="14"/>
  <c r="C206" i="14"/>
  <c r="D206" i="14"/>
  <c r="E206" i="14"/>
  <c r="F206" i="14"/>
  <c r="G206" i="14"/>
  <c r="A207" i="14"/>
  <c r="B207" i="14"/>
  <c r="C207" i="14"/>
  <c r="D207" i="14"/>
  <c r="E207" i="14"/>
  <c r="F207" i="14"/>
  <c r="G207" i="14"/>
  <c r="A208" i="14"/>
  <c r="B208" i="14"/>
  <c r="C208" i="14"/>
  <c r="D208" i="14"/>
  <c r="E208" i="14"/>
  <c r="F208" i="14"/>
  <c r="G208" i="14"/>
  <c r="A209" i="14"/>
  <c r="B209" i="14"/>
  <c r="C209" i="14"/>
  <c r="D209" i="14"/>
  <c r="E209" i="14"/>
  <c r="F209" i="14"/>
  <c r="G209" i="14"/>
  <c r="A210" i="14"/>
  <c r="B210" i="14"/>
  <c r="C210" i="14"/>
  <c r="D210" i="14"/>
  <c r="E210" i="14"/>
  <c r="F210" i="14"/>
  <c r="G210" i="14"/>
  <c r="A211" i="14"/>
  <c r="B211" i="14"/>
  <c r="C211" i="14"/>
  <c r="D211" i="14"/>
  <c r="E211" i="14"/>
  <c r="F211" i="14"/>
  <c r="G211" i="14"/>
  <c r="A212" i="14"/>
  <c r="B212" i="14"/>
  <c r="C212" i="14"/>
  <c r="D212" i="14"/>
  <c r="E212" i="14"/>
  <c r="F212" i="14"/>
  <c r="G212" i="14"/>
  <c r="A213" i="14"/>
  <c r="B213" i="14"/>
  <c r="C213" i="14"/>
  <c r="D213" i="14"/>
  <c r="E213" i="14"/>
  <c r="F213" i="14"/>
  <c r="G213" i="14"/>
  <c r="A214" i="14"/>
  <c r="B214" i="14"/>
  <c r="C214" i="14"/>
  <c r="D214" i="14"/>
  <c r="E214" i="14"/>
  <c r="F214" i="14"/>
  <c r="G214" i="14"/>
  <c r="A215" i="14"/>
  <c r="B215" i="14"/>
  <c r="C215" i="14"/>
  <c r="D215" i="14"/>
  <c r="E215" i="14"/>
  <c r="F215" i="14"/>
  <c r="G215" i="14"/>
  <c r="A216" i="14"/>
  <c r="B216" i="14"/>
  <c r="C216" i="14"/>
  <c r="D216" i="14"/>
  <c r="E216" i="14"/>
  <c r="F216" i="14"/>
  <c r="G216" i="14"/>
  <c r="A217" i="14"/>
  <c r="B217" i="14"/>
  <c r="C217" i="14"/>
  <c r="D217" i="14"/>
  <c r="E217" i="14"/>
  <c r="F217" i="14"/>
  <c r="G217" i="14"/>
  <c r="A218" i="14"/>
  <c r="B218" i="14"/>
  <c r="C218" i="14"/>
  <c r="D218" i="14"/>
  <c r="E218" i="14"/>
  <c r="F218" i="14"/>
  <c r="G218" i="14"/>
  <c r="A219" i="14"/>
  <c r="B219" i="14"/>
  <c r="C219" i="14"/>
  <c r="D219" i="14"/>
  <c r="E219" i="14"/>
  <c r="F219" i="14"/>
  <c r="G219" i="14"/>
  <c r="A220" i="14"/>
  <c r="B220" i="14"/>
  <c r="C220" i="14"/>
  <c r="D220" i="14"/>
  <c r="E220" i="14"/>
  <c r="F220" i="14"/>
  <c r="G220" i="14"/>
  <c r="A221" i="14"/>
  <c r="B221" i="14"/>
  <c r="C221" i="14"/>
  <c r="D221" i="14"/>
  <c r="E221" i="14"/>
  <c r="F221" i="14"/>
  <c r="G221" i="14"/>
  <c r="A222" i="14"/>
  <c r="B222" i="14"/>
  <c r="C222" i="14"/>
  <c r="D222" i="14"/>
  <c r="E222" i="14"/>
  <c r="F222" i="14"/>
  <c r="G222" i="14"/>
  <c r="A223" i="14"/>
  <c r="B223" i="14"/>
  <c r="C223" i="14"/>
  <c r="D223" i="14"/>
  <c r="E223" i="14"/>
  <c r="F223" i="14"/>
  <c r="G223" i="14"/>
  <c r="A224" i="14"/>
  <c r="B224" i="14"/>
  <c r="C224" i="14"/>
  <c r="D224" i="14"/>
  <c r="E224" i="14"/>
  <c r="F224" i="14"/>
  <c r="G224" i="14"/>
  <c r="A223" i="17"/>
  <c r="B223" i="17"/>
  <c r="A224" i="17"/>
  <c r="B224" i="17"/>
  <c r="A157" i="17"/>
  <c r="B157" i="17"/>
  <c r="A158" i="17"/>
  <c r="B158" i="17"/>
  <c r="A159" i="17"/>
  <c r="B159" i="17"/>
  <c r="A160" i="17"/>
  <c r="B160" i="17"/>
  <c r="A161" i="17"/>
  <c r="B161" i="17"/>
  <c r="A162" i="17"/>
  <c r="B162" i="17"/>
  <c r="A163" i="17"/>
  <c r="B163" i="17"/>
  <c r="A164" i="17"/>
  <c r="B164" i="17"/>
  <c r="A165" i="17"/>
  <c r="B165" i="17"/>
  <c r="A227" i="17"/>
  <c r="B227" i="17"/>
  <c r="A228" i="17"/>
  <c r="B228" i="17"/>
  <c r="A229" i="17"/>
  <c r="B229" i="17"/>
  <c r="A230" i="17"/>
  <c r="B230" i="17"/>
  <c r="A231" i="17"/>
  <c r="B231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" i="17"/>
  <c r="L11" i="13"/>
  <c r="E12" i="19" s="1"/>
  <c r="AV13" i="16"/>
  <c r="AV12" i="16"/>
  <c r="BH22" i="7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C11" i="16"/>
  <c r="C10" i="16"/>
  <c r="C9" i="16"/>
  <c r="C63" i="7"/>
  <c r="C64" i="7"/>
  <c r="C65" i="7"/>
  <c r="B65" i="7"/>
  <c r="B64" i="7"/>
  <c r="B63" i="7"/>
  <c r="B62" i="7"/>
  <c r="B206" i="17"/>
  <c r="C61" i="7"/>
  <c r="C62" i="7"/>
  <c r="B61" i="7"/>
  <c r="C60" i="7"/>
  <c r="B60" i="7"/>
  <c r="O132" i="17"/>
  <c r="O133" i="17"/>
  <c r="F227" i="17"/>
  <c r="H227" i="17"/>
  <c r="J227" i="17"/>
  <c r="L227" i="17" s="1"/>
  <c r="N227" i="17" s="1"/>
  <c r="E179" i="6"/>
  <c r="O179" i="6"/>
  <c r="E180" i="6"/>
  <c r="O180" i="6"/>
  <c r="E181" i="6"/>
  <c r="O181" i="6"/>
  <c r="E182" i="6"/>
  <c r="O182" i="6"/>
  <c r="E183" i="6"/>
  <c r="O183" i="6"/>
  <c r="E184" i="6"/>
  <c r="O184" i="6"/>
  <c r="E185" i="6"/>
  <c r="O185" i="6"/>
  <c r="E186" i="6"/>
  <c r="O186" i="6"/>
  <c r="E187" i="6"/>
  <c r="O187" i="6"/>
  <c r="E188" i="6"/>
  <c r="O188" i="6"/>
  <c r="E189" i="6"/>
  <c r="O189" i="6"/>
  <c r="E190" i="6"/>
  <c r="O190" i="6"/>
  <c r="E191" i="6"/>
  <c r="O191" i="6"/>
  <c r="E192" i="6"/>
  <c r="O192" i="6"/>
  <c r="E193" i="6"/>
  <c r="O193" i="6"/>
  <c r="E194" i="6"/>
  <c r="O194" i="6"/>
  <c r="E195" i="6"/>
  <c r="O195" i="6"/>
  <c r="E196" i="6"/>
  <c r="O196" i="6"/>
  <c r="E197" i="6"/>
  <c r="O197" i="6"/>
  <c r="E198" i="6"/>
  <c r="O198" i="6"/>
  <c r="E199" i="6"/>
  <c r="O199" i="6"/>
  <c r="E200" i="6"/>
  <c r="O200" i="6"/>
  <c r="E201" i="6"/>
  <c r="O201" i="6"/>
  <c r="E202" i="6"/>
  <c r="O202" i="6"/>
  <c r="E203" i="6"/>
  <c r="O203" i="6"/>
  <c r="E204" i="6"/>
  <c r="O204" i="6"/>
  <c r="E205" i="6"/>
  <c r="O205" i="6"/>
  <c r="E206" i="6"/>
  <c r="O206" i="6"/>
  <c r="E207" i="6"/>
  <c r="O207" i="6"/>
  <c r="E208" i="6"/>
  <c r="O208" i="6"/>
  <c r="E209" i="6"/>
  <c r="O209" i="6"/>
  <c r="E210" i="6"/>
  <c r="O210" i="6"/>
  <c r="E211" i="6"/>
  <c r="O211" i="6"/>
  <c r="E212" i="6"/>
  <c r="O212" i="6"/>
  <c r="E213" i="6"/>
  <c r="O213" i="6"/>
  <c r="E214" i="6"/>
  <c r="O214" i="6"/>
  <c r="E215" i="6"/>
  <c r="O215" i="6"/>
  <c r="E216" i="6"/>
  <c r="O216" i="6"/>
  <c r="E217" i="6"/>
  <c r="O217" i="6"/>
  <c r="E218" i="6"/>
  <c r="O218" i="6"/>
  <c r="E219" i="6"/>
  <c r="O219" i="6"/>
  <c r="E220" i="6"/>
  <c r="O220" i="6"/>
  <c r="E221" i="6"/>
  <c r="O221" i="6"/>
  <c r="E222" i="6"/>
  <c r="O222" i="6"/>
  <c r="E223" i="6"/>
  <c r="O223" i="6"/>
  <c r="E224" i="6"/>
  <c r="O224" i="6"/>
  <c r="E225" i="6"/>
  <c r="O225" i="6"/>
  <c r="E226" i="6"/>
  <c r="O226" i="6"/>
  <c r="E227" i="6"/>
  <c r="O227" i="6"/>
  <c r="E228" i="6"/>
  <c r="O228" i="6"/>
  <c r="E229" i="6"/>
  <c r="O229" i="6"/>
  <c r="E230" i="6"/>
  <c r="O230" i="6"/>
  <c r="E231" i="6"/>
  <c r="O231" i="6"/>
  <c r="E232" i="6"/>
  <c r="O232" i="6"/>
  <c r="E233" i="6"/>
  <c r="O233" i="6"/>
  <c r="E234" i="6"/>
  <c r="O234" i="6"/>
  <c r="E235" i="6"/>
  <c r="O235" i="6"/>
  <c r="E236" i="6"/>
  <c r="O236" i="6"/>
  <c r="E237" i="6"/>
  <c r="O237" i="6"/>
  <c r="E238" i="6"/>
  <c r="O238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A226" i="6"/>
  <c r="K226" i="6"/>
  <c r="B226" i="6"/>
  <c r="L226" i="6"/>
  <c r="C226" i="6"/>
  <c r="M226" i="6"/>
  <c r="D226" i="6"/>
  <c r="N226" i="6"/>
  <c r="A227" i="6"/>
  <c r="K227" i="6"/>
  <c r="B227" i="6"/>
  <c r="L227" i="6"/>
  <c r="C227" i="6"/>
  <c r="M227" i="6"/>
  <c r="D227" i="6"/>
  <c r="N227" i="6"/>
  <c r="A228" i="6"/>
  <c r="K228" i="6"/>
  <c r="B228" i="6"/>
  <c r="L228" i="6"/>
  <c r="C228" i="6"/>
  <c r="M228" i="6"/>
  <c r="D228" i="6"/>
  <c r="N228" i="6"/>
  <c r="A229" i="6"/>
  <c r="K229" i="6"/>
  <c r="B229" i="6"/>
  <c r="L229" i="6"/>
  <c r="C229" i="6"/>
  <c r="M229" i="6"/>
  <c r="D229" i="6"/>
  <c r="N229" i="6"/>
  <c r="A230" i="6"/>
  <c r="K230" i="6"/>
  <c r="B230" i="6"/>
  <c r="L230" i="6"/>
  <c r="C230" i="6"/>
  <c r="M230" i="6"/>
  <c r="D230" i="6"/>
  <c r="N230" i="6"/>
  <c r="A231" i="6"/>
  <c r="K231" i="6"/>
  <c r="B231" i="6"/>
  <c r="L231" i="6"/>
  <c r="C231" i="6"/>
  <c r="M231" i="6"/>
  <c r="D231" i="6"/>
  <c r="N231" i="6"/>
  <c r="A232" i="6"/>
  <c r="K232" i="6"/>
  <c r="B232" i="6"/>
  <c r="L232" i="6"/>
  <c r="C232" i="6"/>
  <c r="M232" i="6"/>
  <c r="D232" i="6"/>
  <c r="N232" i="6"/>
  <c r="A233" i="6"/>
  <c r="K233" i="6"/>
  <c r="B233" i="6"/>
  <c r="L233" i="6"/>
  <c r="C233" i="6"/>
  <c r="M233" i="6"/>
  <c r="D233" i="6"/>
  <c r="N233" i="6"/>
  <c r="A234" i="6"/>
  <c r="K234" i="6"/>
  <c r="B234" i="6"/>
  <c r="L234" i="6"/>
  <c r="C234" i="6"/>
  <c r="M234" i="6"/>
  <c r="D234" i="6"/>
  <c r="N234" i="6"/>
  <c r="A235" i="6"/>
  <c r="K235" i="6"/>
  <c r="B235" i="6"/>
  <c r="L235" i="6"/>
  <c r="C235" i="6"/>
  <c r="M235" i="6"/>
  <c r="D235" i="6"/>
  <c r="N235" i="6"/>
  <c r="A236" i="6"/>
  <c r="K236" i="6"/>
  <c r="B236" i="6"/>
  <c r="L236" i="6"/>
  <c r="C236" i="6"/>
  <c r="M236" i="6"/>
  <c r="D236" i="6"/>
  <c r="N236" i="6"/>
  <c r="A237" i="6"/>
  <c r="K237" i="6"/>
  <c r="B237" i="6"/>
  <c r="L237" i="6"/>
  <c r="C237" i="6"/>
  <c r="M237" i="6"/>
  <c r="D237" i="6"/>
  <c r="N237" i="6"/>
  <c r="A238" i="6"/>
  <c r="K238" i="6"/>
  <c r="B238" i="6"/>
  <c r="L238" i="6"/>
  <c r="C238" i="6"/>
  <c r="M238" i="6"/>
  <c r="D238" i="6"/>
  <c r="N238" i="6"/>
  <c r="A179" i="6"/>
  <c r="K179" i="6"/>
  <c r="B179" i="6"/>
  <c r="L179" i="6"/>
  <c r="C179" i="6"/>
  <c r="M179" i="6"/>
  <c r="D179" i="6"/>
  <c r="N179" i="6"/>
  <c r="A180" i="6"/>
  <c r="K180" i="6"/>
  <c r="B180" i="6"/>
  <c r="L180" i="6"/>
  <c r="C180" i="6"/>
  <c r="M180" i="6"/>
  <c r="D180" i="6"/>
  <c r="N180" i="6"/>
  <c r="A181" i="6"/>
  <c r="K181" i="6"/>
  <c r="B181" i="6"/>
  <c r="L181" i="6"/>
  <c r="C181" i="6"/>
  <c r="M181" i="6"/>
  <c r="D181" i="6"/>
  <c r="N181" i="6"/>
  <c r="A182" i="6"/>
  <c r="K182" i="6"/>
  <c r="B182" i="6"/>
  <c r="L182" i="6"/>
  <c r="C182" i="6"/>
  <c r="M182" i="6"/>
  <c r="D182" i="6"/>
  <c r="N182" i="6"/>
  <c r="A183" i="6"/>
  <c r="K183" i="6"/>
  <c r="B183" i="6"/>
  <c r="L183" i="6"/>
  <c r="C183" i="6"/>
  <c r="M183" i="6"/>
  <c r="D183" i="6"/>
  <c r="N183" i="6"/>
  <c r="A184" i="6"/>
  <c r="K184" i="6"/>
  <c r="B184" i="6"/>
  <c r="L184" i="6"/>
  <c r="C184" i="6"/>
  <c r="M184" i="6"/>
  <c r="D184" i="6"/>
  <c r="N184" i="6"/>
  <c r="A185" i="6"/>
  <c r="K185" i="6"/>
  <c r="B185" i="6"/>
  <c r="L185" i="6"/>
  <c r="C185" i="6"/>
  <c r="M185" i="6"/>
  <c r="D185" i="6"/>
  <c r="N185" i="6"/>
  <c r="A186" i="6"/>
  <c r="K186" i="6"/>
  <c r="B186" i="6"/>
  <c r="L186" i="6"/>
  <c r="C186" i="6"/>
  <c r="M186" i="6"/>
  <c r="D186" i="6"/>
  <c r="N186" i="6"/>
  <c r="A187" i="6"/>
  <c r="K187" i="6"/>
  <c r="B187" i="6"/>
  <c r="L187" i="6"/>
  <c r="C187" i="6"/>
  <c r="M187" i="6"/>
  <c r="D187" i="6"/>
  <c r="N187" i="6"/>
  <c r="A188" i="6"/>
  <c r="K188" i="6"/>
  <c r="B188" i="6"/>
  <c r="L188" i="6"/>
  <c r="C188" i="6"/>
  <c r="M188" i="6"/>
  <c r="D188" i="6"/>
  <c r="N188" i="6"/>
  <c r="A189" i="6"/>
  <c r="K189" i="6"/>
  <c r="B189" i="6"/>
  <c r="L189" i="6"/>
  <c r="C189" i="6"/>
  <c r="M189" i="6"/>
  <c r="D189" i="6"/>
  <c r="N189" i="6"/>
  <c r="A190" i="6"/>
  <c r="K190" i="6"/>
  <c r="B190" i="6"/>
  <c r="L190" i="6"/>
  <c r="C190" i="6"/>
  <c r="M190" i="6"/>
  <c r="D190" i="6"/>
  <c r="N190" i="6"/>
  <c r="A191" i="6"/>
  <c r="K191" i="6"/>
  <c r="B191" i="6"/>
  <c r="L191" i="6"/>
  <c r="C191" i="6"/>
  <c r="M191" i="6"/>
  <c r="D191" i="6"/>
  <c r="N191" i="6"/>
  <c r="A192" i="6"/>
  <c r="K192" i="6"/>
  <c r="B192" i="6"/>
  <c r="L192" i="6"/>
  <c r="C192" i="6"/>
  <c r="M192" i="6"/>
  <c r="D192" i="6"/>
  <c r="N192" i="6"/>
  <c r="A193" i="6"/>
  <c r="K193" i="6"/>
  <c r="B193" i="6"/>
  <c r="L193" i="6"/>
  <c r="C193" i="6"/>
  <c r="M193" i="6"/>
  <c r="D193" i="6"/>
  <c r="N193" i="6"/>
  <c r="A194" i="6"/>
  <c r="K194" i="6"/>
  <c r="B194" i="6"/>
  <c r="L194" i="6"/>
  <c r="C194" i="6"/>
  <c r="M194" i="6"/>
  <c r="D194" i="6"/>
  <c r="N194" i="6"/>
  <c r="A195" i="6"/>
  <c r="K195" i="6"/>
  <c r="B195" i="6"/>
  <c r="L195" i="6"/>
  <c r="C195" i="6"/>
  <c r="M195" i="6"/>
  <c r="D195" i="6"/>
  <c r="N195" i="6"/>
  <c r="A196" i="6"/>
  <c r="K196" i="6"/>
  <c r="B196" i="6"/>
  <c r="L196" i="6"/>
  <c r="C196" i="6"/>
  <c r="M196" i="6"/>
  <c r="D196" i="6"/>
  <c r="N196" i="6"/>
  <c r="A197" i="6"/>
  <c r="K197" i="6"/>
  <c r="B197" i="6"/>
  <c r="L197" i="6"/>
  <c r="C197" i="6"/>
  <c r="M197" i="6"/>
  <c r="D197" i="6"/>
  <c r="N197" i="6"/>
  <c r="A198" i="6"/>
  <c r="K198" i="6"/>
  <c r="B198" i="6"/>
  <c r="L198" i="6"/>
  <c r="C198" i="6"/>
  <c r="M198" i="6"/>
  <c r="D198" i="6"/>
  <c r="N198" i="6"/>
  <c r="A199" i="6"/>
  <c r="K199" i="6"/>
  <c r="B199" i="6"/>
  <c r="L199" i="6"/>
  <c r="C199" i="6"/>
  <c r="M199" i="6"/>
  <c r="D199" i="6"/>
  <c r="N199" i="6"/>
  <c r="A200" i="6"/>
  <c r="K200" i="6"/>
  <c r="B200" i="6"/>
  <c r="L200" i="6"/>
  <c r="C200" i="6"/>
  <c r="M200" i="6"/>
  <c r="D200" i="6"/>
  <c r="N200" i="6"/>
  <c r="A201" i="6"/>
  <c r="K201" i="6"/>
  <c r="B201" i="6"/>
  <c r="L201" i="6"/>
  <c r="C201" i="6"/>
  <c r="M201" i="6"/>
  <c r="D201" i="6"/>
  <c r="N201" i="6"/>
  <c r="A202" i="6"/>
  <c r="K202" i="6"/>
  <c r="B202" i="6"/>
  <c r="L202" i="6"/>
  <c r="C202" i="6"/>
  <c r="M202" i="6"/>
  <c r="D202" i="6"/>
  <c r="N202" i="6"/>
  <c r="A203" i="6"/>
  <c r="K203" i="6"/>
  <c r="B203" i="6"/>
  <c r="L203" i="6"/>
  <c r="C203" i="6"/>
  <c r="M203" i="6"/>
  <c r="D203" i="6"/>
  <c r="N203" i="6"/>
  <c r="A204" i="6"/>
  <c r="K204" i="6"/>
  <c r="B204" i="6"/>
  <c r="L204" i="6"/>
  <c r="C204" i="6"/>
  <c r="M204" i="6"/>
  <c r="D204" i="6"/>
  <c r="N204" i="6"/>
  <c r="A205" i="6"/>
  <c r="K205" i="6"/>
  <c r="B205" i="6"/>
  <c r="L205" i="6"/>
  <c r="C205" i="6"/>
  <c r="M205" i="6"/>
  <c r="D205" i="6"/>
  <c r="N205" i="6"/>
  <c r="A206" i="6"/>
  <c r="K206" i="6"/>
  <c r="B206" i="6"/>
  <c r="L206" i="6"/>
  <c r="C206" i="6"/>
  <c r="M206" i="6"/>
  <c r="D206" i="6"/>
  <c r="N206" i="6"/>
  <c r="A207" i="6"/>
  <c r="K207" i="6"/>
  <c r="B207" i="6"/>
  <c r="L207" i="6"/>
  <c r="C207" i="6"/>
  <c r="M207" i="6"/>
  <c r="D207" i="6"/>
  <c r="N207" i="6"/>
  <c r="A208" i="6"/>
  <c r="K208" i="6"/>
  <c r="B208" i="6"/>
  <c r="L208" i="6"/>
  <c r="C208" i="6"/>
  <c r="M208" i="6"/>
  <c r="D208" i="6"/>
  <c r="N208" i="6"/>
  <c r="A209" i="6"/>
  <c r="K209" i="6"/>
  <c r="B209" i="6"/>
  <c r="L209" i="6"/>
  <c r="C209" i="6"/>
  <c r="M209" i="6"/>
  <c r="D209" i="6"/>
  <c r="N209" i="6"/>
  <c r="A210" i="6"/>
  <c r="K210" i="6"/>
  <c r="B210" i="6"/>
  <c r="L210" i="6"/>
  <c r="C210" i="6"/>
  <c r="M210" i="6"/>
  <c r="D210" i="6"/>
  <c r="N210" i="6"/>
  <c r="A211" i="6"/>
  <c r="K211" i="6"/>
  <c r="B211" i="6"/>
  <c r="L211" i="6"/>
  <c r="C211" i="6"/>
  <c r="M211" i="6"/>
  <c r="D211" i="6"/>
  <c r="N211" i="6"/>
  <c r="A212" i="6"/>
  <c r="K212" i="6"/>
  <c r="B212" i="6"/>
  <c r="L212" i="6"/>
  <c r="C212" i="6"/>
  <c r="M212" i="6"/>
  <c r="D212" i="6"/>
  <c r="N212" i="6"/>
  <c r="A213" i="6"/>
  <c r="K213" i="6"/>
  <c r="B213" i="6"/>
  <c r="L213" i="6"/>
  <c r="C213" i="6"/>
  <c r="M213" i="6"/>
  <c r="D213" i="6"/>
  <c r="N213" i="6"/>
  <c r="A214" i="6"/>
  <c r="K214" i="6"/>
  <c r="B214" i="6"/>
  <c r="L214" i="6"/>
  <c r="C214" i="6"/>
  <c r="M214" i="6"/>
  <c r="D214" i="6"/>
  <c r="N214" i="6"/>
  <c r="A215" i="6"/>
  <c r="K215" i="6"/>
  <c r="B215" i="6"/>
  <c r="L215" i="6"/>
  <c r="C215" i="6"/>
  <c r="M215" i="6"/>
  <c r="D215" i="6"/>
  <c r="N215" i="6"/>
  <c r="A216" i="6"/>
  <c r="K216" i="6"/>
  <c r="B216" i="6"/>
  <c r="L216" i="6"/>
  <c r="C216" i="6"/>
  <c r="M216" i="6"/>
  <c r="D216" i="6"/>
  <c r="N216" i="6"/>
  <c r="A217" i="6"/>
  <c r="K217" i="6"/>
  <c r="B217" i="6"/>
  <c r="L217" i="6"/>
  <c r="C217" i="6"/>
  <c r="M217" i="6"/>
  <c r="D217" i="6"/>
  <c r="N217" i="6"/>
  <c r="A218" i="6"/>
  <c r="K218" i="6"/>
  <c r="B218" i="6"/>
  <c r="L218" i="6"/>
  <c r="C218" i="6"/>
  <c r="M218" i="6"/>
  <c r="D218" i="6"/>
  <c r="N218" i="6"/>
  <c r="A219" i="6"/>
  <c r="K219" i="6"/>
  <c r="B219" i="6"/>
  <c r="L219" i="6"/>
  <c r="C219" i="6"/>
  <c r="M219" i="6"/>
  <c r="D219" i="6"/>
  <c r="N219" i="6"/>
  <c r="A220" i="6"/>
  <c r="K220" i="6"/>
  <c r="B220" i="6"/>
  <c r="L220" i="6"/>
  <c r="C220" i="6"/>
  <c r="M220" i="6"/>
  <c r="D220" i="6"/>
  <c r="N220" i="6"/>
  <c r="A221" i="6"/>
  <c r="K221" i="6"/>
  <c r="B221" i="6"/>
  <c r="L221" i="6"/>
  <c r="C221" i="6"/>
  <c r="M221" i="6"/>
  <c r="D221" i="6"/>
  <c r="N221" i="6"/>
  <c r="A222" i="6"/>
  <c r="K222" i="6"/>
  <c r="B222" i="6"/>
  <c r="L222" i="6"/>
  <c r="C222" i="6"/>
  <c r="M222" i="6"/>
  <c r="D222" i="6"/>
  <c r="N222" i="6"/>
  <c r="A223" i="6"/>
  <c r="K223" i="6"/>
  <c r="B223" i="6"/>
  <c r="L223" i="6"/>
  <c r="C223" i="6"/>
  <c r="M223" i="6"/>
  <c r="D223" i="6"/>
  <c r="N223" i="6"/>
  <c r="A224" i="6"/>
  <c r="K224" i="6"/>
  <c r="B224" i="6"/>
  <c r="L224" i="6"/>
  <c r="C224" i="6"/>
  <c r="M224" i="6"/>
  <c r="D224" i="6"/>
  <c r="N224" i="6"/>
  <c r="A225" i="6"/>
  <c r="K225" i="6"/>
  <c r="B225" i="6"/>
  <c r="L225" i="6"/>
  <c r="C225" i="6"/>
  <c r="M225" i="6"/>
  <c r="D225" i="6"/>
  <c r="N225" i="6"/>
  <c r="H4" i="19"/>
  <c r="I4" i="19"/>
  <c r="H5" i="19"/>
  <c r="I5" i="19"/>
  <c r="H6" i="19"/>
  <c r="I6" i="19"/>
  <c r="H7" i="19"/>
  <c r="I7" i="19"/>
  <c r="H8" i="19"/>
  <c r="I8" i="19"/>
  <c r="H9" i="19"/>
  <c r="I9" i="19"/>
  <c r="H10" i="19"/>
  <c r="I10" i="19"/>
  <c r="H11" i="19"/>
  <c r="I11" i="19"/>
  <c r="H12" i="19"/>
  <c r="I12" i="19"/>
  <c r="H13" i="19"/>
  <c r="I13" i="19"/>
  <c r="H14" i="19"/>
  <c r="I14" i="19"/>
  <c r="H15" i="19"/>
  <c r="I15" i="19"/>
  <c r="H16" i="19"/>
  <c r="I16" i="19"/>
  <c r="H17" i="19"/>
  <c r="I17" i="19"/>
  <c r="H18" i="19"/>
  <c r="I18" i="19"/>
  <c r="H19" i="19"/>
  <c r="I19" i="19"/>
  <c r="H20" i="19"/>
  <c r="I20" i="19"/>
  <c r="H21" i="19"/>
  <c r="I21" i="19"/>
  <c r="H22" i="19"/>
  <c r="I22" i="19"/>
  <c r="H23" i="19"/>
  <c r="I23" i="19"/>
  <c r="H24" i="19"/>
  <c r="I24" i="19"/>
  <c r="H25" i="19"/>
  <c r="I25" i="19"/>
  <c r="H26" i="19"/>
  <c r="I26" i="19"/>
  <c r="H27" i="19"/>
  <c r="I27" i="19"/>
  <c r="H28" i="19"/>
  <c r="I28" i="19"/>
  <c r="H29" i="19"/>
  <c r="I29" i="19"/>
  <c r="H30" i="19"/>
  <c r="I30" i="19"/>
  <c r="H31" i="19"/>
  <c r="I31" i="19"/>
  <c r="H32" i="19"/>
  <c r="I32" i="19"/>
  <c r="H33" i="19"/>
  <c r="I33" i="19"/>
  <c r="H34" i="19"/>
  <c r="I34" i="19"/>
  <c r="H35" i="19"/>
  <c r="I35" i="19"/>
  <c r="H36" i="19"/>
  <c r="I36" i="19"/>
  <c r="H37" i="19"/>
  <c r="I37" i="19"/>
  <c r="H38" i="19"/>
  <c r="I38" i="19"/>
  <c r="H39" i="19"/>
  <c r="I39" i="19"/>
  <c r="H40" i="19"/>
  <c r="I40" i="19"/>
  <c r="H41" i="19"/>
  <c r="I41" i="19"/>
  <c r="H42" i="19"/>
  <c r="I42" i="19"/>
  <c r="H43" i="19"/>
  <c r="I43" i="19"/>
  <c r="H44" i="19"/>
  <c r="I44" i="19"/>
  <c r="H45" i="19"/>
  <c r="I45" i="19"/>
  <c r="H46" i="19"/>
  <c r="I46" i="19"/>
  <c r="H47" i="19"/>
  <c r="I47" i="19"/>
  <c r="H48" i="19"/>
  <c r="I48" i="19"/>
  <c r="H49" i="19"/>
  <c r="I49" i="19"/>
  <c r="H50" i="19"/>
  <c r="I50" i="19"/>
  <c r="H51" i="19"/>
  <c r="I51" i="19"/>
  <c r="H52" i="19"/>
  <c r="I52" i="19"/>
  <c r="H53" i="19"/>
  <c r="I53" i="19"/>
  <c r="H54" i="19"/>
  <c r="I54" i="19"/>
  <c r="H55" i="19"/>
  <c r="I55" i="19"/>
  <c r="H56" i="19"/>
  <c r="I56" i="19"/>
  <c r="H57" i="19"/>
  <c r="I57" i="19"/>
  <c r="H58" i="19"/>
  <c r="I58" i="19"/>
  <c r="H59" i="19"/>
  <c r="I59" i="19"/>
  <c r="H60" i="19"/>
  <c r="I60" i="19"/>
  <c r="H61" i="19"/>
  <c r="I61" i="19"/>
  <c r="H62" i="19"/>
  <c r="I62" i="19"/>
  <c r="H63" i="19"/>
  <c r="I63" i="19"/>
  <c r="H64" i="19"/>
  <c r="I64" i="19"/>
  <c r="H65" i="19"/>
  <c r="I65" i="19"/>
  <c r="H66" i="19"/>
  <c r="I66" i="19"/>
  <c r="H67" i="19"/>
  <c r="I67" i="19"/>
  <c r="H68" i="19"/>
  <c r="I68" i="19"/>
  <c r="H69" i="19"/>
  <c r="I69" i="19"/>
  <c r="H70" i="19"/>
  <c r="I70" i="19"/>
  <c r="H71" i="19"/>
  <c r="I71" i="19"/>
  <c r="H72" i="19"/>
  <c r="I72" i="19"/>
  <c r="H73" i="19"/>
  <c r="I73" i="19"/>
  <c r="H74" i="19"/>
  <c r="I74" i="19"/>
  <c r="H75" i="19"/>
  <c r="I75" i="19"/>
  <c r="H76" i="19"/>
  <c r="I76" i="19"/>
  <c r="H77" i="19"/>
  <c r="I77" i="19"/>
  <c r="H78" i="19"/>
  <c r="I78" i="19"/>
  <c r="H79" i="19"/>
  <c r="I79" i="19"/>
  <c r="H80" i="19"/>
  <c r="I80" i="19"/>
  <c r="H81" i="19"/>
  <c r="I81" i="19"/>
  <c r="H82" i="19"/>
  <c r="I82" i="19"/>
  <c r="H83" i="19"/>
  <c r="I83" i="19"/>
  <c r="H84" i="19"/>
  <c r="I84" i="19"/>
  <c r="H85" i="19"/>
  <c r="I85" i="19"/>
  <c r="H86" i="19"/>
  <c r="I86" i="19"/>
  <c r="H87" i="19"/>
  <c r="I87" i="19"/>
  <c r="H88" i="19"/>
  <c r="I88" i="19"/>
  <c r="H89" i="19"/>
  <c r="I89" i="19"/>
  <c r="H90" i="19"/>
  <c r="I90" i="19"/>
  <c r="H91" i="19"/>
  <c r="I91" i="19"/>
  <c r="H92" i="19"/>
  <c r="I92" i="19"/>
  <c r="H93" i="19"/>
  <c r="I93" i="19"/>
  <c r="H94" i="19"/>
  <c r="I94" i="19"/>
  <c r="H95" i="19"/>
  <c r="I95" i="19"/>
  <c r="H96" i="19"/>
  <c r="I96" i="19"/>
  <c r="H97" i="19"/>
  <c r="I97" i="19"/>
  <c r="H98" i="19"/>
  <c r="I98" i="19"/>
  <c r="H99" i="19"/>
  <c r="I99" i="19"/>
  <c r="H100" i="19"/>
  <c r="I100" i="19"/>
  <c r="H101" i="19"/>
  <c r="I101" i="19"/>
  <c r="H102" i="19"/>
  <c r="I102" i="19"/>
  <c r="H103" i="19"/>
  <c r="I103" i="19"/>
  <c r="H104" i="19"/>
  <c r="I104" i="19"/>
  <c r="H105" i="19"/>
  <c r="I105" i="19"/>
  <c r="H106" i="19"/>
  <c r="I106" i="19"/>
  <c r="H107" i="19"/>
  <c r="I107" i="19"/>
  <c r="H108" i="19"/>
  <c r="I108" i="19"/>
  <c r="H109" i="19"/>
  <c r="I109" i="19"/>
  <c r="H110" i="19"/>
  <c r="I110" i="19"/>
  <c r="H111" i="19"/>
  <c r="I111" i="19"/>
  <c r="H112" i="19"/>
  <c r="I112" i="19"/>
  <c r="H113" i="19"/>
  <c r="I113" i="19"/>
  <c r="H114" i="19"/>
  <c r="I114" i="19"/>
  <c r="H115" i="19"/>
  <c r="I115" i="19"/>
  <c r="H116" i="19"/>
  <c r="I116" i="19"/>
  <c r="H117" i="19"/>
  <c r="I117" i="19"/>
  <c r="H118" i="19"/>
  <c r="I118" i="19"/>
  <c r="H119" i="19"/>
  <c r="I119" i="19"/>
  <c r="H120" i="19"/>
  <c r="I120" i="19"/>
  <c r="H121" i="19"/>
  <c r="I121" i="19"/>
  <c r="H122" i="19"/>
  <c r="I122" i="19"/>
  <c r="H123" i="19"/>
  <c r="I123" i="19"/>
  <c r="H124" i="19"/>
  <c r="I124" i="19"/>
  <c r="H125" i="19"/>
  <c r="I125" i="19"/>
  <c r="H126" i="19"/>
  <c r="I126" i="19"/>
  <c r="H127" i="19"/>
  <c r="I127" i="19"/>
  <c r="H128" i="19"/>
  <c r="I128" i="19"/>
  <c r="H129" i="19"/>
  <c r="I129" i="19"/>
  <c r="H130" i="19"/>
  <c r="I130" i="19"/>
  <c r="H131" i="19"/>
  <c r="I131" i="19"/>
  <c r="H132" i="19"/>
  <c r="I132" i="19"/>
  <c r="H133" i="19"/>
  <c r="I133" i="19"/>
  <c r="H134" i="19"/>
  <c r="I134" i="19"/>
  <c r="H135" i="19"/>
  <c r="I135" i="19"/>
  <c r="H136" i="19"/>
  <c r="I136" i="19"/>
  <c r="H137" i="19"/>
  <c r="I137" i="19"/>
  <c r="H138" i="19"/>
  <c r="I138" i="19"/>
  <c r="H139" i="19"/>
  <c r="I139" i="19"/>
  <c r="H140" i="19"/>
  <c r="I140" i="19"/>
  <c r="H141" i="19"/>
  <c r="I141" i="19"/>
  <c r="H142" i="19"/>
  <c r="I142" i="19"/>
  <c r="H143" i="19"/>
  <c r="I143" i="19"/>
  <c r="H144" i="19"/>
  <c r="I144" i="19"/>
  <c r="H145" i="19"/>
  <c r="I145" i="19"/>
  <c r="H146" i="19"/>
  <c r="I146" i="19"/>
  <c r="H147" i="19"/>
  <c r="I147" i="19"/>
  <c r="H148" i="19"/>
  <c r="I148" i="19"/>
  <c r="H149" i="19"/>
  <c r="I149" i="19"/>
  <c r="H150" i="19"/>
  <c r="I150" i="19"/>
  <c r="H151" i="19"/>
  <c r="I151" i="19"/>
  <c r="H152" i="19"/>
  <c r="I152" i="19"/>
  <c r="H153" i="19"/>
  <c r="I153" i="19"/>
  <c r="H154" i="19"/>
  <c r="I154" i="19"/>
  <c r="H155" i="19"/>
  <c r="I155" i="19"/>
  <c r="H156" i="19"/>
  <c r="I156" i="19"/>
  <c r="H157" i="19"/>
  <c r="I157" i="19"/>
  <c r="H158" i="19"/>
  <c r="I158" i="19"/>
  <c r="H159" i="19"/>
  <c r="I159" i="19"/>
  <c r="H160" i="19"/>
  <c r="I160" i="19"/>
  <c r="H161" i="19"/>
  <c r="I161" i="19"/>
  <c r="H162" i="19"/>
  <c r="I162" i="19"/>
  <c r="H163" i="19"/>
  <c r="I163" i="19"/>
  <c r="H164" i="19"/>
  <c r="I164" i="19"/>
  <c r="H165" i="19"/>
  <c r="I165" i="19"/>
  <c r="H166" i="19"/>
  <c r="I166" i="19"/>
  <c r="H167" i="19"/>
  <c r="I167" i="19"/>
  <c r="H168" i="19"/>
  <c r="I168" i="19"/>
  <c r="H169" i="19"/>
  <c r="I169" i="19"/>
  <c r="H170" i="19"/>
  <c r="I170" i="19"/>
  <c r="H171" i="19"/>
  <c r="I171" i="19"/>
  <c r="H172" i="19"/>
  <c r="I172" i="19"/>
  <c r="H173" i="19"/>
  <c r="I173" i="19"/>
  <c r="H174" i="19"/>
  <c r="I174" i="19"/>
  <c r="H175" i="19"/>
  <c r="I175" i="19"/>
  <c r="H176" i="19"/>
  <c r="I176" i="19"/>
  <c r="H177" i="19"/>
  <c r="I177" i="19"/>
  <c r="H178" i="19"/>
  <c r="I178" i="19"/>
  <c r="I3" i="19"/>
  <c r="H3" i="19"/>
  <c r="K3" i="19"/>
  <c r="L3" i="19"/>
  <c r="M3" i="19"/>
  <c r="N3" i="19"/>
  <c r="P3" i="19" s="1"/>
  <c r="R3" i="19" s="1"/>
  <c r="K4" i="19"/>
  <c r="L4" i="19"/>
  <c r="M4" i="19"/>
  <c r="N4" i="19"/>
  <c r="P4" i="19" s="1"/>
  <c r="K5" i="19"/>
  <c r="K6" i="19"/>
  <c r="M6" i="19"/>
  <c r="N6" i="19"/>
  <c r="P6" i="19" s="1"/>
  <c r="K7" i="19"/>
  <c r="L7" i="19"/>
  <c r="M7" i="19"/>
  <c r="N7" i="19"/>
  <c r="P7" i="19" s="1"/>
  <c r="K8" i="19"/>
  <c r="L8" i="19"/>
  <c r="M8" i="19"/>
  <c r="N8" i="19"/>
  <c r="P8" i="19" s="1"/>
  <c r="K9" i="19"/>
  <c r="M9" i="19"/>
  <c r="K10" i="19"/>
  <c r="L10" i="19"/>
  <c r="N10" i="19"/>
  <c r="P10" i="19" s="1"/>
  <c r="K11" i="19"/>
  <c r="L11" i="19"/>
  <c r="M11" i="19"/>
  <c r="N11" i="19"/>
  <c r="P11" i="19" s="1"/>
  <c r="K12" i="19"/>
  <c r="L12" i="19"/>
  <c r="M12" i="19"/>
  <c r="N12" i="19"/>
  <c r="P12" i="19" s="1"/>
  <c r="O12" i="19"/>
  <c r="K13" i="19"/>
  <c r="K14" i="19"/>
  <c r="N14" i="19"/>
  <c r="P14" i="19" s="1"/>
  <c r="K15" i="19"/>
  <c r="L15" i="19"/>
  <c r="M15" i="19"/>
  <c r="N15" i="19"/>
  <c r="P15" i="19" s="1"/>
  <c r="K16" i="19"/>
  <c r="L16" i="19"/>
  <c r="M16" i="19"/>
  <c r="N16" i="19"/>
  <c r="P16" i="19" s="1"/>
  <c r="K17" i="19"/>
  <c r="M17" i="19"/>
  <c r="K18" i="19"/>
  <c r="L18" i="19"/>
  <c r="N18" i="19"/>
  <c r="P18" i="19" s="1"/>
  <c r="K19" i="19"/>
  <c r="L19" i="19"/>
  <c r="M19" i="19"/>
  <c r="N19" i="19"/>
  <c r="P19" i="19" s="1"/>
  <c r="K20" i="19"/>
  <c r="L20" i="19"/>
  <c r="M20" i="19"/>
  <c r="N20" i="19"/>
  <c r="P20" i="19" s="1"/>
  <c r="K21" i="19"/>
  <c r="K22" i="19"/>
  <c r="M22" i="19"/>
  <c r="N22" i="19"/>
  <c r="P22" i="19" s="1"/>
  <c r="K23" i="19"/>
  <c r="L23" i="19"/>
  <c r="M23" i="19"/>
  <c r="N23" i="19"/>
  <c r="P23" i="19" s="1"/>
  <c r="K24" i="19"/>
  <c r="L24" i="19"/>
  <c r="M24" i="19"/>
  <c r="N24" i="19"/>
  <c r="P24" i="19" s="1"/>
  <c r="K25" i="19"/>
  <c r="M25" i="19"/>
  <c r="N25" i="19"/>
  <c r="P25" i="19" s="1"/>
  <c r="K26" i="19"/>
  <c r="L26" i="19"/>
  <c r="M26" i="19"/>
  <c r="N26" i="19"/>
  <c r="P26" i="19" s="1"/>
  <c r="K27" i="19"/>
  <c r="L27" i="19"/>
  <c r="M27" i="19"/>
  <c r="N27" i="19"/>
  <c r="P27" i="19" s="1"/>
  <c r="K28" i="19"/>
  <c r="L28" i="19"/>
  <c r="M28" i="19"/>
  <c r="N28" i="19"/>
  <c r="P28" i="19" s="1"/>
  <c r="K29" i="19"/>
  <c r="K30" i="19"/>
  <c r="N30" i="19"/>
  <c r="P30" i="19" s="1"/>
  <c r="K31" i="19"/>
  <c r="L31" i="19"/>
  <c r="M31" i="19"/>
  <c r="N31" i="19"/>
  <c r="P31" i="19" s="1"/>
  <c r="K32" i="19"/>
  <c r="L32" i="19"/>
  <c r="M32" i="19"/>
  <c r="N32" i="19"/>
  <c r="P32" i="19"/>
  <c r="K33" i="19"/>
  <c r="M33" i="19"/>
  <c r="N33" i="19"/>
  <c r="P33" i="19" s="1"/>
  <c r="N34" i="19"/>
  <c r="P34" i="19" s="1"/>
  <c r="K34" i="19"/>
  <c r="L34" i="19"/>
  <c r="N35" i="19"/>
  <c r="P35" i="19" s="1"/>
  <c r="K35" i="19"/>
  <c r="L35" i="19"/>
  <c r="M35" i="19"/>
  <c r="K36" i="19"/>
  <c r="L36" i="19"/>
  <c r="M36" i="19"/>
  <c r="N36" i="19"/>
  <c r="P36" i="19" s="1"/>
  <c r="K37" i="19"/>
  <c r="N38" i="19"/>
  <c r="P38" i="19" s="1"/>
  <c r="K38" i="19"/>
  <c r="M38" i="19"/>
  <c r="N39" i="19"/>
  <c r="P39" i="19" s="1"/>
  <c r="K39" i="19"/>
  <c r="L39" i="19"/>
  <c r="M39" i="19"/>
  <c r="K40" i="19"/>
  <c r="L40" i="19"/>
  <c r="M40" i="19"/>
  <c r="N40" i="19"/>
  <c r="P40" i="19" s="1"/>
  <c r="K41" i="19"/>
  <c r="K42" i="19"/>
  <c r="L42" i="19"/>
  <c r="M42" i="19"/>
  <c r="N42" i="19"/>
  <c r="P42" i="19" s="1"/>
  <c r="K43" i="19"/>
  <c r="L43" i="19"/>
  <c r="M43" i="19"/>
  <c r="N43" i="19"/>
  <c r="P43" i="19" s="1"/>
  <c r="K44" i="19"/>
  <c r="L44" i="19"/>
  <c r="M44" i="19"/>
  <c r="N44" i="19"/>
  <c r="P44" i="19" s="1"/>
  <c r="R44" i="19" s="1"/>
  <c r="K45" i="19"/>
  <c r="N45" i="19"/>
  <c r="P45" i="19" s="1"/>
  <c r="K46" i="19"/>
  <c r="L46" i="19"/>
  <c r="N46" i="19"/>
  <c r="P46" i="19" s="1"/>
  <c r="N47" i="19"/>
  <c r="P47" i="19" s="1"/>
  <c r="K47" i="19"/>
  <c r="L47" i="19"/>
  <c r="M47" i="19"/>
  <c r="K48" i="19"/>
  <c r="L48" i="19"/>
  <c r="M48" i="19"/>
  <c r="N48" i="19"/>
  <c r="P48" i="19" s="1"/>
  <c r="N49" i="19"/>
  <c r="P49" i="19" s="1"/>
  <c r="K49" i="19"/>
  <c r="M49" i="19"/>
  <c r="K50" i="19"/>
  <c r="L50" i="19"/>
  <c r="M50" i="19"/>
  <c r="N50" i="19"/>
  <c r="P50" i="19" s="1"/>
  <c r="N51" i="19"/>
  <c r="P51" i="19"/>
  <c r="K51" i="19"/>
  <c r="L51" i="19"/>
  <c r="M51" i="19"/>
  <c r="N52" i="19"/>
  <c r="P52" i="19"/>
  <c r="K52" i="19"/>
  <c r="L52" i="19"/>
  <c r="M52" i="19"/>
  <c r="K53" i="19"/>
  <c r="N53" i="19"/>
  <c r="P53" i="19" s="1"/>
  <c r="R53" i="19" s="1"/>
  <c r="K54" i="19"/>
  <c r="L54" i="19"/>
  <c r="M54" i="19"/>
  <c r="N54" i="19"/>
  <c r="P54" i="19" s="1"/>
  <c r="K55" i="19"/>
  <c r="L55" i="19"/>
  <c r="M55" i="19"/>
  <c r="N55" i="19"/>
  <c r="P55" i="19" s="1"/>
  <c r="K56" i="19"/>
  <c r="L56" i="19"/>
  <c r="M56" i="19"/>
  <c r="N56" i="19"/>
  <c r="P56" i="19" s="1"/>
  <c r="K57" i="19"/>
  <c r="M57" i="19"/>
  <c r="N57" i="19"/>
  <c r="P57" i="19" s="1"/>
  <c r="K58" i="19"/>
  <c r="L58" i="19"/>
  <c r="N58" i="19"/>
  <c r="P58" i="19" s="1"/>
  <c r="K59" i="19"/>
  <c r="L59" i="19"/>
  <c r="M59" i="19"/>
  <c r="N59" i="19"/>
  <c r="P59" i="19" s="1"/>
  <c r="N60" i="19"/>
  <c r="P60" i="19"/>
  <c r="K60" i="19"/>
  <c r="L60" i="19"/>
  <c r="M60" i="19"/>
  <c r="K61" i="19"/>
  <c r="N61" i="19"/>
  <c r="P61" i="19" s="1"/>
  <c r="K62" i="19"/>
  <c r="L62" i="19"/>
  <c r="M62" i="19"/>
  <c r="N62" i="19"/>
  <c r="P62" i="19" s="1"/>
  <c r="K63" i="19"/>
  <c r="L63" i="19"/>
  <c r="M63" i="19"/>
  <c r="N63" i="19"/>
  <c r="P63" i="19" s="1"/>
  <c r="K64" i="19"/>
  <c r="L64" i="19"/>
  <c r="M64" i="19"/>
  <c r="N64" i="19"/>
  <c r="P64" i="19" s="1"/>
  <c r="K65" i="19"/>
  <c r="M65" i="19"/>
  <c r="N65" i="19"/>
  <c r="P65" i="19"/>
  <c r="K66" i="19"/>
  <c r="L66" i="19"/>
  <c r="N66" i="19"/>
  <c r="P66" i="19" s="1"/>
  <c r="K67" i="19"/>
  <c r="L67" i="19"/>
  <c r="M67" i="19"/>
  <c r="N67" i="19"/>
  <c r="P67" i="19" s="1"/>
  <c r="K68" i="19"/>
  <c r="L68" i="19"/>
  <c r="M68" i="19"/>
  <c r="N68" i="19"/>
  <c r="P68" i="19" s="1"/>
  <c r="K69" i="19"/>
  <c r="N69" i="19"/>
  <c r="P69" i="19" s="1"/>
  <c r="K70" i="19"/>
  <c r="L70" i="19"/>
  <c r="M70" i="19"/>
  <c r="N70" i="19"/>
  <c r="P70" i="19" s="1"/>
  <c r="K71" i="19"/>
  <c r="L71" i="19"/>
  <c r="M71" i="19"/>
  <c r="N71" i="19"/>
  <c r="P71" i="19" s="1"/>
  <c r="K72" i="19"/>
  <c r="L72" i="19"/>
  <c r="M72" i="19"/>
  <c r="N72" i="19"/>
  <c r="P72" i="19" s="1"/>
  <c r="K73" i="19"/>
  <c r="M73" i="19"/>
  <c r="N73" i="19"/>
  <c r="P73" i="19" s="1"/>
  <c r="K74" i="19"/>
  <c r="L74" i="19"/>
  <c r="N74" i="19"/>
  <c r="P74" i="19" s="1"/>
  <c r="K75" i="19"/>
  <c r="L75" i="19"/>
  <c r="M75" i="19"/>
  <c r="N75" i="19"/>
  <c r="P75" i="19" s="1"/>
  <c r="K76" i="19"/>
  <c r="L76" i="19"/>
  <c r="M76" i="19"/>
  <c r="N76" i="19"/>
  <c r="P76" i="19"/>
  <c r="K77" i="19"/>
  <c r="N77" i="19"/>
  <c r="P77" i="19"/>
  <c r="K78" i="19"/>
  <c r="L78" i="19"/>
  <c r="M78" i="19"/>
  <c r="N78" i="19"/>
  <c r="P78" i="19" s="1"/>
  <c r="K79" i="19"/>
  <c r="L79" i="19"/>
  <c r="M79" i="19"/>
  <c r="N79" i="19"/>
  <c r="P79" i="19" s="1"/>
  <c r="K80" i="19"/>
  <c r="L80" i="19"/>
  <c r="M80" i="19"/>
  <c r="N80" i="19"/>
  <c r="P80" i="19"/>
  <c r="K81" i="19"/>
  <c r="M81" i="19"/>
  <c r="N81" i="19"/>
  <c r="P81" i="19"/>
  <c r="K82" i="19"/>
  <c r="L82" i="19"/>
  <c r="N82" i="19"/>
  <c r="P82" i="19" s="1"/>
  <c r="K83" i="19"/>
  <c r="L83" i="19"/>
  <c r="M83" i="19"/>
  <c r="N83" i="19"/>
  <c r="P83" i="19" s="1"/>
  <c r="K84" i="19"/>
  <c r="L84" i="19"/>
  <c r="M84" i="19"/>
  <c r="N84" i="19"/>
  <c r="P84" i="19"/>
  <c r="K85" i="19"/>
  <c r="N85" i="19"/>
  <c r="P85" i="19" s="1"/>
  <c r="K86" i="19"/>
  <c r="L86" i="19"/>
  <c r="M86" i="19"/>
  <c r="N86" i="19"/>
  <c r="P86" i="19" s="1"/>
  <c r="K87" i="19"/>
  <c r="L87" i="19"/>
  <c r="M87" i="19"/>
  <c r="N87" i="19"/>
  <c r="P87" i="19" s="1"/>
  <c r="K88" i="19"/>
  <c r="L88" i="19"/>
  <c r="M88" i="19"/>
  <c r="N88" i="19"/>
  <c r="P88" i="19" s="1"/>
  <c r="K89" i="19"/>
  <c r="N89" i="19"/>
  <c r="P89" i="19" s="1"/>
  <c r="N90" i="19"/>
  <c r="P90" i="19" s="1"/>
  <c r="R90" i="19" s="1"/>
  <c r="K90" i="19"/>
  <c r="M90" i="19"/>
  <c r="K91" i="19"/>
  <c r="L91" i="19"/>
  <c r="M91" i="19"/>
  <c r="N91" i="19"/>
  <c r="P91" i="19" s="1"/>
  <c r="K92" i="19"/>
  <c r="L92" i="19"/>
  <c r="M92" i="19"/>
  <c r="N92" i="19"/>
  <c r="P92" i="19" s="1"/>
  <c r="K93" i="19"/>
  <c r="N93" i="19"/>
  <c r="P93" i="19" s="1"/>
  <c r="K94" i="19"/>
  <c r="L94" i="19"/>
  <c r="M94" i="19"/>
  <c r="N94" i="19"/>
  <c r="P94" i="19" s="1"/>
  <c r="K95" i="19"/>
  <c r="L95" i="19"/>
  <c r="M95" i="19"/>
  <c r="N95" i="19"/>
  <c r="P95" i="19" s="1"/>
  <c r="K96" i="19"/>
  <c r="L96" i="19"/>
  <c r="M96" i="19"/>
  <c r="N96" i="19"/>
  <c r="P96" i="19" s="1"/>
  <c r="K97" i="19"/>
  <c r="M97" i="19"/>
  <c r="N97" i="19"/>
  <c r="P97" i="19"/>
  <c r="K98" i="19"/>
  <c r="L98" i="19"/>
  <c r="N98" i="19"/>
  <c r="P98" i="19" s="1"/>
  <c r="K99" i="19"/>
  <c r="L99" i="19"/>
  <c r="M99" i="19"/>
  <c r="N99" i="19"/>
  <c r="P99" i="19" s="1"/>
  <c r="K100" i="19"/>
  <c r="L100" i="19"/>
  <c r="M100" i="19"/>
  <c r="N100" i="19"/>
  <c r="P100" i="19" s="1"/>
  <c r="K101" i="19"/>
  <c r="N101" i="19"/>
  <c r="P101" i="19" s="1"/>
  <c r="K102" i="19"/>
  <c r="L102" i="19"/>
  <c r="M102" i="19"/>
  <c r="N102" i="19"/>
  <c r="P102" i="19" s="1"/>
  <c r="K103" i="19"/>
  <c r="L103" i="19"/>
  <c r="M103" i="19"/>
  <c r="N103" i="19"/>
  <c r="P103" i="19" s="1"/>
  <c r="K104" i="19"/>
  <c r="L104" i="19"/>
  <c r="M104" i="19"/>
  <c r="N104" i="19"/>
  <c r="P104" i="19" s="1"/>
  <c r="K105" i="19"/>
  <c r="M105" i="19"/>
  <c r="N105" i="19"/>
  <c r="P105" i="19" s="1"/>
  <c r="K106" i="19"/>
  <c r="L106" i="19"/>
  <c r="N106" i="19"/>
  <c r="P106" i="19" s="1"/>
  <c r="K107" i="19"/>
  <c r="L107" i="19"/>
  <c r="M107" i="19"/>
  <c r="N107" i="19"/>
  <c r="P107" i="19" s="1"/>
  <c r="K108" i="19"/>
  <c r="L108" i="19"/>
  <c r="M108" i="19"/>
  <c r="N108" i="19"/>
  <c r="P108" i="19"/>
  <c r="K109" i="19"/>
  <c r="N109" i="19"/>
  <c r="P109" i="19"/>
  <c r="K110" i="19"/>
  <c r="L110" i="19"/>
  <c r="M110" i="19"/>
  <c r="N110" i="19"/>
  <c r="P110" i="19" s="1"/>
  <c r="K111" i="19"/>
  <c r="L111" i="19"/>
  <c r="M111" i="19"/>
  <c r="N111" i="19"/>
  <c r="P111" i="19" s="1"/>
  <c r="K112" i="19"/>
  <c r="L112" i="19"/>
  <c r="M112" i="19"/>
  <c r="N112" i="19"/>
  <c r="P112" i="19"/>
  <c r="K113" i="19"/>
  <c r="M113" i="19"/>
  <c r="N113" i="19"/>
  <c r="P113" i="19"/>
  <c r="K114" i="19"/>
  <c r="L114" i="19"/>
  <c r="N114" i="19"/>
  <c r="P114" i="19" s="1"/>
  <c r="K115" i="19"/>
  <c r="L115" i="19"/>
  <c r="M115" i="19"/>
  <c r="N115" i="19"/>
  <c r="P115" i="19" s="1"/>
  <c r="K116" i="19"/>
  <c r="L116" i="19"/>
  <c r="M116" i="19"/>
  <c r="N116" i="19"/>
  <c r="P116" i="19"/>
  <c r="K117" i="19"/>
  <c r="N117" i="19"/>
  <c r="P117" i="19" s="1"/>
  <c r="K118" i="19"/>
  <c r="L118" i="19"/>
  <c r="M118" i="19"/>
  <c r="N118" i="19"/>
  <c r="P118" i="19" s="1"/>
  <c r="K119" i="19"/>
  <c r="L119" i="19"/>
  <c r="M119" i="19"/>
  <c r="N119" i="19"/>
  <c r="P119" i="19" s="1"/>
  <c r="K120" i="19"/>
  <c r="L120" i="19"/>
  <c r="M120" i="19"/>
  <c r="N120" i="19"/>
  <c r="P120" i="19" s="1"/>
  <c r="K121" i="19"/>
  <c r="M121" i="19"/>
  <c r="N121" i="19"/>
  <c r="P121" i="19" s="1"/>
  <c r="K122" i="19"/>
  <c r="L122" i="19"/>
  <c r="N122" i="19"/>
  <c r="P122" i="19" s="1"/>
  <c r="K123" i="19"/>
  <c r="L123" i="19"/>
  <c r="M123" i="19"/>
  <c r="N123" i="19"/>
  <c r="P123" i="19" s="1"/>
  <c r="K124" i="19"/>
  <c r="L124" i="19"/>
  <c r="M124" i="19"/>
  <c r="N124" i="19"/>
  <c r="P124" i="19" s="1"/>
  <c r="K125" i="19"/>
  <c r="N125" i="19"/>
  <c r="P125" i="19" s="1"/>
  <c r="K126" i="19"/>
  <c r="L126" i="19"/>
  <c r="M126" i="19"/>
  <c r="N126" i="19"/>
  <c r="P126" i="19" s="1"/>
  <c r="K127" i="19"/>
  <c r="L127" i="19"/>
  <c r="M127" i="19"/>
  <c r="N127" i="19"/>
  <c r="P127" i="19" s="1"/>
  <c r="K128" i="19"/>
  <c r="L128" i="19"/>
  <c r="M128" i="19"/>
  <c r="N128" i="19"/>
  <c r="P128" i="19" s="1"/>
  <c r="K129" i="19"/>
  <c r="M129" i="19"/>
  <c r="N129" i="19"/>
  <c r="P129" i="19"/>
  <c r="K130" i="19"/>
  <c r="L130" i="19"/>
  <c r="N130" i="19"/>
  <c r="P130" i="19" s="1"/>
  <c r="K131" i="19"/>
  <c r="L131" i="19"/>
  <c r="M131" i="19"/>
  <c r="N131" i="19"/>
  <c r="P131" i="19" s="1"/>
  <c r="K132" i="19"/>
  <c r="L132" i="19"/>
  <c r="M132" i="19"/>
  <c r="N132" i="19"/>
  <c r="P132" i="19" s="1"/>
  <c r="K133" i="19"/>
  <c r="N133" i="19"/>
  <c r="P133" i="19" s="1"/>
  <c r="K134" i="19"/>
  <c r="L134" i="19"/>
  <c r="M134" i="19"/>
  <c r="N134" i="19"/>
  <c r="P134" i="19" s="1"/>
  <c r="K135" i="19"/>
  <c r="L135" i="19"/>
  <c r="M135" i="19"/>
  <c r="N135" i="19"/>
  <c r="P135" i="19" s="1"/>
  <c r="N136" i="19"/>
  <c r="P136" i="19"/>
  <c r="K136" i="19"/>
  <c r="L136" i="19"/>
  <c r="M136" i="19"/>
  <c r="K137" i="19"/>
  <c r="M137" i="19"/>
  <c r="N137" i="19"/>
  <c r="P137" i="19" s="1"/>
  <c r="K138" i="19"/>
  <c r="L138" i="19"/>
  <c r="N138" i="19"/>
  <c r="P138" i="19" s="1"/>
  <c r="K139" i="19"/>
  <c r="L139" i="19"/>
  <c r="M139" i="19"/>
  <c r="N139" i="19"/>
  <c r="P139" i="19" s="1"/>
  <c r="K140" i="19"/>
  <c r="L140" i="19"/>
  <c r="M140" i="19"/>
  <c r="N140" i="19"/>
  <c r="P140" i="19"/>
  <c r="K141" i="19"/>
  <c r="N141" i="19"/>
  <c r="P141" i="19"/>
  <c r="K142" i="19"/>
  <c r="L142" i="19"/>
  <c r="M142" i="19"/>
  <c r="N142" i="19"/>
  <c r="P142" i="19" s="1"/>
  <c r="K143" i="19"/>
  <c r="L143" i="19"/>
  <c r="M143" i="19"/>
  <c r="N143" i="19"/>
  <c r="P143" i="19" s="1"/>
  <c r="K144" i="19"/>
  <c r="L144" i="19"/>
  <c r="M144" i="19"/>
  <c r="N144" i="19"/>
  <c r="P144" i="19"/>
  <c r="K145" i="19"/>
  <c r="M145" i="19"/>
  <c r="N145" i="19"/>
  <c r="P145" i="19" s="1"/>
  <c r="K146" i="19"/>
  <c r="L146" i="19"/>
  <c r="N146" i="19"/>
  <c r="P146" i="19" s="1"/>
  <c r="K147" i="19"/>
  <c r="L147" i="19"/>
  <c r="M147" i="19"/>
  <c r="N147" i="19"/>
  <c r="P147" i="19" s="1"/>
  <c r="K148" i="19"/>
  <c r="L148" i="19"/>
  <c r="M148" i="19"/>
  <c r="N148" i="19"/>
  <c r="P148" i="19"/>
  <c r="K149" i="19"/>
  <c r="N149" i="19"/>
  <c r="P149" i="19" s="1"/>
  <c r="K150" i="19"/>
  <c r="L150" i="19"/>
  <c r="M150" i="19"/>
  <c r="N150" i="19"/>
  <c r="P150" i="19" s="1"/>
  <c r="K151" i="19"/>
  <c r="L151" i="19"/>
  <c r="M151" i="19"/>
  <c r="N151" i="19"/>
  <c r="P151" i="19" s="1"/>
  <c r="K152" i="19"/>
  <c r="L152" i="19"/>
  <c r="M152" i="19"/>
  <c r="N152" i="19"/>
  <c r="P152" i="19" s="1"/>
  <c r="K153" i="19"/>
  <c r="M153" i="19"/>
  <c r="N153" i="19"/>
  <c r="P153" i="19" s="1"/>
  <c r="K154" i="19"/>
  <c r="L154" i="19"/>
  <c r="N154" i="19"/>
  <c r="P154" i="19" s="1"/>
  <c r="K155" i="19"/>
  <c r="L155" i="19"/>
  <c r="M155" i="19"/>
  <c r="N155" i="19"/>
  <c r="P155" i="19" s="1"/>
  <c r="K156" i="19"/>
  <c r="L156" i="19"/>
  <c r="M156" i="19"/>
  <c r="N156" i="19"/>
  <c r="P156" i="19" s="1"/>
  <c r="K157" i="19"/>
  <c r="N157" i="19"/>
  <c r="P157" i="19" s="1"/>
  <c r="K158" i="19"/>
  <c r="L158" i="19"/>
  <c r="M158" i="19"/>
  <c r="N158" i="19"/>
  <c r="P158" i="19" s="1"/>
  <c r="K159" i="19"/>
  <c r="L159" i="19"/>
  <c r="M159" i="19"/>
  <c r="N159" i="19"/>
  <c r="P159" i="19" s="1"/>
  <c r="K160" i="19"/>
  <c r="L160" i="19"/>
  <c r="M160" i="19"/>
  <c r="N160" i="19"/>
  <c r="P160" i="19" s="1"/>
  <c r="K161" i="19"/>
  <c r="M161" i="19"/>
  <c r="N161" i="19"/>
  <c r="P161" i="19" s="1"/>
  <c r="K162" i="19"/>
  <c r="L162" i="19"/>
  <c r="N162" i="19"/>
  <c r="P162" i="19" s="1"/>
  <c r="K163" i="19"/>
  <c r="L163" i="19"/>
  <c r="M163" i="19"/>
  <c r="N163" i="19"/>
  <c r="P163" i="19" s="1"/>
  <c r="K164" i="19"/>
  <c r="L164" i="19"/>
  <c r="M164" i="19"/>
  <c r="N164" i="19"/>
  <c r="P164" i="19" s="1"/>
  <c r="K165" i="19"/>
  <c r="N165" i="19"/>
  <c r="P165" i="19" s="1"/>
  <c r="K166" i="19"/>
  <c r="L166" i="19"/>
  <c r="M166" i="19"/>
  <c r="N166" i="19"/>
  <c r="P166" i="19" s="1"/>
  <c r="K167" i="19"/>
  <c r="L167" i="19"/>
  <c r="M167" i="19"/>
  <c r="N167" i="19"/>
  <c r="P167" i="19" s="1"/>
  <c r="K168" i="19"/>
  <c r="L168" i="19"/>
  <c r="M168" i="19"/>
  <c r="N168" i="19"/>
  <c r="P168" i="19" s="1"/>
  <c r="K169" i="19"/>
  <c r="M169" i="19"/>
  <c r="N169" i="19"/>
  <c r="P169" i="19" s="1"/>
  <c r="K170" i="19"/>
  <c r="L170" i="19"/>
  <c r="N170" i="19"/>
  <c r="P170" i="19" s="1"/>
  <c r="K171" i="19"/>
  <c r="L171" i="19"/>
  <c r="M171" i="19"/>
  <c r="N171" i="19"/>
  <c r="P171" i="19" s="1"/>
  <c r="K172" i="19"/>
  <c r="L172" i="19"/>
  <c r="M172" i="19"/>
  <c r="N172" i="19"/>
  <c r="P172" i="19"/>
  <c r="K173" i="19"/>
  <c r="N173" i="19"/>
  <c r="P173" i="19"/>
  <c r="K174" i="19"/>
  <c r="L174" i="19"/>
  <c r="M174" i="19"/>
  <c r="N174" i="19"/>
  <c r="P174" i="19" s="1"/>
  <c r="K175" i="19"/>
  <c r="L175" i="19"/>
  <c r="M175" i="19"/>
  <c r="N175" i="19"/>
  <c r="P175" i="19" s="1"/>
  <c r="K176" i="19"/>
  <c r="L176" i="19"/>
  <c r="M176" i="19"/>
  <c r="N176" i="19"/>
  <c r="P176" i="19"/>
  <c r="K177" i="19"/>
  <c r="M177" i="19"/>
  <c r="N177" i="19"/>
  <c r="P177" i="19" s="1"/>
  <c r="K178" i="19"/>
  <c r="L178" i="19"/>
  <c r="M178" i="19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F45" i="15" s="1"/>
  <c r="H45" i="15" s="1"/>
  <c r="J45" i="15" s="1"/>
  <c r="L45" i="15" s="1"/>
  <c r="N45" i="15" s="1"/>
  <c r="P45" i="15" s="1"/>
  <c r="R45" i="15" s="1"/>
  <c r="T45" i="15" s="1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F69" i="15" s="1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C85" i="15"/>
  <c r="D85" i="15"/>
  <c r="B86" i="15"/>
  <c r="C86" i="15"/>
  <c r="D86" i="15"/>
  <c r="B87" i="15"/>
  <c r="C87" i="15"/>
  <c r="D87" i="15"/>
  <c r="B88" i="15"/>
  <c r="C88" i="15"/>
  <c r="D88" i="15"/>
  <c r="F88" i="15" s="1"/>
  <c r="H88" i="15" s="1"/>
  <c r="J88" i="15" s="1"/>
  <c r="L88" i="15" s="1"/>
  <c r="N88" i="15" s="1"/>
  <c r="P88" i="15" s="1"/>
  <c r="R88" i="15" s="1"/>
  <c r="B89" i="15"/>
  <c r="C89" i="15"/>
  <c r="D89" i="15"/>
  <c r="F89" i="15" s="1"/>
  <c r="H89" i="15" s="1"/>
  <c r="J89" i="15" s="1"/>
  <c r="L89" i="15" s="1"/>
  <c r="N89" i="15" s="1"/>
  <c r="P89" i="15" s="1"/>
  <c r="R89" i="15" s="1"/>
  <c r="B90" i="15"/>
  <c r="C90" i="15"/>
  <c r="D90" i="15"/>
  <c r="F90" i="15" s="1"/>
  <c r="H90" i="15" s="1"/>
  <c r="J90" i="15" s="1"/>
  <c r="L90" i="15" s="1"/>
  <c r="N90" i="15" s="1"/>
  <c r="P90" i="15" s="1"/>
  <c r="R90" i="15" s="1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C110" i="3"/>
  <c r="BB111" i="3"/>
  <c r="BB112" i="3"/>
  <c r="BB113" i="3"/>
  <c r="BB114" i="3"/>
  <c r="BB115" i="3"/>
  <c r="BB116" i="3"/>
  <c r="BB117" i="3"/>
  <c r="BB118" i="3"/>
  <c r="BB119" i="3"/>
  <c r="AZ111" i="3"/>
  <c r="BB110" i="3"/>
  <c r="AB111" i="3"/>
  <c r="AB112" i="3"/>
  <c r="AB113" i="3"/>
  <c r="AB114" i="3"/>
  <c r="AB115" i="3"/>
  <c r="AB116" i="3"/>
  <c r="AB117" i="3"/>
  <c r="AB110" i="3"/>
  <c r="AY178" i="3"/>
  <c r="AY112" i="3"/>
  <c r="AZ112" i="3"/>
  <c r="BA112" i="3"/>
  <c r="AY113" i="3"/>
  <c r="AZ113" i="3"/>
  <c r="BA113" i="3"/>
  <c r="AY114" i="3"/>
  <c r="AZ114" i="3"/>
  <c r="BA114" i="3"/>
  <c r="AZ69" i="3"/>
  <c r="Q212" i="17"/>
  <c r="Q213" i="17"/>
  <c r="Q214" i="17"/>
  <c r="Q215" i="17"/>
  <c r="Q216" i="17"/>
  <c r="Q217" i="17"/>
  <c r="Q218" i="17"/>
  <c r="Q219" i="17"/>
  <c r="Q220" i="17"/>
  <c r="Q221" i="17"/>
  <c r="Q222" i="17"/>
  <c r="Q223" i="17"/>
  <c r="Q224" i="17"/>
  <c r="Q225" i="17"/>
  <c r="Q226" i="17"/>
  <c r="Q227" i="17"/>
  <c r="Q228" i="17"/>
  <c r="Q229" i="17"/>
  <c r="Q230" i="17"/>
  <c r="Q231" i="17"/>
  <c r="Q3" i="17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3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168" i="17"/>
  <c r="Q169" i="17"/>
  <c r="Q170" i="17"/>
  <c r="Q171" i="17"/>
  <c r="Q172" i="17"/>
  <c r="Q173" i="17"/>
  <c r="Q174" i="17"/>
  <c r="Q175" i="17"/>
  <c r="Q176" i="17"/>
  <c r="Q177" i="17"/>
  <c r="Q178" i="17"/>
  <c r="Q179" i="17"/>
  <c r="Q180" i="17"/>
  <c r="Q181" i="17"/>
  <c r="Q182" i="17"/>
  <c r="Q183" i="17"/>
  <c r="Q184" i="17"/>
  <c r="Q185" i="17"/>
  <c r="Q186" i="17"/>
  <c r="Q187" i="17"/>
  <c r="Q188" i="17"/>
  <c r="Q189" i="17"/>
  <c r="Q190" i="17"/>
  <c r="Q191" i="17"/>
  <c r="Q192" i="17"/>
  <c r="Q193" i="17"/>
  <c r="Q194" i="17"/>
  <c r="Q195" i="17"/>
  <c r="Q196" i="17"/>
  <c r="Q197" i="17"/>
  <c r="Q198" i="17"/>
  <c r="Q199" i="17"/>
  <c r="Q200" i="17"/>
  <c r="Q201" i="17"/>
  <c r="Q202" i="17"/>
  <c r="Q203" i="17"/>
  <c r="Q204" i="17"/>
  <c r="Q205" i="17"/>
  <c r="Q206" i="17"/>
  <c r="Q207" i="17"/>
  <c r="Q208" i="17"/>
  <c r="Q209" i="17"/>
  <c r="Q210" i="17"/>
  <c r="Q211" i="17"/>
  <c r="Q2" i="17"/>
  <c r="O140" i="17"/>
  <c r="O141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8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127" i="17"/>
  <c r="O128" i="17"/>
  <c r="O129" i="17"/>
  <c r="O130" i="17"/>
  <c r="O131" i="17"/>
  <c r="O134" i="17"/>
  <c r="O138" i="17"/>
  <c r="O139" i="17"/>
  <c r="O123" i="17"/>
  <c r="O120" i="17"/>
  <c r="O121" i="17"/>
  <c r="O118" i="17"/>
  <c r="O119" i="17"/>
  <c r="O117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2" i="17"/>
  <c r="U2" i="18"/>
  <c r="V2" i="18"/>
  <c r="Z2" i="18"/>
  <c r="AA2" i="18"/>
  <c r="AB2" i="18"/>
  <c r="AF2" i="18"/>
  <c r="AD2" i="18"/>
  <c r="AE2" i="18"/>
  <c r="U3" i="18"/>
  <c r="V3" i="18"/>
  <c r="Z3" i="18"/>
  <c r="AA3" i="18"/>
  <c r="AB3" i="18"/>
  <c r="AF3" i="18"/>
  <c r="AD3" i="18"/>
  <c r="AE3" i="18"/>
  <c r="U4" i="18"/>
  <c r="V4" i="18"/>
  <c r="X4" i="18"/>
  <c r="Z4" i="18"/>
  <c r="AA4" i="18"/>
  <c r="AB4" i="18"/>
  <c r="AF4" i="18"/>
  <c r="AD4" i="18"/>
  <c r="AE4" i="18"/>
  <c r="U5" i="18"/>
  <c r="V5" i="18"/>
  <c r="AB5" i="18"/>
  <c r="X5" i="18"/>
  <c r="Z5" i="18"/>
  <c r="AA5" i="18"/>
  <c r="AD5" i="18"/>
  <c r="AE5" i="18"/>
  <c r="U6" i="18"/>
  <c r="V6" i="18"/>
  <c r="AB6" i="18"/>
  <c r="Z6" i="18"/>
  <c r="AA6" i="18"/>
  <c r="AD6" i="18"/>
  <c r="AE6" i="18"/>
  <c r="U7" i="18"/>
  <c r="V7" i="18"/>
  <c r="Z7" i="18"/>
  <c r="AA7" i="18"/>
  <c r="AB7" i="18"/>
  <c r="AF7" i="18"/>
  <c r="AD7" i="18"/>
  <c r="AE7" i="18"/>
  <c r="U8" i="18"/>
  <c r="V8" i="18"/>
  <c r="X8" i="18"/>
  <c r="Z8" i="18"/>
  <c r="AA8" i="18"/>
  <c r="AB8" i="18"/>
  <c r="AF8" i="18"/>
  <c r="AD8" i="18"/>
  <c r="AE8" i="18"/>
  <c r="U9" i="18"/>
  <c r="V9" i="18"/>
  <c r="AB9" i="18"/>
  <c r="X9" i="18"/>
  <c r="Z9" i="18"/>
  <c r="AA9" i="18"/>
  <c r="AD9" i="18"/>
  <c r="AE9" i="18"/>
  <c r="U10" i="18"/>
  <c r="V10" i="18"/>
  <c r="AB10" i="18"/>
  <c r="Z10" i="18"/>
  <c r="AA10" i="18"/>
  <c r="AD10" i="18"/>
  <c r="AE10" i="18"/>
  <c r="U11" i="18"/>
  <c r="V11" i="18"/>
  <c r="Z11" i="18"/>
  <c r="AA11" i="18"/>
  <c r="AB11" i="18"/>
  <c r="AF11" i="18"/>
  <c r="AD11" i="18"/>
  <c r="AE11" i="18"/>
  <c r="U12" i="18"/>
  <c r="V12" i="18"/>
  <c r="X12" i="18"/>
  <c r="Z12" i="18"/>
  <c r="AA12" i="18"/>
  <c r="AB12" i="18"/>
  <c r="AF12" i="18"/>
  <c r="AD12" i="18"/>
  <c r="AE12" i="18"/>
  <c r="U13" i="18"/>
  <c r="V13" i="18"/>
  <c r="AB13" i="18"/>
  <c r="X13" i="18"/>
  <c r="Z13" i="18"/>
  <c r="AA13" i="18"/>
  <c r="AD13" i="18"/>
  <c r="AE13" i="18"/>
  <c r="U14" i="18"/>
  <c r="V14" i="18"/>
  <c r="AB14" i="18"/>
  <c r="Z14" i="18"/>
  <c r="AA14" i="18"/>
  <c r="AD14" i="18"/>
  <c r="AE14" i="18"/>
  <c r="U15" i="18"/>
  <c r="V15" i="18"/>
  <c r="Z15" i="18"/>
  <c r="AA15" i="18"/>
  <c r="AB15" i="18"/>
  <c r="AF15" i="18"/>
  <c r="AD15" i="18"/>
  <c r="AE15" i="18"/>
  <c r="U16" i="18"/>
  <c r="V16" i="18"/>
  <c r="X16" i="18"/>
  <c r="Z16" i="18"/>
  <c r="AA16" i="18"/>
  <c r="AB16" i="18"/>
  <c r="AF16" i="18"/>
  <c r="AD16" i="18"/>
  <c r="AE16" i="18"/>
  <c r="U17" i="18"/>
  <c r="V17" i="18"/>
  <c r="AB17" i="18"/>
  <c r="X17" i="18"/>
  <c r="Z17" i="18"/>
  <c r="AA17" i="18"/>
  <c r="AD17" i="18"/>
  <c r="AE17" i="18"/>
  <c r="U18" i="18"/>
  <c r="V18" i="18"/>
  <c r="AB18" i="18"/>
  <c r="Z18" i="18"/>
  <c r="AA18" i="18"/>
  <c r="AD18" i="18"/>
  <c r="AE18" i="18"/>
  <c r="U19" i="18"/>
  <c r="V19" i="18"/>
  <c r="Z19" i="18"/>
  <c r="AA19" i="18"/>
  <c r="AB19" i="18"/>
  <c r="AF19" i="18"/>
  <c r="AD19" i="18"/>
  <c r="AE19" i="18"/>
  <c r="U20" i="18"/>
  <c r="V20" i="18"/>
  <c r="X20" i="18"/>
  <c r="Z20" i="18"/>
  <c r="AA20" i="18"/>
  <c r="AB20" i="18"/>
  <c r="AF20" i="18"/>
  <c r="AD20" i="18"/>
  <c r="AE20" i="18"/>
  <c r="U21" i="18"/>
  <c r="V21" i="18"/>
  <c r="AB21" i="18"/>
  <c r="X21" i="18"/>
  <c r="Z21" i="18"/>
  <c r="AA21" i="18"/>
  <c r="AD21" i="18"/>
  <c r="AE21" i="18"/>
  <c r="U22" i="18"/>
  <c r="V22" i="18"/>
  <c r="AB22" i="18"/>
  <c r="Z22" i="18"/>
  <c r="AA22" i="18"/>
  <c r="AD22" i="18"/>
  <c r="AE22" i="18"/>
  <c r="U23" i="18"/>
  <c r="V23" i="18"/>
  <c r="Z23" i="18"/>
  <c r="AA23" i="18"/>
  <c r="AB23" i="18"/>
  <c r="AF23" i="18"/>
  <c r="AD23" i="18"/>
  <c r="AE23" i="18"/>
  <c r="U24" i="18"/>
  <c r="V24" i="18"/>
  <c r="X24" i="18"/>
  <c r="Z24" i="18"/>
  <c r="AA24" i="18"/>
  <c r="AB24" i="18"/>
  <c r="AF24" i="18"/>
  <c r="AD24" i="18"/>
  <c r="AE24" i="18"/>
  <c r="U25" i="18"/>
  <c r="V25" i="18"/>
  <c r="AB25" i="18"/>
  <c r="X25" i="18"/>
  <c r="Z25" i="18"/>
  <c r="AA25" i="18"/>
  <c r="AD25" i="18"/>
  <c r="AE25" i="18"/>
  <c r="U26" i="18"/>
  <c r="V26" i="18"/>
  <c r="AB26" i="18"/>
  <c r="Z26" i="18"/>
  <c r="AA26" i="18"/>
  <c r="AD26" i="18"/>
  <c r="AE26" i="18"/>
  <c r="U27" i="18"/>
  <c r="V27" i="18"/>
  <c r="Z27" i="18"/>
  <c r="AA27" i="18"/>
  <c r="AB27" i="18"/>
  <c r="AF27" i="18"/>
  <c r="AD27" i="18"/>
  <c r="AE27" i="18"/>
  <c r="U28" i="18"/>
  <c r="V28" i="18"/>
  <c r="X28" i="18"/>
  <c r="Z28" i="18"/>
  <c r="AA28" i="18"/>
  <c r="AB28" i="18"/>
  <c r="AF28" i="18"/>
  <c r="AD28" i="18"/>
  <c r="AE28" i="18"/>
  <c r="U29" i="18"/>
  <c r="V29" i="18"/>
  <c r="AB29" i="18"/>
  <c r="X29" i="18"/>
  <c r="Z29" i="18"/>
  <c r="AA29" i="18"/>
  <c r="AD29" i="18"/>
  <c r="AE29" i="18"/>
  <c r="U30" i="18"/>
  <c r="V30" i="18"/>
  <c r="AB30" i="18"/>
  <c r="Z30" i="18"/>
  <c r="AA30" i="18"/>
  <c r="AD30" i="18"/>
  <c r="AE30" i="18"/>
  <c r="U31" i="18"/>
  <c r="V31" i="18"/>
  <c r="Z31" i="18"/>
  <c r="AA31" i="18"/>
  <c r="AB31" i="18"/>
  <c r="AF31" i="18"/>
  <c r="AD31" i="18"/>
  <c r="AE31" i="18"/>
  <c r="U32" i="18"/>
  <c r="V32" i="18"/>
  <c r="X32" i="18"/>
  <c r="Z32" i="18"/>
  <c r="AA32" i="18"/>
  <c r="AB32" i="18"/>
  <c r="AF32" i="18"/>
  <c r="AD32" i="18"/>
  <c r="AE32" i="18"/>
  <c r="U33" i="18"/>
  <c r="V33" i="18"/>
  <c r="AB33" i="18"/>
  <c r="X33" i="18"/>
  <c r="Z33" i="18"/>
  <c r="AA33" i="18"/>
  <c r="AD33" i="18"/>
  <c r="AE33" i="18"/>
  <c r="U34" i="18"/>
  <c r="V34" i="18"/>
  <c r="AB34" i="18"/>
  <c r="Z34" i="18"/>
  <c r="AA34" i="18"/>
  <c r="AD34" i="18"/>
  <c r="AE34" i="18"/>
  <c r="U35" i="18"/>
  <c r="V35" i="18"/>
  <c r="Z35" i="18"/>
  <c r="AA35" i="18"/>
  <c r="AB35" i="18"/>
  <c r="AF35" i="18"/>
  <c r="AD35" i="18"/>
  <c r="AE35" i="18"/>
  <c r="U36" i="18"/>
  <c r="V36" i="18"/>
  <c r="X36" i="18"/>
  <c r="Z36" i="18"/>
  <c r="AA36" i="18"/>
  <c r="AB36" i="18"/>
  <c r="AF36" i="18"/>
  <c r="AD36" i="18"/>
  <c r="AE36" i="18"/>
  <c r="U37" i="18"/>
  <c r="V37" i="18"/>
  <c r="AB37" i="18"/>
  <c r="X37" i="18"/>
  <c r="Z37" i="18"/>
  <c r="AA37" i="18"/>
  <c r="AD37" i="18"/>
  <c r="AE37" i="18"/>
  <c r="U38" i="18"/>
  <c r="V38" i="18"/>
  <c r="AB38" i="18"/>
  <c r="Z38" i="18"/>
  <c r="AA38" i="18"/>
  <c r="AD38" i="18"/>
  <c r="AE38" i="18"/>
  <c r="U39" i="18"/>
  <c r="V39" i="18"/>
  <c r="Z39" i="18"/>
  <c r="AA39" i="18"/>
  <c r="AB39" i="18"/>
  <c r="AF39" i="18"/>
  <c r="AD39" i="18"/>
  <c r="AE39" i="18"/>
  <c r="U40" i="18"/>
  <c r="V40" i="18"/>
  <c r="X40" i="18"/>
  <c r="Z40" i="18"/>
  <c r="AA40" i="18"/>
  <c r="AB40" i="18"/>
  <c r="AF40" i="18"/>
  <c r="AD40" i="18"/>
  <c r="AE40" i="18"/>
  <c r="U41" i="18"/>
  <c r="V41" i="18"/>
  <c r="AB41" i="18"/>
  <c r="X41" i="18"/>
  <c r="Z41" i="18"/>
  <c r="AA41" i="18"/>
  <c r="AD41" i="18"/>
  <c r="AE41" i="18"/>
  <c r="U42" i="18"/>
  <c r="V42" i="18"/>
  <c r="AB42" i="18"/>
  <c r="Z42" i="18"/>
  <c r="AA42" i="18"/>
  <c r="AD42" i="18"/>
  <c r="AE42" i="18"/>
  <c r="U43" i="18"/>
  <c r="V43" i="18"/>
  <c r="Z43" i="18"/>
  <c r="AA43" i="18"/>
  <c r="AB43" i="18"/>
  <c r="AF43" i="18"/>
  <c r="AD43" i="18"/>
  <c r="AE43" i="18"/>
  <c r="U44" i="18"/>
  <c r="V44" i="18"/>
  <c r="X44" i="18"/>
  <c r="Z44" i="18"/>
  <c r="AA44" i="18"/>
  <c r="AB44" i="18"/>
  <c r="AD44" i="18"/>
  <c r="AE44" i="18"/>
  <c r="AF44" i="18"/>
  <c r="U45" i="18"/>
  <c r="V45" i="18"/>
  <c r="AB45" i="18"/>
  <c r="X45" i="18"/>
  <c r="Z45" i="18"/>
  <c r="AA45" i="18"/>
  <c r="AD45" i="18"/>
  <c r="AE45" i="18"/>
  <c r="U46" i="18"/>
  <c r="V46" i="18"/>
  <c r="AB46" i="18"/>
  <c r="Z46" i="18"/>
  <c r="AA46" i="18"/>
  <c r="AD46" i="18"/>
  <c r="AE46" i="18"/>
  <c r="U47" i="18"/>
  <c r="V47" i="18"/>
  <c r="Z47" i="18"/>
  <c r="AA47" i="18"/>
  <c r="AB47" i="18"/>
  <c r="AF47" i="18"/>
  <c r="AD47" i="18"/>
  <c r="AE47" i="18"/>
  <c r="U48" i="18"/>
  <c r="V48" i="18"/>
  <c r="X48" i="18"/>
  <c r="Z48" i="18"/>
  <c r="AA48" i="18"/>
  <c r="AB48" i="18"/>
  <c r="AD48" i="18"/>
  <c r="AE48" i="18"/>
  <c r="AF48" i="18"/>
  <c r="U49" i="18"/>
  <c r="V49" i="18"/>
  <c r="AB49" i="18"/>
  <c r="X49" i="18"/>
  <c r="Z49" i="18"/>
  <c r="AA49" i="18"/>
  <c r="AD49" i="18"/>
  <c r="AE49" i="18"/>
  <c r="AF49" i="18"/>
  <c r="U50" i="18"/>
  <c r="V50" i="18"/>
  <c r="AB50" i="18"/>
  <c r="Z50" i="18"/>
  <c r="AA50" i="18"/>
  <c r="AD50" i="18"/>
  <c r="AE50" i="18"/>
  <c r="U51" i="18"/>
  <c r="V51" i="18"/>
  <c r="Z51" i="18"/>
  <c r="AA51" i="18"/>
  <c r="AB51" i="18"/>
  <c r="AF51" i="18"/>
  <c r="AD51" i="18"/>
  <c r="AE51" i="18"/>
  <c r="U52" i="18"/>
  <c r="V52" i="18"/>
  <c r="X52" i="18"/>
  <c r="Z52" i="18"/>
  <c r="AA52" i="18"/>
  <c r="AB52" i="18"/>
  <c r="AF52" i="18"/>
  <c r="AD52" i="18"/>
  <c r="AE52" i="18"/>
  <c r="U53" i="18"/>
  <c r="V53" i="18"/>
  <c r="AB53" i="18"/>
  <c r="X53" i="18"/>
  <c r="Z53" i="18"/>
  <c r="AA53" i="18"/>
  <c r="AD53" i="18"/>
  <c r="AE53" i="18"/>
  <c r="AF53" i="18"/>
  <c r="U54" i="18"/>
  <c r="V54" i="18"/>
  <c r="AB54" i="18"/>
  <c r="Z54" i="18"/>
  <c r="AA54" i="18"/>
  <c r="AD54" i="18"/>
  <c r="AE54" i="18"/>
  <c r="U55" i="18"/>
  <c r="V55" i="18"/>
  <c r="Z55" i="18"/>
  <c r="AA55" i="18"/>
  <c r="AB55" i="18"/>
  <c r="AF55" i="18"/>
  <c r="AD55" i="18"/>
  <c r="AE55" i="18"/>
  <c r="U56" i="18"/>
  <c r="V56" i="18"/>
  <c r="X56" i="18"/>
  <c r="Z56" i="18"/>
  <c r="AA56" i="18"/>
  <c r="AB56" i="18"/>
  <c r="AF56" i="18"/>
  <c r="AD56" i="18"/>
  <c r="AE56" i="18"/>
  <c r="U57" i="18"/>
  <c r="V57" i="18"/>
  <c r="AB57" i="18"/>
  <c r="X57" i="18"/>
  <c r="Z57" i="18"/>
  <c r="AA57" i="18"/>
  <c r="AD57" i="18"/>
  <c r="AE57" i="18"/>
  <c r="U58" i="18"/>
  <c r="V58" i="18"/>
  <c r="AB58" i="18"/>
  <c r="Z58" i="18"/>
  <c r="AA58" i="18"/>
  <c r="AD58" i="18"/>
  <c r="AE58" i="18"/>
  <c r="U59" i="18"/>
  <c r="V59" i="18"/>
  <c r="Z59" i="18"/>
  <c r="AA59" i="18"/>
  <c r="AB59" i="18"/>
  <c r="AF59" i="18"/>
  <c r="AD59" i="18"/>
  <c r="AE59" i="18"/>
  <c r="U60" i="18"/>
  <c r="V60" i="18"/>
  <c r="X60" i="18"/>
  <c r="Z60" i="18"/>
  <c r="AA60" i="18"/>
  <c r="AB60" i="18"/>
  <c r="AF60" i="18"/>
  <c r="AD60" i="18"/>
  <c r="AE60" i="18"/>
  <c r="U61" i="18"/>
  <c r="V61" i="18"/>
  <c r="AB61" i="18"/>
  <c r="X61" i="18"/>
  <c r="Z61" i="18"/>
  <c r="AA61" i="18"/>
  <c r="AD61" i="18"/>
  <c r="AE61" i="18"/>
  <c r="AF61" i="18"/>
  <c r="U62" i="18"/>
  <c r="V62" i="18"/>
  <c r="AB62" i="18"/>
  <c r="Z62" i="18"/>
  <c r="AA62" i="18"/>
  <c r="AD62" i="18"/>
  <c r="AE62" i="18"/>
  <c r="U63" i="18"/>
  <c r="V63" i="18"/>
  <c r="Z63" i="18"/>
  <c r="AA63" i="18"/>
  <c r="AB63" i="18"/>
  <c r="AF63" i="18"/>
  <c r="AD63" i="18"/>
  <c r="AE63" i="18"/>
  <c r="U64" i="18"/>
  <c r="V64" i="18"/>
  <c r="X64" i="18"/>
  <c r="Z64" i="18"/>
  <c r="AA64" i="18"/>
  <c r="AB64" i="18"/>
  <c r="AD64" i="18"/>
  <c r="AE64" i="18"/>
  <c r="AF64" i="18"/>
  <c r="U65" i="18"/>
  <c r="V65" i="18"/>
  <c r="AB65" i="18"/>
  <c r="X65" i="18"/>
  <c r="Z65" i="18"/>
  <c r="AA65" i="18"/>
  <c r="AD65" i="18"/>
  <c r="AE65" i="18"/>
  <c r="AF65" i="18"/>
  <c r="U66" i="18"/>
  <c r="V66" i="18"/>
  <c r="AB66" i="18"/>
  <c r="Z66" i="18"/>
  <c r="AA66" i="18"/>
  <c r="AD66" i="18"/>
  <c r="AE66" i="18"/>
  <c r="U67" i="18"/>
  <c r="V67" i="18"/>
  <c r="Z67" i="18"/>
  <c r="AA67" i="18"/>
  <c r="AB67" i="18"/>
  <c r="AF67" i="18"/>
  <c r="AD67" i="18"/>
  <c r="AE67" i="18"/>
  <c r="U68" i="18"/>
  <c r="V68" i="18"/>
  <c r="X68" i="18"/>
  <c r="Z68" i="18"/>
  <c r="AA68" i="18"/>
  <c r="AB68" i="18"/>
  <c r="AF68" i="18"/>
  <c r="AD68" i="18"/>
  <c r="AE68" i="18"/>
  <c r="U69" i="18"/>
  <c r="V69" i="18"/>
  <c r="AB69" i="18"/>
  <c r="X69" i="18"/>
  <c r="Z69" i="18"/>
  <c r="AA69" i="18"/>
  <c r="AD69" i="18"/>
  <c r="AE69" i="18"/>
  <c r="AF69" i="18"/>
  <c r="U70" i="18"/>
  <c r="V70" i="18"/>
  <c r="AB70" i="18"/>
  <c r="Z70" i="18"/>
  <c r="AA70" i="18"/>
  <c r="AD70" i="18"/>
  <c r="AE70" i="18"/>
  <c r="U71" i="18"/>
  <c r="V71" i="18"/>
  <c r="Z71" i="18"/>
  <c r="AA71" i="18"/>
  <c r="AB71" i="18"/>
  <c r="AF71" i="18"/>
  <c r="AD71" i="18"/>
  <c r="AE71" i="18"/>
  <c r="U72" i="18"/>
  <c r="V72" i="18"/>
  <c r="X72" i="18"/>
  <c r="Z72" i="18"/>
  <c r="AA72" i="18"/>
  <c r="AB72" i="18"/>
  <c r="AF72" i="18"/>
  <c r="AD72" i="18"/>
  <c r="AE72" i="18"/>
  <c r="U73" i="18"/>
  <c r="V73" i="18"/>
  <c r="AB73" i="18"/>
  <c r="X73" i="18"/>
  <c r="Z73" i="18"/>
  <c r="AA73" i="18"/>
  <c r="AD73" i="18"/>
  <c r="AE73" i="18"/>
  <c r="AF73" i="18"/>
  <c r="U74" i="18"/>
  <c r="V74" i="18"/>
  <c r="AB74" i="18"/>
  <c r="Z74" i="18"/>
  <c r="AA74" i="18"/>
  <c r="AD74" i="18"/>
  <c r="AE74" i="18"/>
  <c r="U75" i="18"/>
  <c r="V75" i="18"/>
  <c r="Z75" i="18"/>
  <c r="AA75" i="18"/>
  <c r="AB75" i="18"/>
  <c r="AF75" i="18"/>
  <c r="AD75" i="18"/>
  <c r="AE75" i="18"/>
  <c r="U76" i="18"/>
  <c r="V76" i="18"/>
  <c r="X76" i="18"/>
  <c r="Z76" i="18"/>
  <c r="AA76" i="18"/>
  <c r="AB76" i="18"/>
  <c r="AF76" i="18"/>
  <c r="AD76" i="18"/>
  <c r="AE76" i="18"/>
  <c r="U77" i="18"/>
  <c r="V77" i="18"/>
  <c r="AB77" i="18"/>
  <c r="X77" i="18"/>
  <c r="Z77" i="18"/>
  <c r="AA77" i="18"/>
  <c r="AD77" i="18"/>
  <c r="AE77" i="18"/>
  <c r="AF77" i="18"/>
  <c r="U78" i="18"/>
  <c r="V78" i="18"/>
  <c r="AB78" i="18"/>
  <c r="Z78" i="18"/>
  <c r="AA78" i="18"/>
  <c r="AD78" i="18"/>
  <c r="AE78" i="18"/>
  <c r="U79" i="18"/>
  <c r="V79" i="18"/>
  <c r="Z79" i="18"/>
  <c r="AA79" i="18"/>
  <c r="AB79" i="18"/>
  <c r="AF79" i="18"/>
  <c r="AD79" i="18"/>
  <c r="AE79" i="18"/>
  <c r="U80" i="18"/>
  <c r="V80" i="18"/>
  <c r="X80" i="18"/>
  <c r="Z80" i="18"/>
  <c r="AA80" i="18"/>
  <c r="AB80" i="18"/>
  <c r="AF80" i="18"/>
  <c r="AD80" i="18"/>
  <c r="AE80" i="18"/>
  <c r="U81" i="18"/>
  <c r="V81" i="18"/>
  <c r="AB81" i="18"/>
  <c r="X81" i="18"/>
  <c r="Z81" i="18"/>
  <c r="AA81" i="18"/>
  <c r="AD81" i="18"/>
  <c r="AE81" i="18"/>
  <c r="AF81" i="18"/>
  <c r="U82" i="18"/>
  <c r="V82" i="18"/>
  <c r="AB82" i="18"/>
  <c r="Z82" i="18"/>
  <c r="AA82" i="18"/>
  <c r="AD82" i="18"/>
  <c r="AE82" i="18"/>
  <c r="U83" i="18"/>
  <c r="V83" i="18"/>
  <c r="Z83" i="18"/>
  <c r="AA83" i="18"/>
  <c r="AB83" i="18"/>
  <c r="AF83" i="18"/>
  <c r="AD83" i="18"/>
  <c r="AE83" i="18"/>
  <c r="U84" i="18"/>
  <c r="V84" i="18"/>
  <c r="X84" i="18"/>
  <c r="Z84" i="18"/>
  <c r="AA84" i="18"/>
  <c r="AB84" i="18"/>
  <c r="AF84" i="18"/>
  <c r="AD84" i="18"/>
  <c r="AE84" i="18"/>
  <c r="U85" i="18"/>
  <c r="V85" i="18"/>
  <c r="AB85" i="18"/>
  <c r="X85" i="18"/>
  <c r="Z85" i="18"/>
  <c r="AA85" i="18"/>
  <c r="AD85" i="18"/>
  <c r="AE85" i="18"/>
  <c r="AF85" i="18"/>
  <c r="U86" i="18"/>
  <c r="V86" i="18"/>
  <c r="AB86" i="18"/>
  <c r="Z86" i="18"/>
  <c r="AA86" i="18"/>
  <c r="AD86" i="18"/>
  <c r="AE86" i="18"/>
  <c r="U87" i="18"/>
  <c r="V87" i="18"/>
  <c r="Z87" i="18"/>
  <c r="AA87" i="18"/>
  <c r="AB87" i="18"/>
  <c r="AF87" i="18"/>
  <c r="AD87" i="18"/>
  <c r="AE87" i="18"/>
  <c r="U88" i="18"/>
  <c r="V88" i="18"/>
  <c r="X88" i="18"/>
  <c r="Z88" i="18"/>
  <c r="AA88" i="18"/>
  <c r="AB88" i="18"/>
  <c r="AF88" i="18"/>
  <c r="AD88" i="18"/>
  <c r="AE88" i="18"/>
  <c r="U89" i="18"/>
  <c r="V89" i="18"/>
  <c r="AB89" i="18"/>
  <c r="X89" i="18"/>
  <c r="Z89" i="18"/>
  <c r="AA89" i="18"/>
  <c r="AD89" i="18"/>
  <c r="AE89" i="18"/>
  <c r="AF89" i="18"/>
  <c r="U90" i="18"/>
  <c r="V90" i="18"/>
  <c r="AB90" i="18"/>
  <c r="Z90" i="18"/>
  <c r="AA90" i="18"/>
  <c r="AD90" i="18"/>
  <c r="AE90" i="18"/>
  <c r="U91" i="18"/>
  <c r="V91" i="18"/>
  <c r="Z91" i="18"/>
  <c r="AA91" i="18"/>
  <c r="AB91" i="18"/>
  <c r="AF91" i="18"/>
  <c r="AD91" i="18"/>
  <c r="AE91" i="18"/>
  <c r="U92" i="18"/>
  <c r="V92" i="18"/>
  <c r="X92" i="18"/>
  <c r="Z92" i="18"/>
  <c r="AA92" i="18"/>
  <c r="AB92" i="18"/>
  <c r="AF92" i="18"/>
  <c r="AD92" i="18"/>
  <c r="AE92" i="18"/>
  <c r="U93" i="18"/>
  <c r="V93" i="18"/>
  <c r="AB93" i="18"/>
  <c r="X93" i="18"/>
  <c r="Z93" i="18"/>
  <c r="AA93" i="18"/>
  <c r="AD93" i="18"/>
  <c r="AE93" i="18"/>
  <c r="AF93" i="18"/>
  <c r="U94" i="18"/>
  <c r="V94" i="18"/>
  <c r="AB94" i="18"/>
  <c r="Z94" i="18"/>
  <c r="AA94" i="18"/>
  <c r="AD94" i="18"/>
  <c r="AE94" i="18"/>
  <c r="U95" i="18"/>
  <c r="V95" i="18"/>
  <c r="Z95" i="18"/>
  <c r="AA95" i="18"/>
  <c r="AB95" i="18"/>
  <c r="AF95" i="18"/>
  <c r="AD95" i="18"/>
  <c r="AE95" i="18"/>
  <c r="U96" i="18"/>
  <c r="V96" i="18"/>
  <c r="X96" i="18"/>
  <c r="Z96" i="18"/>
  <c r="AA96" i="18"/>
  <c r="AB96" i="18"/>
  <c r="AF96" i="18"/>
  <c r="AD96" i="18"/>
  <c r="AE96" i="18"/>
  <c r="U97" i="18"/>
  <c r="V97" i="18"/>
  <c r="AB97" i="18"/>
  <c r="X97" i="18"/>
  <c r="Z97" i="18"/>
  <c r="AA97" i="18"/>
  <c r="AD97" i="18"/>
  <c r="AE97" i="18"/>
  <c r="AF97" i="18"/>
  <c r="U98" i="18"/>
  <c r="V98" i="18"/>
  <c r="AB98" i="18"/>
  <c r="Z98" i="18"/>
  <c r="AA98" i="18"/>
  <c r="AD98" i="18"/>
  <c r="AE98" i="18"/>
  <c r="U99" i="18"/>
  <c r="V99" i="18"/>
  <c r="AB99" i="18"/>
  <c r="Z99" i="18"/>
  <c r="AA99" i="18"/>
  <c r="AD99" i="18"/>
  <c r="AE99" i="18"/>
  <c r="U100" i="18"/>
  <c r="V100" i="18"/>
  <c r="X100" i="18"/>
  <c r="Z100" i="18"/>
  <c r="AA100" i="18"/>
  <c r="AB100" i="18"/>
  <c r="AF100" i="18"/>
  <c r="AD100" i="18"/>
  <c r="AE100" i="18"/>
  <c r="U101" i="18"/>
  <c r="V101" i="18"/>
  <c r="AB101" i="18"/>
  <c r="X101" i="18"/>
  <c r="Z101" i="18"/>
  <c r="AA101" i="18"/>
  <c r="AD101" i="18"/>
  <c r="AE101" i="18"/>
  <c r="AF101" i="18"/>
  <c r="U102" i="18"/>
  <c r="V102" i="18"/>
  <c r="AB102" i="18"/>
  <c r="Z102" i="18"/>
  <c r="AA102" i="18"/>
  <c r="AD102" i="18"/>
  <c r="AE102" i="18"/>
  <c r="U103" i="18"/>
  <c r="V103" i="18"/>
  <c r="AB103" i="18"/>
  <c r="Z103" i="18"/>
  <c r="AA103" i="18"/>
  <c r="AD103" i="18"/>
  <c r="AE103" i="18"/>
  <c r="U104" i="18"/>
  <c r="V104" i="18"/>
  <c r="X104" i="18"/>
  <c r="Z104" i="18"/>
  <c r="AA104" i="18"/>
  <c r="AB104" i="18"/>
  <c r="AF104" i="18"/>
  <c r="AD104" i="18"/>
  <c r="AE104" i="18"/>
  <c r="U105" i="18"/>
  <c r="V105" i="18"/>
  <c r="AB105" i="18"/>
  <c r="X105" i="18"/>
  <c r="Z105" i="18"/>
  <c r="AA105" i="18"/>
  <c r="AD105" i="18"/>
  <c r="AE105" i="18"/>
  <c r="U106" i="18"/>
  <c r="V106" i="18"/>
  <c r="AB106" i="18"/>
  <c r="Z106" i="18"/>
  <c r="AA106" i="18"/>
  <c r="AD106" i="18"/>
  <c r="AE106" i="18"/>
  <c r="U107" i="18"/>
  <c r="V107" i="18"/>
  <c r="AB107" i="18"/>
  <c r="Z107" i="18"/>
  <c r="AA107" i="18"/>
  <c r="AD107" i="18"/>
  <c r="AE107" i="18"/>
  <c r="U108" i="18"/>
  <c r="V108" i="18"/>
  <c r="X108" i="18"/>
  <c r="Z108" i="18"/>
  <c r="AA108" i="18"/>
  <c r="AB108" i="18"/>
  <c r="AF108" i="18"/>
  <c r="AD108" i="18"/>
  <c r="AE108" i="18"/>
  <c r="U109" i="18"/>
  <c r="V109" i="18"/>
  <c r="AB109" i="18"/>
  <c r="Z109" i="18"/>
  <c r="AA109" i="18"/>
  <c r="AD109" i="18"/>
  <c r="AE109" i="18"/>
  <c r="U110" i="18"/>
  <c r="V110" i="18"/>
  <c r="AB110" i="18"/>
  <c r="Z110" i="18"/>
  <c r="AA110" i="18"/>
  <c r="AD110" i="18"/>
  <c r="AE110" i="18"/>
  <c r="U111" i="18"/>
  <c r="V111" i="18"/>
  <c r="AB111" i="18"/>
  <c r="Z111" i="18"/>
  <c r="AA111" i="18"/>
  <c r="AD111" i="18"/>
  <c r="AE111" i="18"/>
  <c r="U112" i="18"/>
  <c r="V112" i="18"/>
  <c r="X112" i="18"/>
  <c r="Z112" i="18"/>
  <c r="AA112" i="18"/>
  <c r="AB112" i="18"/>
  <c r="AF112" i="18"/>
  <c r="AD112" i="18"/>
  <c r="AE112" i="18"/>
  <c r="U113" i="18"/>
  <c r="V113" i="18"/>
  <c r="AB113" i="18"/>
  <c r="X113" i="18"/>
  <c r="Z113" i="18"/>
  <c r="AA113" i="18"/>
  <c r="AD113" i="18"/>
  <c r="AE113" i="18"/>
  <c r="AF113" i="18"/>
  <c r="U114" i="18"/>
  <c r="V114" i="18"/>
  <c r="AB114" i="18"/>
  <c r="Z114" i="18"/>
  <c r="AA114" i="18"/>
  <c r="AD114" i="18"/>
  <c r="AE114" i="18"/>
  <c r="U115" i="18"/>
  <c r="V115" i="18"/>
  <c r="AB115" i="18"/>
  <c r="Z115" i="18"/>
  <c r="AA115" i="18"/>
  <c r="AD115" i="18"/>
  <c r="AE115" i="18"/>
  <c r="U116" i="18"/>
  <c r="V116" i="18"/>
  <c r="X116" i="18"/>
  <c r="Z116" i="18"/>
  <c r="AA116" i="18"/>
  <c r="AB116" i="18"/>
  <c r="AF116" i="18"/>
  <c r="AD116" i="18"/>
  <c r="AE116" i="18"/>
  <c r="U117" i="18"/>
  <c r="V117" i="18"/>
  <c r="AB117" i="18"/>
  <c r="X117" i="18"/>
  <c r="Z117" i="18"/>
  <c r="AA117" i="18"/>
  <c r="AD117" i="18"/>
  <c r="AE117" i="18"/>
  <c r="AF117" i="18"/>
  <c r="U118" i="18"/>
  <c r="V118" i="18"/>
  <c r="AB118" i="18"/>
  <c r="Z118" i="18"/>
  <c r="AA118" i="18"/>
  <c r="AD118" i="18"/>
  <c r="AE118" i="18"/>
  <c r="U119" i="18"/>
  <c r="V119" i="18"/>
  <c r="AB119" i="18"/>
  <c r="Z119" i="18"/>
  <c r="AA119" i="18"/>
  <c r="AD119" i="18"/>
  <c r="AE119" i="18"/>
  <c r="U120" i="18"/>
  <c r="V120" i="18"/>
  <c r="X120" i="18"/>
  <c r="Z120" i="18"/>
  <c r="AA120" i="18"/>
  <c r="AB120" i="18"/>
  <c r="AF120" i="18"/>
  <c r="AD120" i="18"/>
  <c r="AE120" i="18"/>
  <c r="U121" i="18"/>
  <c r="V121" i="18"/>
  <c r="AB121" i="18"/>
  <c r="X121" i="18"/>
  <c r="Z121" i="18"/>
  <c r="AA121" i="18"/>
  <c r="AD121" i="18"/>
  <c r="AE121" i="18"/>
  <c r="U122" i="18"/>
  <c r="V122" i="18"/>
  <c r="AB122" i="18"/>
  <c r="Z122" i="18"/>
  <c r="AA122" i="18"/>
  <c r="AD122" i="18"/>
  <c r="AE122" i="18"/>
  <c r="U123" i="18"/>
  <c r="V123" i="18"/>
  <c r="AB123" i="18"/>
  <c r="Z123" i="18"/>
  <c r="AA123" i="18"/>
  <c r="AD123" i="18"/>
  <c r="AE123" i="18"/>
  <c r="U124" i="18"/>
  <c r="V124" i="18"/>
  <c r="X124" i="18"/>
  <c r="Z124" i="18"/>
  <c r="AA124" i="18"/>
  <c r="AB124" i="18"/>
  <c r="AF124" i="18"/>
  <c r="AD124" i="18"/>
  <c r="AE124" i="18"/>
  <c r="U125" i="18"/>
  <c r="V125" i="18"/>
  <c r="AB125" i="18"/>
  <c r="X125" i="18"/>
  <c r="Z125" i="18"/>
  <c r="AA125" i="18"/>
  <c r="AD125" i="18"/>
  <c r="AE125" i="18"/>
  <c r="AF125" i="18"/>
  <c r="U126" i="18"/>
  <c r="V126" i="18"/>
  <c r="AB126" i="18"/>
  <c r="Z126" i="18"/>
  <c r="AA126" i="18"/>
  <c r="AD126" i="18"/>
  <c r="AE126" i="18"/>
  <c r="U127" i="18"/>
  <c r="V127" i="18"/>
  <c r="AB127" i="18"/>
  <c r="Z127" i="18"/>
  <c r="AA127" i="18"/>
  <c r="AD127" i="18"/>
  <c r="AE127" i="18"/>
  <c r="U128" i="18"/>
  <c r="V128" i="18"/>
  <c r="X128" i="18"/>
  <c r="Z128" i="18"/>
  <c r="AA128" i="18"/>
  <c r="AB128" i="18"/>
  <c r="AF128" i="18"/>
  <c r="AD128" i="18"/>
  <c r="AE128" i="18"/>
  <c r="U129" i="18"/>
  <c r="V129" i="18"/>
  <c r="AB129" i="18"/>
  <c r="Z129" i="18"/>
  <c r="AA129" i="18"/>
  <c r="AD129" i="18"/>
  <c r="AE129" i="18"/>
  <c r="U130" i="18"/>
  <c r="V130" i="18"/>
  <c r="AB130" i="18"/>
  <c r="Z130" i="18"/>
  <c r="AA130" i="18"/>
  <c r="AD130" i="18"/>
  <c r="AE130" i="18"/>
  <c r="U131" i="18"/>
  <c r="V131" i="18"/>
  <c r="AB131" i="18"/>
  <c r="Z131" i="18"/>
  <c r="AA131" i="18"/>
  <c r="AD131" i="18"/>
  <c r="AE131" i="18"/>
  <c r="U132" i="18"/>
  <c r="V132" i="18"/>
  <c r="X132" i="18"/>
  <c r="Z132" i="18"/>
  <c r="AA132" i="18"/>
  <c r="AB132" i="18"/>
  <c r="AF132" i="18"/>
  <c r="AD132" i="18"/>
  <c r="AE132" i="18"/>
  <c r="U133" i="18"/>
  <c r="V133" i="18"/>
  <c r="AB133" i="18"/>
  <c r="Z133" i="18"/>
  <c r="AA133" i="18"/>
  <c r="AD133" i="18"/>
  <c r="AE133" i="18"/>
  <c r="U134" i="18"/>
  <c r="V134" i="18"/>
  <c r="AB134" i="18"/>
  <c r="X134" i="18"/>
  <c r="Z134" i="18"/>
  <c r="AA134" i="18"/>
  <c r="AD134" i="18"/>
  <c r="AE134" i="18"/>
  <c r="AF134" i="18"/>
  <c r="U135" i="18"/>
  <c r="V135" i="18"/>
  <c r="AB135" i="18"/>
  <c r="X135" i="18"/>
  <c r="Z135" i="18"/>
  <c r="AA135" i="18"/>
  <c r="AD135" i="18"/>
  <c r="AE135" i="18"/>
  <c r="AF135" i="18"/>
  <c r="U136" i="18"/>
  <c r="V136" i="18"/>
  <c r="X136" i="18"/>
  <c r="Z136" i="18"/>
  <c r="AA136" i="18"/>
  <c r="AB136" i="18"/>
  <c r="AF136" i="18"/>
  <c r="AD136" i="18"/>
  <c r="AE136" i="18"/>
  <c r="U137" i="18"/>
  <c r="V137" i="18"/>
  <c r="AB137" i="18"/>
  <c r="Z137" i="18"/>
  <c r="AA137" i="18"/>
  <c r="AD137" i="18"/>
  <c r="AE137" i="18"/>
  <c r="U138" i="18"/>
  <c r="V138" i="18"/>
  <c r="AB138" i="18"/>
  <c r="AF138" i="18"/>
  <c r="X138" i="18"/>
  <c r="Z138" i="18"/>
  <c r="AA138" i="18"/>
  <c r="AD138" i="18"/>
  <c r="AE138" i="18"/>
  <c r="U139" i="18"/>
  <c r="V139" i="18"/>
  <c r="AB139" i="18"/>
  <c r="X139" i="18"/>
  <c r="Z139" i="18"/>
  <c r="AA139" i="18"/>
  <c r="AD139" i="18"/>
  <c r="AE139" i="18"/>
  <c r="U140" i="18"/>
  <c r="V140" i="18"/>
  <c r="X140" i="18"/>
  <c r="Z140" i="18"/>
  <c r="AA140" i="18"/>
  <c r="AB140" i="18"/>
  <c r="AF140" i="18"/>
  <c r="AD140" i="18"/>
  <c r="AE140" i="18"/>
  <c r="U141" i="18"/>
  <c r="V141" i="18"/>
  <c r="AB141" i="18"/>
  <c r="AF141" i="18"/>
  <c r="Z141" i="18"/>
  <c r="AA141" i="18"/>
  <c r="AD141" i="18"/>
  <c r="AE141" i="18"/>
  <c r="U142" i="18"/>
  <c r="V142" i="18"/>
  <c r="AB142" i="18"/>
  <c r="Z142" i="18"/>
  <c r="AA142" i="18"/>
  <c r="AD142" i="18"/>
  <c r="AE142" i="18"/>
  <c r="U143" i="18"/>
  <c r="V143" i="18"/>
  <c r="AB143" i="18"/>
  <c r="Z143" i="18"/>
  <c r="AA143" i="18"/>
  <c r="AD143" i="18"/>
  <c r="AE143" i="18"/>
  <c r="U144" i="18"/>
  <c r="V144" i="18"/>
  <c r="X144" i="18"/>
  <c r="Z144" i="18"/>
  <c r="AA144" i="18"/>
  <c r="AB144" i="18"/>
  <c r="AF144" i="18"/>
  <c r="AD144" i="18"/>
  <c r="AE144" i="18"/>
  <c r="U145" i="18"/>
  <c r="V145" i="18"/>
  <c r="AB145" i="18"/>
  <c r="Z145" i="18"/>
  <c r="AA145" i="18"/>
  <c r="AD145" i="18"/>
  <c r="AE145" i="18"/>
  <c r="U146" i="18"/>
  <c r="V146" i="18"/>
  <c r="AB146" i="18"/>
  <c r="X146" i="18"/>
  <c r="Z146" i="18"/>
  <c r="AA146" i="18"/>
  <c r="AD146" i="18"/>
  <c r="AE146" i="18"/>
  <c r="AF146" i="18"/>
  <c r="U147" i="18"/>
  <c r="V147" i="18"/>
  <c r="AB147" i="18"/>
  <c r="Z147" i="18"/>
  <c r="AA147" i="18"/>
  <c r="AD147" i="18"/>
  <c r="AE147" i="18"/>
  <c r="U148" i="18"/>
  <c r="V148" i="18"/>
  <c r="X148" i="18"/>
  <c r="Z148" i="18"/>
  <c r="AA148" i="18"/>
  <c r="AB148" i="18"/>
  <c r="AF148" i="18"/>
  <c r="AD148" i="18"/>
  <c r="AE148" i="18"/>
  <c r="U149" i="18"/>
  <c r="V149" i="18"/>
  <c r="Z149" i="18"/>
  <c r="AA149" i="18"/>
  <c r="AB149" i="18"/>
  <c r="AD149" i="18"/>
  <c r="AE149" i="18"/>
  <c r="U150" i="18"/>
  <c r="V150" i="18"/>
  <c r="AB150" i="18"/>
  <c r="X150" i="18"/>
  <c r="Z150" i="18"/>
  <c r="AA150" i="18"/>
  <c r="AD150" i="18"/>
  <c r="AE150" i="18"/>
  <c r="AF150" i="18"/>
  <c r="U151" i="18"/>
  <c r="V151" i="18"/>
  <c r="AB151" i="18"/>
  <c r="Z151" i="18"/>
  <c r="AA151" i="18"/>
  <c r="AD151" i="18"/>
  <c r="AE151" i="18"/>
  <c r="U152" i="18"/>
  <c r="V152" i="18"/>
  <c r="X152" i="18"/>
  <c r="Z152" i="18"/>
  <c r="AA152" i="18"/>
  <c r="AB152" i="18"/>
  <c r="AF152" i="18"/>
  <c r="AD152" i="18"/>
  <c r="AE152" i="18"/>
  <c r="U153" i="18"/>
  <c r="V153" i="18"/>
  <c r="Z153" i="18"/>
  <c r="AA153" i="18"/>
  <c r="AB153" i="18"/>
  <c r="X153" i="18"/>
  <c r="AD153" i="18"/>
  <c r="AE153" i="18"/>
  <c r="U154" i="18"/>
  <c r="V154" i="18"/>
  <c r="AB154" i="18"/>
  <c r="X154" i="18"/>
  <c r="Z154" i="18"/>
  <c r="AA154" i="18"/>
  <c r="AD154" i="18"/>
  <c r="AE154" i="18"/>
  <c r="AF154" i="18"/>
  <c r="U155" i="18"/>
  <c r="V155" i="18"/>
  <c r="AB155" i="18"/>
  <c r="Z155" i="18"/>
  <c r="AA155" i="18"/>
  <c r="AD155" i="18"/>
  <c r="AE155" i="18"/>
  <c r="U156" i="18"/>
  <c r="V156" i="18"/>
  <c r="X156" i="18"/>
  <c r="Z156" i="18"/>
  <c r="AA156" i="18"/>
  <c r="AB156" i="18"/>
  <c r="AF156" i="18"/>
  <c r="AD156" i="18"/>
  <c r="AE156" i="18"/>
  <c r="U157" i="18"/>
  <c r="V157" i="18"/>
  <c r="Z157" i="18"/>
  <c r="AA157" i="18"/>
  <c r="AB157" i="18"/>
  <c r="AD157" i="18"/>
  <c r="AE157" i="18"/>
  <c r="U158" i="18"/>
  <c r="V158" i="18"/>
  <c r="AB158" i="18"/>
  <c r="X158" i="18"/>
  <c r="Z158" i="18"/>
  <c r="AA158" i="18"/>
  <c r="AD158" i="18"/>
  <c r="AE158" i="18"/>
  <c r="AF158" i="18"/>
  <c r="U159" i="18"/>
  <c r="V159" i="18"/>
  <c r="AB159" i="18"/>
  <c r="Z159" i="18"/>
  <c r="AA159" i="18"/>
  <c r="AD159" i="18"/>
  <c r="AE159" i="18"/>
  <c r="U160" i="18"/>
  <c r="V160" i="18"/>
  <c r="X160" i="18"/>
  <c r="Z160" i="18"/>
  <c r="AA160" i="18"/>
  <c r="AB160" i="18"/>
  <c r="AF160" i="18"/>
  <c r="AD160" i="18"/>
  <c r="AE160" i="18"/>
  <c r="U161" i="18"/>
  <c r="V161" i="18"/>
  <c r="Z161" i="18"/>
  <c r="AA161" i="18"/>
  <c r="AB161" i="18"/>
  <c r="X161" i="18"/>
  <c r="AD161" i="18"/>
  <c r="AE161" i="18"/>
  <c r="U162" i="18"/>
  <c r="V162" i="18"/>
  <c r="AB162" i="18"/>
  <c r="X162" i="18"/>
  <c r="Z162" i="18"/>
  <c r="AA162" i="18"/>
  <c r="AD162" i="18"/>
  <c r="AE162" i="18"/>
  <c r="AF162" i="18"/>
  <c r="U163" i="18"/>
  <c r="V163" i="18"/>
  <c r="Z163" i="18"/>
  <c r="AA163" i="18"/>
  <c r="AB163" i="18"/>
  <c r="X163" i="18"/>
  <c r="AD163" i="18"/>
  <c r="AE163" i="18"/>
  <c r="AF163" i="18"/>
  <c r="U164" i="18"/>
  <c r="V164" i="18"/>
  <c r="X164" i="18"/>
  <c r="Z164" i="18"/>
  <c r="AA164" i="18"/>
  <c r="AB164" i="18"/>
  <c r="AF164" i="18"/>
  <c r="AD164" i="18"/>
  <c r="AE164" i="18"/>
  <c r="U165" i="18"/>
  <c r="V165" i="18"/>
  <c r="Z165" i="18"/>
  <c r="AA165" i="18"/>
  <c r="AB165" i="18"/>
  <c r="AD165" i="18"/>
  <c r="AE165" i="18"/>
  <c r="U166" i="18"/>
  <c r="V166" i="18"/>
  <c r="AB166" i="18"/>
  <c r="X166" i="18"/>
  <c r="Z166" i="18"/>
  <c r="AA166" i="18"/>
  <c r="AD166" i="18"/>
  <c r="AE166" i="18"/>
  <c r="AF166" i="18"/>
  <c r="U167" i="18"/>
  <c r="V167" i="18"/>
  <c r="AB167" i="18"/>
  <c r="Z167" i="18"/>
  <c r="AA167" i="18"/>
  <c r="AD167" i="18"/>
  <c r="AE167" i="18"/>
  <c r="U168" i="18"/>
  <c r="V168" i="18"/>
  <c r="X168" i="18"/>
  <c r="Z168" i="18"/>
  <c r="AA168" i="18"/>
  <c r="AB168" i="18"/>
  <c r="AF168" i="18"/>
  <c r="AD168" i="18"/>
  <c r="AE168" i="18"/>
  <c r="U169" i="18"/>
  <c r="V169" i="18"/>
  <c r="Z169" i="18"/>
  <c r="AA169" i="18"/>
  <c r="AB169" i="18"/>
  <c r="X169" i="18"/>
  <c r="AD169" i="18"/>
  <c r="AE169" i="18"/>
  <c r="U170" i="18"/>
  <c r="V170" i="18"/>
  <c r="AB170" i="18"/>
  <c r="X170" i="18"/>
  <c r="Z170" i="18"/>
  <c r="AA170" i="18"/>
  <c r="AD170" i="18"/>
  <c r="AE170" i="18"/>
  <c r="AF170" i="18"/>
  <c r="U171" i="18"/>
  <c r="V171" i="18"/>
  <c r="Z171" i="18"/>
  <c r="AA171" i="18"/>
  <c r="AB171" i="18"/>
  <c r="X171" i="18"/>
  <c r="AD171" i="18"/>
  <c r="AE171" i="18"/>
  <c r="AF171" i="18"/>
  <c r="U172" i="18"/>
  <c r="V172" i="18"/>
  <c r="X172" i="18"/>
  <c r="Z172" i="18"/>
  <c r="AA172" i="18"/>
  <c r="AB172" i="18"/>
  <c r="AF172" i="18"/>
  <c r="AD172" i="18"/>
  <c r="AE172" i="18"/>
  <c r="U173" i="18"/>
  <c r="V173" i="18"/>
  <c r="Z173" i="18"/>
  <c r="AA173" i="18"/>
  <c r="AB173" i="18"/>
  <c r="AD173" i="18"/>
  <c r="AE173" i="18"/>
  <c r="U174" i="18"/>
  <c r="V174" i="18"/>
  <c r="AB174" i="18"/>
  <c r="X174" i="18"/>
  <c r="Z174" i="18"/>
  <c r="AA174" i="18"/>
  <c r="AD174" i="18"/>
  <c r="AE174" i="18"/>
  <c r="AF174" i="18"/>
  <c r="U175" i="18"/>
  <c r="V175" i="18"/>
  <c r="AB175" i="18"/>
  <c r="Z175" i="18"/>
  <c r="AA175" i="18"/>
  <c r="AD175" i="18"/>
  <c r="AE175" i="18"/>
  <c r="U176" i="18"/>
  <c r="V176" i="18"/>
  <c r="X176" i="18"/>
  <c r="Z176" i="18"/>
  <c r="AA176" i="18"/>
  <c r="AB176" i="18"/>
  <c r="AF176" i="18"/>
  <c r="AD176" i="18"/>
  <c r="AE176" i="18"/>
  <c r="U177" i="18"/>
  <c r="V177" i="18"/>
  <c r="Z177" i="18"/>
  <c r="AA177" i="18"/>
  <c r="AB177" i="18"/>
  <c r="X177" i="18"/>
  <c r="AD177" i="18"/>
  <c r="AE177" i="18"/>
  <c r="U178" i="18"/>
  <c r="V178" i="18"/>
  <c r="AB178" i="18"/>
  <c r="Z178" i="18"/>
  <c r="AA178" i="18"/>
  <c r="AD178" i="18"/>
  <c r="AE178" i="18"/>
  <c r="U179" i="18"/>
  <c r="V179" i="18"/>
  <c r="Z179" i="18"/>
  <c r="AA179" i="18"/>
  <c r="AB179" i="18"/>
  <c r="AD179" i="18"/>
  <c r="AE179" i="18"/>
  <c r="U180" i="18"/>
  <c r="V180" i="18"/>
  <c r="AB180" i="18"/>
  <c r="Z180" i="18"/>
  <c r="AA180" i="18"/>
  <c r="AD180" i="18"/>
  <c r="AE180" i="18"/>
  <c r="U181" i="18"/>
  <c r="V181" i="18"/>
  <c r="Z181" i="18"/>
  <c r="AA181" i="18"/>
  <c r="AB181" i="18"/>
  <c r="X181" i="18"/>
  <c r="AD181" i="18"/>
  <c r="AE181" i="18"/>
  <c r="U182" i="18"/>
  <c r="V182" i="18"/>
  <c r="AB182" i="18"/>
  <c r="Z182" i="18"/>
  <c r="AA182" i="18"/>
  <c r="AD182" i="18"/>
  <c r="AE182" i="18"/>
  <c r="U183" i="18"/>
  <c r="V183" i="18"/>
  <c r="Z183" i="18"/>
  <c r="AA183" i="18"/>
  <c r="AB183" i="18"/>
  <c r="AD183" i="18"/>
  <c r="AE183" i="18"/>
  <c r="U184" i="18"/>
  <c r="V184" i="18"/>
  <c r="AB184" i="18"/>
  <c r="Z184" i="18"/>
  <c r="AA184" i="18"/>
  <c r="AD184" i="18"/>
  <c r="AE184" i="18"/>
  <c r="U185" i="18"/>
  <c r="V185" i="18"/>
  <c r="Z185" i="18"/>
  <c r="AA185" i="18"/>
  <c r="AB185" i="18"/>
  <c r="X185" i="18"/>
  <c r="AD185" i="18"/>
  <c r="AE185" i="18"/>
  <c r="U186" i="18"/>
  <c r="V186" i="18"/>
  <c r="AB186" i="18"/>
  <c r="Z186" i="18"/>
  <c r="AA186" i="18"/>
  <c r="AD186" i="18"/>
  <c r="AE186" i="18"/>
  <c r="U187" i="18"/>
  <c r="V187" i="18"/>
  <c r="Z187" i="18"/>
  <c r="AA187" i="18"/>
  <c r="AB187" i="18"/>
  <c r="AD187" i="18"/>
  <c r="AE187" i="18"/>
  <c r="U188" i="18"/>
  <c r="V188" i="18"/>
  <c r="AB188" i="18"/>
  <c r="Z188" i="18"/>
  <c r="AA188" i="18"/>
  <c r="AD188" i="18"/>
  <c r="AE188" i="18"/>
  <c r="U189" i="18"/>
  <c r="V189" i="18"/>
  <c r="Z189" i="18"/>
  <c r="AA189" i="18"/>
  <c r="AB189" i="18"/>
  <c r="X189" i="18"/>
  <c r="AD189" i="18"/>
  <c r="AE189" i="18"/>
  <c r="U190" i="18"/>
  <c r="V190" i="18"/>
  <c r="AB190" i="18"/>
  <c r="Z190" i="18"/>
  <c r="AA190" i="18"/>
  <c r="AD190" i="18"/>
  <c r="AE190" i="18"/>
  <c r="U191" i="18"/>
  <c r="V191" i="18"/>
  <c r="Z191" i="18"/>
  <c r="AA191" i="18"/>
  <c r="AB191" i="18"/>
  <c r="AD191" i="18"/>
  <c r="AE191" i="18"/>
  <c r="U192" i="18"/>
  <c r="V192" i="18"/>
  <c r="AB192" i="18"/>
  <c r="Z192" i="18"/>
  <c r="AA192" i="18"/>
  <c r="AD192" i="18"/>
  <c r="AE192" i="18"/>
  <c r="U193" i="18"/>
  <c r="V193" i="18"/>
  <c r="Z193" i="18"/>
  <c r="AA193" i="18"/>
  <c r="AB193" i="18"/>
  <c r="X193" i="18"/>
  <c r="AD193" i="18"/>
  <c r="AE193" i="18"/>
  <c r="U194" i="18"/>
  <c r="V194" i="18"/>
  <c r="AB194" i="18"/>
  <c r="Z194" i="18"/>
  <c r="AA194" i="18"/>
  <c r="AD194" i="18"/>
  <c r="AE194" i="18"/>
  <c r="U195" i="18"/>
  <c r="V195" i="18"/>
  <c r="Z195" i="18"/>
  <c r="AA195" i="18"/>
  <c r="AB195" i="18"/>
  <c r="AD195" i="18"/>
  <c r="AE195" i="18"/>
  <c r="U196" i="18"/>
  <c r="V196" i="18"/>
  <c r="AB196" i="18"/>
  <c r="Z196" i="18"/>
  <c r="AA196" i="18"/>
  <c r="AD196" i="18"/>
  <c r="AE196" i="18"/>
  <c r="U197" i="18"/>
  <c r="V197" i="18"/>
  <c r="Z197" i="18"/>
  <c r="AA197" i="18"/>
  <c r="AB197" i="18"/>
  <c r="X197" i="18"/>
  <c r="AD197" i="18"/>
  <c r="AE197" i="18"/>
  <c r="U198" i="18"/>
  <c r="V198" i="18"/>
  <c r="AB198" i="18"/>
  <c r="Z198" i="18"/>
  <c r="AA198" i="18"/>
  <c r="AD198" i="18"/>
  <c r="AE198" i="18"/>
  <c r="U199" i="18"/>
  <c r="V199" i="18"/>
  <c r="Z199" i="18"/>
  <c r="AA199" i="18"/>
  <c r="AB199" i="18"/>
  <c r="AD199" i="18"/>
  <c r="AE199" i="18"/>
  <c r="U200" i="18"/>
  <c r="V200" i="18"/>
  <c r="AB200" i="18"/>
  <c r="Z200" i="18"/>
  <c r="AA200" i="18"/>
  <c r="AD200" i="18"/>
  <c r="AE200" i="18"/>
  <c r="U201" i="18"/>
  <c r="V201" i="18"/>
  <c r="Z201" i="18"/>
  <c r="AA201" i="18"/>
  <c r="AB201" i="18"/>
  <c r="X201" i="18"/>
  <c r="AD201" i="18"/>
  <c r="AE201" i="18"/>
  <c r="AH2" i="18"/>
  <c r="AH3" i="18"/>
  <c r="AH4" i="18"/>
  <c r="AH5" i="18"/>
  <c r="AH6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H28" i="18"/>
  <c r="AH29" i="18"/>
  <c r="AH30" i="18"/>
  <c r="AH31" i="18"/>
  <c r="AH32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H70" i="18"/>
  <c r="AH71" i="18"/>
  <c r="AH72" i="18"/>
  <c r="AH73" i="18"/>
  <c r="AH74" i="18"/>
  <c r="AH75" i="18"/>
  <c r="AH76" i="18"/>
  <c r="AH77" i="18"/>
  <c r="AH78" i="18"/>
  <c r="AH79" i="18"/>
  <c r="AH80" i="18"/>
  <c r="AH81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97" i="18"/>
  <c r="AH98" i="18"/>
  <c r="AH99" i="18"/>
  <c r="AH100" i="18"/>
  <c r="AH101" i="18"/>
  <c r="AH102" i="18"/>
  <c r="AH103" i="18"/>
  <c r="AH104" i="18"/>
  <c r="AH105" i="18"/>
  <c r="AH106" i="18"/>
  <c r="AH107" i="18"/>
  <c r="AH108" i="18"/>
  <c r="AH109" i="18"/>
  <c r="AH110" i="18"/>
  <c r="AH111" i="18"/>
  <c r="AH112" i="18"/>
  <c r="AH113" i="18"/>
  <c r="AH114" i="18"/>
  <c r="AH115" i="18"/>
  <c r="AH116" i="18"/>
  <c r="AH117" i="18"/>
  <c r="AH118" i="18"/>
  <c r="AH119" i="18"/>
  <c r="AH120" i="18"/>
  <c r="AH121" i="18"/>
  <c r="AH122" i="18"/>
  <c r="AH123" i="18"/>
  <c r="AH124" i="18"/>
  <c r="AH125" i="18"/>
  <c r="AH126" i="18"/>
  <c r="AH127" i="18"/>
  <c r="AH128" i="18"/>
  <c r="AH129" i="18"/>
  <c r="AH130" i="18"/>
  <c r="AH131" i="18"/>
  <c r="AH132" i="18"/>
  <c r="AH133" i="18"/>
  <c r="AH134" i="18"/>
  <c r="AH135" i="18"/>
  <c r="AH136" i="18"/>
  <c r="AH137" i="18"/>
  <c r="AH138" i="18"/>
  <c r="AH139" i="18"/>
  <c r="AH140" i="18"/>
  <c r="AH141" i="18"/>
  <c r="AH142" i="18"/>
  <c r="AH143" i="18"/>
  <c r="AH144" i="18"/>
  <c r="AH145" i="18"/>
  <c r="AH146" i="18"/>
  <c r="AH147" i="18"/>
  <c r="AH148" i="18"/>
  <c r="AH149" i="18"/>
  <c r="AH150" i="18"/>
  <c r="AH151" i="18"/>
  <c r="AH152" i="18"/>
  <c r="AH153" i="18"/>
  <c r="AH154" i="18"/>
  <c r="AH155" i="18"/>
  <c r="AH156" i="18"/>
  <c r="AH157" i="18"/>
  <c r="AH158" i="18"/>
  <c r="AH159" i="18"/>
  <c r="AH160" i="18"/>
  <c r="AH161" i="18"/>
  <c r="AH162" i="18"/>
  <c r="AH163" i="18"/>
  <c r="AH164" i="18"/>
  <c r="AH165" i="18"/>
  <c r="AH166" i="18"/>
  <c r="AH167" i="18"/>
  <c r="AH168" i="18"/>
  <c r="AH169" i="18"/>
  <c r="AH170" i="18"/>
  <c r="AH171" i="18"/>
  <c r="AH172" i="18"/>
  <c r="AH173" i="18"/>
  <c r="AH174" i="18"/>
  <c r="AH175" i="18"/>
  <c r="AH176" i="18"/>
  <c r="AH177" i="18"/>
  <c r="AH178" i="18"/>
  <c r="AH179" i="18"/>
  <c r="AH180" i="18"/>
  <c r="AH181" i="18"/>
  <c r="AH182" i="18"/>
  <c r="AH183" i="18"/>
  <c r="AH184" i="18"/>
  <c r="AH185" i="18"/>
  <c r="AH186" i="18"/>
  <c r="AH187" i="18"/>
  <c r="AH188" i="18"/>
  <c r="AH189" i="18"/>
  <c r="AH190" i="18"/>
  <c r="AH191" i="18"/>
  <c r="AH192" i="18"/>
  <c r="AH193" i="18"/>
  <c r="AH194" i="18"/>
  <c r="AH195" i="18"/>
  <c r="AH196" i="18"/>
  <c r="AH197" i="18"/>
  <c r="AH198" i="18"/>
  <c r="AH199" i="18"/>
  <c r="AH200" i="18"/>
  <c r="AH201" i="18"/>
  <c r="L2" i="18"/>
  <c r="AI2" i="18"/>
  <c r="AJ2" i="18"/>
  <c r="AL2" i="18"/>
  <c r="AM2" i="18"/>
  <c r="AN2" i="18"/>
  <c r="AV2" i="18"/>
  <c r="AX2" i="18"/>
  <c r="AS2" i="18"/>
  <c r="AU2" i="18"/>
  <c r="AZ2" i="18"/>
  <c r="BA2" i="18"/>
  <c r="W2" i="18"/>
  <c r="L3" i="18"/>
  <c r="AI3" i="18"/>
  <c r="AJ3" i="18"/>
  <c r="AL3" i="18"/>
  <c r="AM3" i="18"/>
  <c r="AN3" i="18"/>
  <c r="AQ3" i="18"/>
  <c r="AP3" i="18"/>
  <c r="AS3" i="18"/>
  <c r="AU3" i="18"/>
  <c r="AV3" i="18"/>
  <c r="AX3" i="18"/>
  <c r="AZ3" i="18"/>
  <c r="BA3" i="18"/>
  <c r="W3" i="18"/>
  <c r="BB3" i="18"/>
  <c r="BC3" i="18"/>
  <c r="BD3" i="18"/>
  <c r="BE3" i="18"/>
  <c r="BF3" i="18"/>
  <c r="BG3" i="18"/>
  <c r="BH3" i="18"/>
  <c r="BI3" i="18"/>
  <c r="L4" i="18"/>
  <c r="AI4" i="18"/>
  <c r="AJ4" i="18"/>
  <c r="AL4" i="18"/>
  <c r="AM4" i="18"/>
  <c r="AN4" i="18"/>
  <c r="AQ4" i="18"/>
  <c r="AP4" i="18"/>
  <c r="AS4" i="18"/>
  <c r="AV4" i="18"/>
  <c r="AX4" i="18"/>
  <c r="AU4" i="18"/>
  <c r="AZ4" i="18"/>
  <c r="BA4" i="18"/>
  <c r="L5" i="18"/>
  <c r="AI5" i="18"/>
  <c r="AJ5" i="18"/>
  <c r="AL5" i="18"/>
  <c r="AM5" i="18"/>
  <c r="AS5" i="18"/>
  <c r="AU5" i="18"/>
  <c r="AZ5" i="18"/>
  <c r="BA5" i="18"/>
  <c r="W5" i="18"/>
  <c r="BB5" i="18"/>
  <c r="BC5" i="18"/>
  <c r="BD5" i="18"/>
  <c r="BE5" i="18"/>
  <c r="BF5" i="18"/>
  <c r="BG5" i="18"/>
  <c r="BH5" i="18"/>
  <c r="BI5" i="18"/>
  <c r="L6" i="18"/>
  <c r="AI6" i="18"/>
  <c r="AJ6" i="18"/>
  <c r="AL6" i="18"/>
  <c r="AM6" i="18"/>
  <c r="AN6" i="18"/>
  <c r="AQ6" i="18"/>
  <c r="AP6" i="18"/>
  <c r="AS6" i="18"/>
  <c r="AU6" i="18"/>
  <c r="AV6" i="18"/>
  <c r="AX6" i="18"/>
  <c r="AZ6" i="18"/>
  <c r="BA6" i="18"/>
  <c r="W6" i="18"/>
  <c r="L7" i="18"/>
  <c r="AI7" i="18"/>
  <c r="AJ7" i="18"/>
  <c r="AL7" i="18"/>
  <c r="AM7" i="18"/>
  <c r="AN7" i="18"/>
  <c r="AP7" i="18"/>
  <c r="AQ7" i="18"/>
  <c r="AS7" i="18"/>
  <c r="AU7" i="18"/>
  <c r="AV7" i="18"/>
  <c r="AX7" i="18"/>
  <c r="AZ7" i="18"/>
  <c r="BA7" i="18"/>
  <c r="W7" i="18"/>
  <c r="L8" i="18"/>
  <c r="AI8" i="18"/>
  <c r="AJ8" i="18"/>
  <c r="AL8" i="18"/>
  <c r="AM8" i="18"/>
  <c r="AN8" i="18"/>
  <c r="AQ8" i="18"/>
  <c r="AP8" i="18"/>
  <c r="AS8" i="18"/>
  <c r="AV8" i="18"/>
  <c r="AX8" i="18"/>
  <c r="AU8" i="18"/>
  <c r="AZ8" i="18"/>
  <c r="BA8" i="18"/>
  <c r="L9" i="18"/>
  <c r="AI9" i="18"/>
  <c r="AJ9" i="18"/>
  <c r="AL9" i="18"/>
  <c r="AM9" i="18"/>
  <c r="AN9" i="18"/>
  <c r="AP9" i="18"/>
  <c r="AQ9" i="18"/>
  <c r="AS9" i="18"/>
  <c r="AV9" i="18"/>
  <c r="AX9" i="18"/>
  <c r="AU9" i="18"/>
  <c r="AZ9" i="18"/>
  <c r="BA9" i="18"/>
  <c r="L10" i="18"/>
  <c r="AI10" i="18"/>
  <c r="AJ10" i="18"/>
  <c r="AL10" i="18"/>
  <c r="AM10" i="18"/>
  <c r="AN10" i="18"/>
  <c r="AQ10" i="18"/>
  <c r="AP10" i="18"/>
  <c r="AS10" i="18"/>
  <c r="AU10" i="18"/>
  <c r="AV10" i="18"/>
  <c r="AX10" i="18"/>
  <c r="AZ10" i="18"/>
  <c r="BA10" i="18"/>
  <c r="W10" i="18"/>
  <c r="BB10" i="18"/>
  <c r="BC10" i="18"/>
  <c r="BD10" i="18"/>
  <c r="BE10" i="18"/>
  <c r="BF10" i="18"/>
  <c r="BG10" i="18"/>
  <c r="BH10" i="18"/>
  <c r="BI10" i="18"/>
  <c r="L11" i="18"/>
  <c r="AI11" i="18"/>
  <c r="AJ11" i="18"/>
  <c r="AL11" i="18"/>
  <c r="AM11" i="18"/>
  <c r="AN11" i="18"/>
  <c r="AP11" i="18"/>
  <c r="AQ11" i="18"/>
  <c r="AS11" i="18"/>
  <c r="AU11" i="18"/>
  <c r="AV11" i="18"/>
  <c r="AX11" i="18"/>
  <c r="AZ11" i="18"/>
  <c r="BA11" i="18"/>
  <c r="W11" i="18"/>
  <c r="BB11" i="18"/>
  <c r="BC11" i="18"/>
  <c r="BD11" i="18"/>
  <c r="BE11" i="18"/>
  <c r="BF11" i="18"/>
  <c r="BG11" i="18"/>
  <c r="BH11" i="18"/>
  <c r="BI11" i="18"/>
  <c r="L12" i="18"/>
  <c r="AI12" i="18"/>
  <c r="AJ12" i="18"/>
  <c r="AL12" i="18"/>
  <c r="AM12" i="18"/>
  <c r="AN12" i="18"/>
  <c r="AQ12" i="18"/>
  <c r="AP12" i="18"/>
  <c r="AS12" i="18"/>
  <c r="AU12" i="18"/>
  <c r="AV12" i="18"/>
  <c r="AX12" i="18"/>
  <c r="AZ12" i="18"/>
  <c r="BA12" i="18"/>
  <c r="W12" i="18"/>
  <c r="L13" i="18"/>
  <c r="AI13" i="18"/>
  <c r="AJ13" i="18"/>
  <c r="AL13" i="18"/>
  <c r="AM13" i="18"/>
  <c r="AS13" i="18"/>
  <c r="AU13" i="18"/>
  <c r="AZ13" i="18"/>
  <c r="BA13" i="18"/>
  <c r="W13" i="18"/>
  <c r="BB13" i="18"/>
  <c r="BC13" i="18"/>
  <c r="BD13" i="18"/>
  <c r="BE13" i="18"/>
  <c r="BF13" i="18"/>
  <c r="BG13" i="18"/>
  <c r="BH13" i="18"/>
  <c r="BI13" i="18"/>
  <c r="L14" i="18"/>
  <c r="AI14" i="18"/>
  <c r="AJ14" i="18"/>
  <c r="AL14" i="18"/>
  <c r="AM14" i="18"/>
  <c r="AN14" i="18"/>
  <c r="AQ14" i="18"/>
  <c r="AP14" i="18"/>
  <c r="AS14" i="18"/>
  <c r="AV14" i="18"/>
  <c r="AX14" i="18"/>
  <c r="AU14" i="18"/>
  <c r="AZ14" i="18"/>
  <c r="BA14" i="18"/>
  <c r="W14" i="18"/>
  <c r="L15" i="18"/>
  <c r="AI15" i="18"/>
  <c r="AJ15" i="18"/>
  <c r="AL15" i="18"/>
  <c r="AM15" i="18"/>
  <c r="AN15" i="18"/>
  <c r="AP15" i="18"/>
  <c r="AQ15" i="18"/>
  <c r="AS15" i="18"/>
  <c r="AV15" i="18"/>
  <c r="AX15" i="18"/>
  <c r="AU15" i="18"/>
  <c r="AZ15" i="18"/>
  <c r="BA15" i="18"/>
  <c r="W15" i="18"/>
  <c r="L16" i="18"/>
  <c r="AI16" i="18"/>
  <c r="AJ16" i="18"/>
  <c r="AL16" i="18"/>
  <c r="AM16" i="18"/>
  <c r="AN16" i="18"/>
  <c r="AQ16" i="18"/>
  <c r="AP16" i="18"/>
  <c r="AS16" i="18"/>
  <c r="AU16" i="18"/>
  <c r="AV16" i="18"/>
  <c r="AX16" i="18"/>
  <c r="AZ16" i="18"/>
  <c r="BA16" i="18"/>
  <c r="W16" i="18"/>
  <c r="BB16" i="18"/>
  <c r="BC16" i="18"/>
  <c r="BD16" i="18"/>
  <c r="BE16" i="18"/>
  <c r="BF16" i="18"/>
  <c r="BG16" i="18"/>
  <c r="BH16" i="18"/>
  <c r="BI16" i="18"/>
  <c r="L17" i="18"/>
  <c r="AI17" i="18"/>
  <c r="AJ17" i="18"/>
  <c r="AL17" i="18"/>
  <c r="AM17" i="18"/>
  <c r="AN17" i="18"/>
  <c r="AP17" i="18"/>
  <c r="AQ17" i="18"/>
  <c r="AS17" i="18"/>
  <c r="AU17" i="18"/>
  <c r="AV17" i="18"/>
  <c r="AX17" i="18"/>
  <c r="AZ17" i="18"/>
  <c r="BA17" i="18"/>
  <c r="W17" i="18"/>
  <c r="BB17" i="18"/>
  <c r="BC17" i="18"/>
  <c r="BD17" i="18"/>
  <c r="BE17" i="18"/>
  <c r="BF17" i="18"/>
  <c r="BG17" i="18"/>
  <c r="BH17" i="18"/>
  <c r="BI17" i="18"/>
  <c r="L18" i="18"/>
  <c r="AI18" i="18"/>
  <c r="AJ18" i="18"/>
  <c r="AL18" i="18"/>
  <c r="AM18" i="18"/>
  <c r="AN18" i="18"/>
  <c r="AQ18" i="18"/>
  <c r="AP18" i="18"/>
  <c r="AS18" i="18"/>
  <c r="AU18" i="18"/>
  <c r="AV18" i="18"/>
  <c r="AX18" i="18"/>
  <c r="AZ18" i="18"/>
  <c r="BA18" i="18"/>
  <c r="W18" i="18"/>
  <c r="L19" i="18"/>
  <c r="AI19" i="18"/>
  <c r="AJ19" i="18"/>
  <c r="AL19" i="18"/>
  <c r="AM19" i="18"/>
  <c r="AN19" i="18"/>
  <c r="AP19" i="18"/>
  <c r="AQ19" i="18"/>
  <c r="AS19" i="18"/>
  <c r="AU19" i="18"/>
  <c r="AV19" i="18"/>
  <c r="AX19" i="18"/>
  <c r="AZ19" i="18"/>
  <c r="BA19" i="18"/>
  <c r="W19" i="18"/>
  <c r="L20" i="18"/>
  <c r="AI20" i="18"/>
  <c r="AJ20" i="18"/>
  <c r="AL20" i="18"/>
  <c r="AM20" i="18"/>
  <c r="AN20" i="18"/>
  <c r="AQ20" i="18"/>
  <c r="AP20" i="18"/>
  <c r="AS20" i="18"/>
  <c r="AV20" i="18"/>
  <c r="AX20" i="18"/>
  <c r="AU20" i="18"/>
  <c r="AZ20" i="18"/>
  <c r="BA20" i="18"/>
  <c r="L21" i="18"/>
  <c r="AI21" i="18"/>
  <c r="AJ21" i="18"/>
  <c r="AL21" i="18"/>
  <c r="AM21" i="18"/>
  <c r="AS21" i="18"/>
  <c r="AU21" i="18"/>
  <c r="AZ21" i="18"/>
  <c r="BA21" i="18"/>
  <c r="W21" i="18"/>
  <c r="L22" i="18"/>
  <c r="AI22" i="18"/>
  <c r="AJ22" i="18"/>
  <c r="AL22" i="18"/>
  <c r="AM22" i="18"/>
  <c r="AN22" i="18"/>
  <c r="AQ22" i="18"/>
  <c r="AP22" i="18"/>
  <c r="AS22" i="18"/>
  <c r="AU22" i="18"/>
  <c r="AV22" i="18"/>
  <c r="AX22" i="18"/>
  <c r="AZ22" i="18"/>
  <c r="BA22" i="18"/>
  <c r="W22" i="18"/>
  <c r="L23" i="18"/>
  <c r="AI23" i="18"/>
  <c r="AJ23" i="18"/>
  <c r="AL23" i="18"/>
  <c r="AM23" i="18"/>
  <c r="AN23" i="18"/>
  <c r="AP23" i="18"/>
  <c r="AQ23" i="18"/>
  <c r="AS23" i="18"/>
  <c r="AV23" i="18"/>
  <c r="AX23" i="18"/>
  <c r="AU23" i="18"/>
  <c r="AZ23" i="18"/>
  <c r="BA23" i="18"/>
  <c r="W23" i="18"/>
  <c r="L24" i="18"/>
  <c r="AI24" i="18"/>
  <c r="AJ24" i="18"/>
  <c r="AL24" i="18"/>
  <c r="AM24" i="18"/>
  <c r="AN24" i="18"/>
  <c r="AQ24" i="18"/>
  <c r="AP24" i="18"/>
  <c r="AS24" i="18"/>
  <c r="AV24" i="18"/>
  <c r="AX24" i="18"/>
  <c r="AU24" i="18"/>
  <c r="AZ24" i="18"/>
  <c r="BA24" i="18"/>
  <c r="W24" i="18"/>
  <c r="BB24" i="18"/>
  <c r="BC24" i="18"/>
  <c r="BD24" i="18"/>
  <c r="BE24" i="18"/>
  <c r="BF24" i="18"/>
  <c r="BG24" i="18"/>
  <c r="BH24" i="18"/>
  <c r="BI24" i="18"/>
  <c r="L25" i="18"/>
  <c r="AI25" i="18"/>
  <c r="AJ25" i="18"/>
  <c r="AL25" i="18"/>
  <c r="AM25" i="18"/>
  <c r="AN25" i="18"/>
  <c r="AP25" i="18"/>
  <c r="AQ25" i="18"/>
  <c r="AS25" i="18"/>
  <c r="AV25" i="18"/>
  <c r="AX25" i="18"/>
  <c r="AU25" i="18"/>
  <c r="AZ25" i="18"/>
  <c r="BA25" i="18"/>
  <c r="W25" i="18"/>
  <c r="BB25" i="18"/>
  <c r="BC25" i="18"/>
  <c r="BD25" i="18"/>
  <c r="BE25" i="18"/>
  <c r="BF25" i="18"/>
  <c r="BG25" i="18"/>
  <c r="BH25" i="18"/>
  <c r="BI25" i="18"/>
  <c r="L26" i="18"/>
  <c r="AI26" i="18"/>
  <c r="AJ26" i="18"/>
  <c r="AL26" i="18"/>
  <c r="AM26" i="18"/>
  <c r="AN26" i="18"/>
  <c r="AQ26" i="18"/>
  <c r="AP26" i="18"/>
  <c r="AS26" i="18"/>
  <c r="AV26" i="18"/>
  <c r="AX26" i="18"/>
  <c r="AU26" i="18"/>
  <c r="AZ26" i="18"/>
  <c r="BA26" i="18"/>
  <c r="W26" i="18"/>
  <c r="L27" i="18"/>
  <c r="AI27" i="18"/>
  <c r="AJ27" i="18"/>
  <c r="AL27" i="18"/>
  <c r="AM27" i="18"/>
  <c r="AN27" i="18"/>
  <c r="AP27" i="18"/>
  <c r="AQ27" i="18"/>
  <c r="AS27" i="18"/>
  <c r="AV27" i="18"/>
  <c r="AX27" i="18"/>
  <c r="AU27" i="18"/>
  <c r="AZ27" i="18"/>
  <c r="BA27" i="18"/>
  <c r="W27" i="18"/>
  <c r="L28" i="18"/>
  <c r="AI28" i="18"/>
  <c r="AJ28" i="18"/>
  <c r="AL28" i="18"/>
  <c r="AM28" i="18"/>
  <c r="AN28" i="18"/>
  <c r="AQ28" i="18"/>
  <c r="AP28" i="18"/>
  <c r="AS28" i="18"/>
  <c r="AU28" i="18"/>
  <c r="AV28" i="18"/>
  <c r="AX28" i="18"/>
  <c r="AZ28" i="18"/>
  <c r="BA28" i="18"/>
  <c r="W28" i="18"/>
  <c r="BB28" i="18"/>
  <c r="BC28" i="18"/>
  <c r="BD28" i="18"/>
  <c r="BE28" i="18"/>
  <c r="BF28" i="18"/>
  <c r="BG28" i="18"/>
  <c r="BH28" i="18"/>
  <c r="BI28" i="18"/>
  <c r="L29" i="18"/>
  <c r="AI29" i="18"/>
  <c r="AJ29" i="18"/>
  <c r="AL29" i="18"/>
  <c r="AM29" i="18"/>
  <c r="AN29" i="18"/>
  <c r="AP29" i="18"/>
  <c r="AQ29" i="18"/>
  <c r="AS29" i="18"/>
  <c r="AU29" i="18"/>
  <c r="AV29" i="18"/>
  <c r="AX29" i="18"/>
  <c r="AZ29" i="18"/>
  <c r="BA29" i="18"/>
  <c r="W29" i="18"/>
  <c r="BB29" i="18"/>
  <c r="BC29" i="18"/>
  <c r="BD29" i="18"/>
  <c r="BE29" i="18"/>
  <c r="BF29" i="18"/>
  <c r="BG29" i="18"/>
  <c r="BH29" i="18"/>
  <c r="BI29" i="18"/>
  <c r="L30" i="18"/>
  <c r="AI30" i="18"/>
  <c r="AJ30" i="18"/>
  <c r="AL30" i="18"/>
  <c r="AM30" i="18"/>
  <c r="AN30" i="18"/>
  <c r="AQ30" i="18"/>
  <c r="AP30" i="18"/>
  <c r="AS30" i="18"/>
  <c r="AU30" i="18"/>
  <c r="AV30" i="18"/>
  <c r="AX30" i="18"/>
  <c r="AZ30" i="18"/>
  <c r="BA30" i="18"/>
  <c r="W30" i="18"/>
  <c r="L31" i="18"/>
  <c r="AI31" i="18"/>
  <c r="AJ31" i="18"/>
  <c r="AL31" i="18"/>
  <c r="AM31" i="18"/>
  <c r="AN31" i="18"/>
  <c r="AP31" i="18"/>
  <c r="AQ31" i="18"/>
  <c r="AS31" i="18"/>
  <c r="AU31" i="18"/>
  <c r="AV31" i="18"/>
  <c r="AX31" i="18"/>
  <c r="AZ31" i="18"/>
  <c r="BA31" i="18"/>
  <c r="W31" i="18"/>
  <c r="BB31" i="18"/>
  <c r="BC31" i="18"/>
  <c r="BD31" i="18"/>
  <c r="BE31" i="18"/>
  <c r="BF31" i="18"/>
  <c r="BG31" i="18"/>
  <c r="BH31" i="18"/>
  <c r="BI31" i="18"/>
  <c r="L32" i="18"/>
  <c r="AI32" i="18"/>
  <c r="AJ32" i="18"/>
  <c r="AL32" i="18"/>
  <c r="AM32" i="18"/>
  <c r="AN32" i="18"/>
  <c r="AQ32" i="18"/>
  <c r="AP32" i="18"/>
  <c r="AS32" i="18"/>
  <c r="AU32" i="18"/>
  <c r="AV32" i="18"/>
  <c r="AX32" i="18"/>
  <c r="AZ32" i="18"/>
  <c r="BA32" i="18"/>
  <c r="W32" i="18"/>
  <c r="L33" i="18"/>
  <c r="AI33" i="18"/>
  <c r="AJ33" i="18"/>
  <c r="AL33" i="18"/>
  <c r="AM33" i="18"/>
  <c r="AN33" i="18"/>
  <c r="AP33" i="18"/>
  <c r="AQ33" i="18"/>
  <c r="AS33" i="18"/>
  <c r="AV33" i="18"/>
  <c r="AX33" i="18"/>
  <c r="AU33" i="18"/>
  <c r="AZ33" i="18"/>
  <c r="BA33" i="18"/>
  <c r="W33" i="18"/>
  <c r="L34" i="18"/>
  <c r="AI34" i="18"/>
  <c r="AJ34" i="18"/>
  <c r="AL34" i="18"/>
  <c r="AM34" i="18"/>
  <c r="AN34" i="18"/>
  <c r="AQ34" i="18"/>
  <c r="AP34" i="18"/>
  <c r="AS34" i="18"/>
  <c r="AU34" i="18"/>
  <c r="AV34" i="18"/>
  <c r="AX34" i="18"/>
  <c r="AZ34" i="18"/>
  <c r="BA34" i="18"/>
  <c r="L35" i="18"/>
  <c r="AI35" i="18"/>
  <c r="AJ35" i="18"/>
  <c r="AL35" i="18"/>
  <c r="AM35" i="18"/>
  <c r="AN35" i="18"/>
  <c r="AS35" i="18"/>
  <c r="AU35" i="18"/>
  <c r="AZ35" i="18"/>
  <c r="BA35" i="18"/>
  <c r="W35" i="18"/>
  <c r="L36" i="18"/>
  <c r="AI36" i="18"/>
  <c r="AJ36" i="18"/>
  <c r="AL36" i="18"/>
  <c r="AM36" i="18"/>
  <c r="AN36" i="18"/>
  <c r="AQ36" i="18"/>
  <c r="AP36" i="18"/>
  <c r="AS36" i="18"/>
  <c r="AU36" i="18"/>
  <c r="AV36" i="18"/>
  <c r="AX36" i="18"/>
  <c r="AZ36" i="18"/>
  <c r="BA36" i="18"/>
  <c r="W36" i="18"/>
  <c r="L37" i="18"/>
  <c r="AI37" i="18"/>
  <c r="AJ37" i="18"/>
  <c r="AL37" i="18"/>
  <c r="AM37" i="18"/>
  <c r="AN37" i="18"/>
  <c r="AQ37" i="18"/>
  <c r="AP37" i="18"/>
  <c r="AS37" i="18"/>
  <c r="AU37" i="18"/>
  <c r="AZ37" i="18"/>
  <c r="BA37" i="18"/>
  <c r="L38" i="18"/>
  <c r="AI38" i="18"/>
  <c r="AJ38" i="18"/>
  <c r="AL38" i="18"/>
  <c r="AM38" i="18"/>
  <c r="AN38" i="18"/>
  <c r="AV38" i="18"/>
  <c r="AX38" i="18"/>
  <c r="AP38" i="18"/>
  <c r="AQ38" i="18"/>
  <c r="AS38" i="18"/>
  <c r="AU38" i="18"/>
  <c r="AZ38" i="18"/>
  <c r="BA38" i="18"/>
  <c r="W38" i="18"/>
  <c r="L39" i="18"/>
  <c r="AI39" i="18"/>
  <c r="AJ39" i="18"/>
  <c r="AL39" i="18"/>
  <c r="AM39" i="18"/>
  <c r="AN39" i="18"/>
  <c r="AS39" i="18"/>
  <c r="AU39" i="18"/>
  <c r="AZ39" i="18"/>
  <c r="BA39" i="18"/>
  <c r="W39" i="18"/>
  <c r="L40" i="18"/>
  <c r="AI40" i="18"/>
  <c r="AJ40" i="18"/>
  <c r="AL40" i="18"/>
  <c r="AM40" i="18"/>
  <c r="AN40" i="18"/>
  <c r="AQ40" i="18"/>
  <c r="AP40" i="18"/>
  <c r="AS40" i="18"/>
  <c r="AU40" i="18"/>
  <c r="AV40" i="18"/>
  <c r="AX40" i="18"/>
  <c r="AZ40" i="18"/>
  <c r="BA40" i="18"/>
  <c r="W40" i="18"/>
  <c r="L41" i="18"/>
  <c r="AI41" i="18"/>
  <c r="AJ41" i="18"/>
  <c r="AL41" i="18"/>
  <c r="AM41" i="18"/>
  <c r="AN41" i="18"/>
  <c r="AQ41" i="18"/>
  <c r="AP41" i="18"/>
  <c r="AS41" i="18"/>
  <c r="AU41" i="18"/>
  <c r="AZ41" i="18"/>
  <c r="BA41" i="18"/>
  <c r="L42" i="18"/>
  <c r="AI42" i="18"/>
  <c r="AJ42" i="18"/>
  <c r="AL42" i="18"/>
  <c r="AM42" i="18"/>
  <c r="AN42" i="18"/>
  <c r="AP42" i="18"/>
  <c r="AQ42" i="18"/>
  <c r="AS42" i="18"/>
  <c r="AV42" i="18"/>
  <c r="AX42" i="18"/>
  <c r="AU42" i="18"/>
  <c r="AZ42" i="18"/>
  <c r="BA42" i="18"/>
  <c r="W42" i="18"/>
  <c r="BB42" i="18"/>
  <c r="BC42" i="18"/>
  <c r="BD42" i="18"/>
  <c r="BE42" i="18"/>
  <c r="BF42" i="18"/>
  <c r="BG42" i="18"/>
  <c r="BH42" i="18"/>
  <c r="BI42" i="18"/>
  <c r="L43" i="18"/>
  <c r="AI43" i="18"/>
  <c r="AJ43" i="18"/>
  <c r="AL43" i="18"/>
  <c r="AM43" i="18"/>
  <c r="AN43" i="18"/>
  <c r="AV43" i="18"/>
  <c r="AX43" i="18"/>
  <c r="AS43" i="18"/>
  <c r="AU43" i="18"/>
  <c r="AZ43" i="18"/>
  <c r="BA43" i="18"/>
  <c r="W43" i="18"/>
  <c r="BB43" i="18"/>
  <c r="BC43" i="18"/>
  <c r="BD43" i="18"/>
  <c r="BE43" i="18"/>
  <c r="BF43" i="18"/>
  <c r="BG43" i="18"/>
  <c r="BH43" i="18"/>
  <c r="BI43" i="18"/>
  <c r="L44" i="18"/>
  <c r="AI44" i="18"/>
  <c r="AJ44" i="18"/>
  <c r="AL44" i="18"/>
  <c r="AM44" i="18"/>
  <c r="AN44" i="18"/>
  <c r="AQ44" i="18"/>
  <c r="AP44" i="18"/>
  <c r="AS44" i="18"/>
  <c r="AU44" i="18"/>
  <c r="AV44" i="18"/>
  <c r="AX44" i="18"/>
  <c r="AZ44" i="18"/>
  <c r="BA44" i="18"/>
  <c r="L45" i="18"/>
  <c r="AI45" i="18"/>
  <c r="AJ45" i="18"/>
  <c r="AL45" i="18"/>
  <c r="AM45" i="18"/>
  <c r="AN45" i="18"/>
  <c r="AQ45" i="18"/>
  <c r="AP45" i="18"/>
  <c r="AS45" i="18"/>
  <c r="AU45" i="18"/>
  <c r="AZ45" i="18"/>
  <c r="BA45" i="18"/>
  <c r="L46" i="18"/>
  <c r="AI46" i="18"/>
  <c r="AJ46" i="18"/>
  <c r="AL46" i="18"/>
  <c r="AM46" i="18"/>
  <c r="AN46" i="18"/>
  <c r="AP46" i="18"/>
  <c r="AQ46" i="18"/>
  <c r="AS46" i="18"/>
  <c r="AV46" i="18"/>
  <c r="AX46" i="18"/>
  <c r="AU46" i="18"/>
  <c r="AZ46" i="18"/>
  <c r="BA46" i="18"/>
  <c r="W46" i="18"/>
  <c r="L47" i="18"/>
  <c r="AI47" i="18"/>
  <c r="AJ47" i="18"/>
  <c r="AL47" i="18"/>
  <c r="AM47" i="18"/>
  <c r="AN47" i="18"/>
  <c r="AV47" i="18"/>
  <c r="AX47" i="18"/>
  <c r="AS47" i="18"/>
  <c r="AU47" i="18"/>
  <c r="AZ47" i="18"/>
  <c r="BA47" i="18"/>
  <c r="W47" i="18"/>
  <c r="BB47" i="18"/>
  <c r="BC47" i="18"/>
  <c r="BD47" i="18"/>
  <c r="BE47" i="18"/>
  <c r="BF47" i="18"/>
  <c r="BG47" i="18"/>
  <c r="BH47" i="18"/>
  <c r="BI47" i="18"/>
  <c r="L48" i="18"/>
  <c r="AI48" i="18"/>
  <c r="AJ48" i="18"/>
  <c r="AL48" i="18"/>
  <c r="AM48" i="18"/>
  <c r="AN48" i="18"/>
  <c r="AQ48" i="18"/>
  <c r="AP48" i="18"/>
  <c r="AS48" i="18"/>
  <c r="AU48" i="18"/>
  <c r="AV48" i="18"/>
  <c r="AX48" i="18"/>
  <c r="AZ48" i="18"/>
  <c r="BA48" i="18"/>
  <c r="L49" i="18"/>
  <c r="AI49" i="18"/>
  <c r="AJ49" i="18"/>
  <c r="AL49" i="18"/>
  <c r="AM49" i="18"/>
  <c r="AN49" i="18"/>
  <c r="AQ49" i="18"/>
  <c r="AP49" i="18"/>
  <c r="AS49" i="18"/>
  <c r="AU49" i="18"/>
  <c r="AV49" i="18"/>
  <c r="AX49" i="18"/>
  <c r="AZ49" i="18"/>
  <c r="BA49" i="18"/>
  <c r="L50" i="18"/>
  <c r="AI50" i="18"/>
  <c r="AJ50" i="18"/>
  <c r="AL50" i="18"/>
  <c r="AM50" i="18"/>
  <c r="AN50" i="18"/>
  <c r="AP50" i="18"/>
  <c r="AQ50" i="18"/>
  <c r="AS50" i="18"/>
  <c r="AV50" i="18"/>
  <c r="AX50" i="18"/>
  <c r="AU50" i="18"/>
  <c r="AZ50" i="18"/>
  <c r="BA50" i="18"/>
  <c r="L51" i="18"/>
  <c r="AI51" i="18"/>
  <c r="AJ51" i="18"/>
  <c r="AL51" i="18"/>
  <c r="AM51" i="18"/>
  <c r="AN51" i="18"/>
  <c r="AV51" i="18"/>
  <c r="AX51" i="18"/>
  <c r="AS51" i="18"/>
  <c r="AU51" i="18"/>
  <c r="AZ51" i="18"/>
  <c r="BA51" i="18"/>
  <c r="W51" i="18"/>
  <c r="BB51" i="18"/>
  <c r="BC51" i="18"/>
  <c r="BD51" i="18"/>
  <c r="BE51" i="18"/>
  <c r="BF51" i="18"/>
  <c r="BG51" i="18"/>
  <c r="BH51" i="18"/>
  <c r="BI51" i="18"/>
  <c r="L52" i="18"/>
  <c r="AI52" i="18"/>
  <c r="AJ52" i="18"/>
  <c r="AL52" i="18"/>
  <c r="AM52" i="18"/>
  <c r="AN52" i="18"/>
  <c r="AQ52" i="18"/>
  <c r="AP52" i="18"/>
  <c r="AS52" i="18"/>
  <c r="AU52" i="18"/>
  <c r="AV52" i="18"/>
  <c r="AX52" i="18"/>
  <c r="AZ52" i="18"/>
  <c r="BA52" i="18"/>
  <c r="L53" i="18"/>
  <c r="AI53" i="18"/>
  <c r="AJ53" i="18"/>
  <c r="AL53" i="18"/>
  <c r="AM53" i="18"/>
  <c r="AN53" i="18"/>
  <c r="AQ53" i="18"/>
  <c r="AP53" i="18"/>
  <c r="AS53" i="18"/>
  <c r="AU53" i="18"/>
  <c r="AV53" i="18"/>
  <c r="AX53" i="18"/>
  <c r="AZ53" i="18"/>
  <c r="BA53" i="18"/>
  <c r="L54" i="18"/>
  <c r="AI54" i="18"/>
  <c r="AJ54" i="18"/>
  <c r="AL54" i="18"/>
  <c r="AM54" i="18"/>
  <c r="AN54" i="18"/>
  <c r="AP54" i="18"/>
  <c r="AQ54" i="18"/>
  <c r="AS54" i="18"/>
  <c r="AV54" i="18"/>
  <c r="AX54" i="18"/>
  <c r="AU54" i="18"/>
  <c r="AZ54" i="18"/>
  <c r="BA54" i="18"/>
  <c r="W54" i="18"/>
  <c r="L55" i="18"/>
  <c r="AI55" i="18"/>
  <c r="AJ55" i="18"/>
  <c r="AL55" i="18"/>
  <c r="AM55" i="18"/>
  <c r="AN55" i="18"/>
  <c r="AQ55" i="18"/>
  <c r="AP55" i="18"/>
  <c r="AS55" i="18"/>
  <c r="AV55" i="18"/>
  <c r="AX55" i="18"/>
  <c r="AU55" i="18"/>
  <c r="AZ55" i="18"/>
  <c r="BA55" i="18"/>
  <c r="W55" i="18"/>
  <c r="BB55" i="18"/>
  <c r="BC55" i="18"/>
  <c r="BD55" i="18"/>
  <c r="BE55" i="18"/>
  <c r="BF55" i="18"/>
  <c r="BG55" i="18"/>
  <c r="BH55" i="18"/>
  <c r="BI55" i="18"/>
  <c r="L56" i="18"/>
  <c r="AI56" i="18"/>
  <c r="AJ56" i="18"/>
  <c r="AL56" i="18"/>
  <c r="AM56" i="18"/>
  <c r="AN56" i="18"/>
  <c r="AQ56" i="18"/>
  <c r="AP56" i="18"/>
  <c r="AS56" i="18"/>
  <c r="AU56" i="18"/>
  <c r="AV56" i="18"/>
  <c r="AX56" i="18"/>
  <c r="AZ56" i="18"/>
  <c r="BA56" i="18"/>
  <c r="L57" i="18"/>
  <c r="AI57" i="18"/>
  <c r="AJ57" i="18"/>
  <c r="AL57" i="18"/>
  <c r="AM57" i="18"/>
  <c r="AN57" i="18"/>
  <c r="AQ57" i="18"/>
  <c r="AP57" i="18"/>
  <c r="AS57" i="18"/>
  <c r="AU57" i="18"/>
  <c r="AV57" i="18"/>
  <c r="AX57" i="18"/>
  <c r="AZ57" i="18"/>
  <c r="BA57" i="18"/>
  <c r="L58" i="18"/>
  <c r="AI58" i="18"/>
  <c r="AJ58" i="18"/>
  <c r="AL58" i="18"/>
  <c r="AM58" i="18"/>
  <c r="AN58" i="18"/>
  <c r="AP58" i="18"/>
  <c r="AQ58" i="18"/>
  <c r="AS58" i="18"/>
  <c r="AV58" i="18"/>
  <c r="AX58" i="18"/>
  <c r="AU58" i="18"/>
  <c r="AZ58" i="18"/>
  <c r="BA58" i="18"/>
  <c r="W58" i="18"/>
  <c r="BB58" i="18"/>
  <c r="BC58" i="18"/>
  <c r="BD58" i="18"/>
  <c r="BE58" i="18"/>
  <c r="BF58" i="18"/>
  <c r="BG58" i="18"/>
  <c r="BH58" i="18"/>
  <c r="BI58" i="18"/>
  <c r="L59" i="18"/>
  <c r="AI59" i="18"/>
  <c r="AJ59" i="18"/>
  <c r="AL59" i="18"/>
  <c r="AM59" i="18"/>
  <c r="AN59" i="18"/>
  <c r="AQ59" i="18"/>
  <c r="AP59" i="18"/>
  <c r="AS59" i="18"/>
  <c r="AV59" i="18"/>
  <c r="AX59" i="18"/>
  <c r="AU59" i="18"/>
  <c r="AZ59" i="18"/>
  <c r="BA59" i="18"/>
  <c r="W59" i="18"/>
  <c r="BB59" i="18"/>
  <c r="BC59" i="18"/>
  <c r="BD59" i="18"/>
  <c r="BE59" i="18"/>
  <c r="BF59" i="18"/>
  <c r="BG59" i="18"/>
  <c r="BH59" i="18"/>
  <c r="BI59" i="18"/>
  <c r="L60" i="18"/>
  <c r="AI60" i="18"/>
  <c r="AJ60" i="18"/>
  <c r="AL60" i="18"/>
  <c r="AM60" i="18"/>
  <c r="AN60" i="18"/>
  <c r="AQ60" i="18"/>
  <c r="AP60" i="18"/>
  <c r="AS60" i="18"/>
  <c r="AU60" i="18"/>
  <c r="AV60" i="18"/>
  <c r="AX60" i="18"/>
  <c r="AZ60" i="18"/>
  <c r="BA60" i="18"/>
  <c r="L61" i="18"/>
  <c r="AI61" i="18"/>
  <c r="AJ61" i="18"/>
  <c r="AL61" i="18"/>
  <c r="AM61" i="18"/>
  <c r="AN61" i="18"/>
  <c r="AQ61" i="18"/>
  <c r="AP61" i="18"/>
  <c r="AS61" i="18"/>
  <c r="AU61" i="18"/>
  <c r="AV61" i="18"/>
  <c r="AX61" i="18"/>
  <c r="AZ61" i="18"/>
  <c r="BA61" i="18"/>
  <c r="L62" i="18"/>
  <c r="AI62" i="18"/>
  <c r="AJ62" i="18"/>
  <c r="AL62" i="18"/>
  <c r="AM62" i="18"/>
  <c r="AN62" i="18"/>
  <c r="AP62" i="18"/>
  <c r="AQ62" i="18"/>
  <c r="AS62" i="18"/>
  <c r="AV62" i="18"/>
  <c r="AX62" i="18"/>
  <c r="AU62" i="18"/>
  <c r="AZ62" i="18"/>
  <c r="BA62" i="18"/>
  <c r="W62" i="18"/>
  <c r="L63" i="18"/>
  <c r="AI63" i="18"/>
  <c r="AJ63" i="18"/>
  <c r="AL63" i="18"/>
  <c r="AM63" i="18"/>
  <c r="AN63" i="18"/>
  <c r="AQ63" i="18"/>
  <c r="AP63" i="18"/>
  <c r="AS63" i="18"/>
  <c r="AV63" i="18"/>
  <c r="AX63" i="18"/>
  <c r="AU63" i="18"/>
  <c r="AZ63" i="18"/>
  <c r="BA63" i="18"/>
  <c r="L64" i="18"/>
  <c r="AI64" i="18"/>
  <c r="AJ64" i="18"/>
  <c r="AL64" i="18"/>
  <c r="AM64" i="18"/>
  <c r="AN64" i="18"/>
  <c r="AP64" i="18"/>
  <c r="AQ64" i="18"/>
  <c r="AS64" i="18"/>
  <c r="AU64" i="18"/>
  <c r="AV64" i="18"/>
  <c r="AX64" i="18"/>
  <c r="AZ64" i="18"/>
  <c r="BA64" i="18"/>
  <c r="L65" i="18"/>
  <c r="AI65" i="18"/>
  <c r="AJ65" i="18"/>
  <c r="AL65" i="18"/>
  <c r="AM65" i="18"/>
  <c r="AN65" i="18"/>
  <c r="AQ65" i="18"/>
  <c r="AP65" i="18"/>
  <c r="AS65" i="18"/>
  <c r="AU65" i="18"/>
  <c r="AV65" i="18"/>
  <c r="AX65" i="18"/>
  <c r="AZ65" i="18"/>
  <c r="BA65" i="18"/>
  <c r="L66" i="18"/>
  <c r="AI66" i="18"/>
  <c r="AJ66" i="18"/>
  <c r="AL66" i="18"/>
  <c r="AM66" i="18"/>
  <c r="AN66" i="18"/>
  <c r="AP66" i="18"/>
  <c r="AQ66" i="18"/>
  <c r="AS66" i="18"/>
  <c r="AV66" i="18"/>
  <c r="AX66" i="18"/>
  <c r="AU66" i="18"/>
  <c r="AZ66" i="18"/>
  <c r="BA66" i="18"/>
  <c r="W66" i="18"/>
  <c r="L67" i="18"/>
  <c r="AI67" i="18"/>
  <c r="AJ67" i="18"/>
  <c r="AL67" i="18"/>
  <c r="AM67" i="18"/>
  <c r="AN67" i="18"/>
  <c r="AQ67" i="18"/>
  <c r="AP67" i="18"/>
  <c r="AS67" i="18"/>
  <c r="AV67" i="18"/>
  <c r="AX67" i="18"/>
  <c r="AU67" i="18"/>
  <c r="AZ67" i="18"/>
  <c r="BA67" i="18"/>
  <c r="W67" i="18"/>
  <c r="BB67" i="18"/>
  <c r="BC67" i="18"/>
  <c r="BD67" i="18"/>
  <c r="BE67" i="18"/>
  <c r="BF67" i="18"/>
  <c r="BG67" i="18"/>
  <c r="BH67" i="18"/>
  <c r="BI67" i="18"/>
  <c r="L68" i="18"/>
  <c r="AI68" i="18"/>
  <c r="AJ68" i="18"/>
  <c r="AL68" i="18"/>
  <c r="AM68" i="18"/>
  <c r="AN68" i="18"/>
  <c r="AP68" i="18"/>
  <c r="AQ68" i="18"/>
  <c r="AS68" i="18"/>
  <c r="AU68" i="18"/>
  <c r="AV68" i="18"/>
  <c r="AX68" i="18"/>
  <c r="AZ68" i="18"/>
  <c r="BA68" i="18"/>
  <c r="L69" i="18"/>
  <c r="AI69" i="18"/>
  <c r="AJ69" i="18"/>
  <c r="AL69" i="18"/>
  <c r="AM69" i="18"/>
  <c r="AN69" i="18"/>
  <c r="AQ69" i="18"/>
  <c r="AP69" i="18"/>
  <c r="AS69" i="18"/>
  <c r="AU69" i="18"/>
  <c r="AV69" i="18"/>
  <c r="AX69" i="18"/>
  <c r="AZ69" i="18"/>
  <c r="BA69" i="18"/>
  <c r="L70" i="18"/>
  <c r="AI70" i="18"/>
  <c r="AJ70" i="18"/>
  <c r="AL70" i="18"/>
  <c r="AM70" i="18"/>
  <c r="AN70" i="18"/>
  <c r="AP70" i="18"/>
  <c r="AQ70" i="18"/>
  <c r="AS70" i="18"/>
  <c r="AV70" i="18"/>
  <c r="AX70" i="18"/>
  <c r="AU70" i="18"/>
  <c r="AZ70" i="18"/>
  <c r="BA70" i="18"/>
  <c r="W70" i="18"/>
  <c r="BB70" i="18"/>
  <c r="BC70" i="18"/>
  <c r="BD70" i="18"/>
  <c r="BE70" i="18"/>
  <c r="BF70" i="18"/>
  <c r="BG70" i="18"/>
  <c r="BH70" i="18"/>
  <c r="BI70" i="18"/>
  <c r="L71" i="18"/>
  <c r="AI71" i="18"/>
  <c r="AJ71" i="18"/>
  <c r="AL71" i="18"/>
  <c r="AM71" i="18"/>
  <c r="AN71" i="18"/>
  <c r="AP71" i="18"/>
  <c r="AQ71" i="18"/>
  <c r="AS71" i="18"/>
  <c r="AU71" i="18"/>
  <c r="AV71" i="18"/>
  <c r="AX71" i="18"/>
  <c r="AZ71" i="18"/>
  <c r="BA71" i="18"/>
  <c r="L72" i="18"/>
  <c r="AI72" i="18"/>
  <c r="AJ72" i="18"/>
  <c r="AL72" i="18"/>
  <c r="AM72" i="18"/>
  <c r="AN72" i="18"/>
  <c r="AP72" i="18"/>
  <c r="AQ72" i="18"/>
  <c r="AS72" i="18"/>
  <c r="AV72" i="18"/>
  <c r="AX72" i="18"/>
  <c r="AU72" i="18"/>
  <c r="AZ72" i="18"/>
  <c r="BA72" i="18"/>
  <c r="L73" i="18"/>
  <c r="AI73" i="18"/>
  <c r="AJ73" i="18"/>
  <c r="AL73" i="18"/>
  <c r="AM73" i="18"/>
  <c r="AN73" i="18"/>
  <c r="AQ73" i="18"/>
  <c r="AP73" i="18"/>
  <c r="AS73" i="18"/>
  <c r="AU73" i="18"/>
  <c r="AV73" i="18"/>
  <c r="AX73" i="18"/>
  <c r="AZ73" i="18"/>
  <c r="BA73" i="18"/>
  <c r="W73" i="18"/>
  <c r="L74" i="18"/>
  <c r="AI74" i="18"/>
  <c r="AJ74" i="18"/>
  <c r="AL74" i="18"/>
  <c r="AM74" i="18"/>
  <c r="AN74" i="18"/>
  <c r="AQ74" i="18"/>
  <c r="AP74" i="18"/>
  <c r="AS74" i="18"/>
  <c r="AV74" i="18"/>
  <c r="AX74" i="18"/>
  <c r="AU74" i="18"/>
  <c r="AZ74" i="18"/>
  <c r="BA74" i="18"/>
  <c r="W74" i="18"/>
  <c r="BB74" i="18"/>
  <c r="BC74" i="18"/>
  <c r="BD74" i="18"/>
  <c r="BE74" i="18"/>
  <c r="BF74" i="18"/>
  <c r="BG74" i="18"/>
  <c r="BH74" i="18"/>
  <c r="BI74" i="18"/>
  <c r="L75" i="18"/>
  <c r="AI75" i="18"/>
  <c r="AJ75" i="18"/>
  <c r="AL75" i="18"/>
  <c r="AM75" i="18"/>
  <c r="AN75" i="18"/>
  <c r="AP75" i="18"/>
  <c r="AQ75" i="18"/>
  <c r="AS75" i="18"/>
  <c r="AV75" i="18"/>
  <c r="AX75" i="18"/>
  <c r="AU75" i="18"/>
  <c r="AZ75" i="18"/>
  <c r="BA75" i="18"/>
  <c r="W75" i="18"/>
  <c r="BB75" i="18"/>
  <c r="BC75" i="18"/>
  <c r="BD75" i="18"/>
  <c r="BE75" i="18"/>
  <c r="BF75" i="18"/>
  <c r="BG75" i="18"/>
  <c r="BH75" i="18"/>
  <c r="BI75" i="18"/>
  <c r="L76" i="18"/>
  <c r="AI76" i="18"/>
  <c r="AJ76" i="18"/>
  <c r="AL76" i="18"/>
  <c r="AM76" i="18"/>
  <c r="AN76" i="18"/>
  <c r="AP76" i="18"/>
  <c r="AQ76" i="18"/>
  <c r="AS76" i="18"/>
  <c r="AV76" i="18"/>
  <c r="AX76" i="18"/>
  <c r="AU76" i="18"/>
  <c r="AZ76" i="18"/>
  <c r="BA76" i="18"/>
  <c r="W76" i="18"/>
  <c r="BB76" i="18"/>
  <c r="BC76" i="18"/>
  <c r="BD76" i="18"/>
  <c r="BE76" i="18"/>
  <c r="BF76" i="18"/>
  <c r="BG76" i="18"/>
  <c r="BH76" i="18"/>
  <c r="BI76" i="18"/>
  <c r="L77" i="18"/>
  <c r="AI77" i="18"/>
  <c r="AJ77" i="18"/>
  <c r="AL77" i="18"/>
  <c r="AM77" i="18"/>
  <c r="AN77" i="18"/>
  <c r="AQ77" i="18"/>
  <c r="AP77" i="18"/>
  <c r="AS77" i="18"/>
  <c r="AV77" i="18"/>
  <c r="AX77" i="18"/>
  <c r="AU77" i="18"/>
  <c r="AZ77" i="18"/>
  <c r="BA77" i="18"/>
  <c r="W77" i="18"/>
  <c r="BB77" i="18"/>
  <c r="BC77" i="18"/>
  <c r="BD77" i="18"/>
  <c r="BE77" i="18"/>
  <c r="BF77" i="18"/>
  <c r="BG77" i="18"/>
  <c r="BH77" i="18"/>
  <c r="BI77" i="18"/>
  <c r="L78" i="18"/>
  <c r="AI78" i="18"/>
  <c r="AJ78" i="18"/>
  <c r="AL78" i="18"/>
  <c r="AM78" i="18"/>
  <c r="AN78" i="18"/>
  <c r="AQ78" i="18"/>
  <c r="AP78" i="18"/>
  <c r="AS78" i="18"/>
  <c r="AV78" i="18"/>
  <c r="AX78" i="18"/>
  <c r="AU78" i="18"/>
  <c r="AZ78" i="18"/>
  <c r="BA78" i="18"/>
  <c r="W78" i="18"/>
  <c r="BB78" i="18"/>
  <c r="BC78" i="18"/>
  <c r="BD78" i="18"/>
  <c r="BE78" i="18"/>
  <c r="BF78" i="18"/>
  <c r="BG78" i="18"/>
  <c r="BH78" i="18"/>
  <c r="BI78" i="18"/>
  <c r="L79" i="18"/>
  <c r="AI79" i="18"/>
  <c r="AJ79" i="18"/>
  <c r="AL79" i="18"/>
  <c r="AM79" i="18"/>
  <c r="AN79" i="18"/>
  <c r="AP79" i="18"/>
  <c r="AQ79" i="18"/>
  <c r="AS79" i="18"/>
  <c r="AV79" i="18"/>
  <c r="AX79" i="18"/>
  <c r="AU79" i="18"/>
  <c r="AZ79" i="18"/>
  <c r="BA79" i="18"/>
  <c r="W79" i="18"/>
  <c r="BB79" i="18"/>
  <c r="BC79" i="18"/>
  <c r="BD79" i="18"/>
  <c r="BE79" i="18"/>
  <c r="BF79" i="18"/>
  <c r="BG79" i="18"/>
  <c r="BH79" i="18"/>
  <c r="BI79" i="18"/>
  <c r="L80" i="18"/>
  <c r="AI80" i="18"/>
  <c r="AJ80" i="18"/>
  <c r="AL80" i="18"/>
  <c r="AM80" i="18"/>
  <c r="AN80" i="18"/>
  <c r="AP80" i="18"/>
  <c r="AQ80" i="18"/>
  <c r="AS80" i="18"/>
  <c r="AU80" i="18"/>
  <c r="AV80" i="18"/>
  <c r="AX80" i="18"/>
  <c r="AZ80" i="18"/>
  <c r="BA80" i="18"/>
  <c r="W80" i="18"/>
  <c r="BB80" i="18"/>
  <c r="BC80" i="18"/>
  <c r="BD80" i="18"/>
  <c r="BE80" i="18"/>
  <c r="BF80" i="18"/>
  <c r="BG80" i="18"/>
  <c r="BH80" i="18"/>
  <c r="BI80" i="18"/>
  <c r="L81" i="18"/>
  <c r="AI81" i="18"/>
  <c r="AJ81" i="18"/>
  <c r="AL81" i="18"/>
  <c r="AM81" i="18"/>
  <c r="AN81" i="18"/>
  <c r="AQ81" i="18"/>
  <c r="AP81" i="18"/>
  <c r="AS81" i="18"/>
  <c r="AU81" i="18"/>
  <c r="AV81" i="18"/>
  <c r="AX81" i="18"/>
  <c r="AZ81" i="18"/>
  <c r="BA81" i="18"/>
  <c r="W81" i="18"/>
  <c r="BB81" i="18"/>
  <c r="BC81" i="18"/>
  <c r="BD81" i="18"/>
  <c r="BE81" i="18"/>
  <c r="BF81" i="18"/>
  <c r="BG81" i="18"/>
  <c r="BH81" i="18"/>
  <c r="BI81" i="18"/>
  <c r="L82" i="18"/>
  <c r="AI82" i="18"/>
  <c r="AJ82" i="18"/>
  <c r="AL82" i="18"/>
  <c r="AM82" i="18"/>
  <c r="AN82" i="18"/>
  <c r="AS82" i="18"/>
  <c r="AU82" i="18"/>
  <c r="AZ82" i="18"/>
  <c r="BA82" i="18"/>
  <c r="L83" i="18"/>
  <c r="AI83" i="18"/>
  <c r="AJ83" i="18"/>
  <c r="AL83" i="18"/>
  <c r="AM83" i="18"/>
  <c r="AN83" i="18"/>
  <c r="AV83" i="18"/>
  <c r="AX83" i="18"/>
  <c r="AQ83" i="18"/>
  <c r="AP83" i="18"/>
  <c r="AS83" i="18"/>
  <c r="AU83" i="18"/>
  <c r="AZ83" i="18"/>
  <c r="BA83" i="18"/>
  <c r="W83" i="18"/>
  <c r="BB83" i="18"/>
  <c r="BC83" i="18"/>
  <c r="BD83" i="18"/>
  <c r="BE83" i="18"/>
  <c r="BF83" i="18"/>
  <c r="BG83" i="18"/>
  <c r="BH83" i="18"/>
  <c r="BI83" i="18"/>
  <c r="L84" i="18"/>
  <c r="AI84" i="18"/>
  <c r="AJ84" i="18"/>
  <c r="AL84" i="18"/>
  <c r="AM84" i="18"/>
  <c r="AN84" i="18"/>
  <c r="AQ84" i="18"/>
  <c r="AP84" i="18"/>
  <c r="AS84" i="18"/>
  <c r="AV84" i="18"/>
  <c r="AX84" i="18"/>
  <c r="AU84" i="18"/>
  <c r="AZ84" i="18"/>
  <c r="BA84" i="18"/>
  <c r="L85" i="18"/>
  <c r="AI85" i="18"/>
  <c r="AJ85" i="18"/>
  <c r="AL85" i="18"/>
  <c r="AM85" i="18"/>
  <c r="AN85" i="18"/>
  <c r="AQ85" i="18"/>
  <c r="AP85" i="18"/>
  <c r="AS85" i="18"/>
  <c r="AU85" i="18"/>
  <c r="AZ85" i="18"/>
  <c r="BA85" i="18"/>
  <c r="W85" i="18"/>
  <c r="BB85" i="18"/>
  <c r="BC85" i="18"/>
  <c r="BD85" i="18"/>
  <c r="BE85" i="18"/>
  <c r="BF85" i="18"/>
  <c r="BG85" i="18"/>
  <c r="BH85" i="18"/>
  <c r="BI85" i="18"/>
  <c r="L86" i="18"/>
  <c r="AI86" i="18"/>
  <c r="AJ86" i="18"/>
  <c r="AL86" i="18"/>
  <c r="AM86" i="18"/>
  <c r="AN86" i="18"/>
  <c r="AQ86" i="18"/>
  <c r="AP86" i="18"/>
  <c r="AS86" i="18"/>
  <c r="AU86" i="18"/>
  <c r="AZ86" i="18"/>
  <c r="BA86" i="18"/>
  <c r="L87" i="18"/>
  <c r="AI87" i="18"/>
  <c r="AJ87" i="18"/>
  <c r="AL87" i="18"/>
  <c r="AM87" i="18"/>
  <c r="AN87" i="18"/>
  <c r="AS87" i="18"/>
  <c r="AU87" i="18"/>
  <c r="AZ87" i="18"/>
  <c r="BA87" i="18"/>
  <c r="L88" i="18"/>
  <c r="AI88" i="18"/>
  <c r="AJ88" i="18"/>
  <c r="AL88" i="18"/>
  <c r="AM88" i="18"/>
  <c r="AN88" i="18"/>
  <c r="AV88" i="18"/>
  <c r="AX88" i="18"/>
  <c r="AQ88" i="18"/>
  <c r="AP88" i="18"/>
  <c r="AS88" i="18"/>
  <c r="AU88" i="18"/>
  <c r="AZ88" i="18"/>
  <c r="BA88" i="18"/>
  <c r="L89" i="18"/>
  <c r="AI89" i="18"/>
  <c r="AJ89" i="18"/>
  <c r="AL89" i="18"/>
  <c r="AM89" i="18"/>
  <c r="AN89" i="18"/>
  <c r="AP89" i="18"/>
  <c r="AQ89" i="18"/>
  <c r="AS89" i="18"/>
  <c r="AU89" i="18"/>
  <c r="AV89" i="18"/>
  <c r="AX89" i="18"/>
  <c r="AZ89" i="18"/>
  <c r="BA89" i="18"/>
  <c r="W89" i="18"/>
  <c r="BB89" i="18"/>
  <c r="BC89" i="18"/>
  <c r="BD89" i="18"/>
  <c r="BE89" i="18"/>
  <c r="BF89" i="18"/>
  <c r="BG89" i="18"/>
  <c r="BH89" i="18"/>
  <c r="BI89" i="18"/>
  <c r="L90" i="18"/>
  <c r="AI90" i="18"/>
  <c r="AJ90" i="18"/>
  <c r="AL90" i="18"/>
  <c r="AM90" i="18"/>
  <c r="AN90" i="18"/>
  <c r="AQ90" i="18"/>
  <c r="AP90" i="18"/>
  <c r="AS90" i="18"/>
  <c r="AU90" i="18"/>
  <c r="AZ90" i="18"/>
  <c r="BA90" i="18"/>
  <c r="L91" i="18"/>
  <c r="AI91" i="18"/>
  <c r="AJ91" i="18"/>
  <c r="AL91" i="18"/>
  <c r="AM91" i="18"/>
  <c r="AN91" i="18"/>
  <c r="AS91" i="18"/>
  <c r="AU91" i="18"/>
  <c r="AZ91" i="18"/>
  <c r="BA91" i="18"/>
  <c r="W91" i="18"/>
  <c r="L92" i="18"/>
  <c r="AI92" i="18"/>
  <c r="AJ92" i="18"/>
  <c r="AL92" i="18"/>
  <c r="AM92" i="18"/>
  <c r="AN92" i="18"/>
  <c r="AV92" i="18"/>
  <c r="AX92" i="18"/>
  <c r="AQ92" i="18"/>
  <c r="AP92" i="18"/>
  <c r="AS92" i="18"/>
  <c r="AU92" i="18"/>
  <c r="AZ92" i="18"/>
  <c r="BA92" i="18"/>
  <c r="L93" i="18"/>
  <c r="AI93" i="18"/>
  <c r="AJ93" i="18"/>
  <c r="AL93" i="18"/>
  <c r="AM93" i="18"/>
  <c r="AN93" i="18"/>
  <c r="AP93" i="18"/>
  <c r="AQ93" i="18"/>
  <c r="AS93" i="18"/>
  <c r="AU93" i="18"/>
  <c r="AV93" i="18"/>
  <c r="AX93" i="18"/>
  <c r="AZ93" i="18"/>
  <c r="BA93" i="18"/>
  <c r="W93" i="18"/>
  <c r="BB93" i="18"/>
  <c r="BC93" i="18"/>
  <c r="BD93" i="18"/>
  <c r="BE93" i="18"/>
  <c r="BF93" i="18"/>
  <c r="BG93" i="18"/>
  <c r="BH93" i="18"/>
  <c r="BI93" i="18"/>
  <c r="L94" i="18"/>
  <c r="AI94" i="18"/>
  <c r="AJ94" i="18"/>
  <c r="AL94" i="18"/>
  <c r="AM94" i="18"/>
  <c r="AN94" i="18"/>
  <c r="AQ94" i="18"/>
  <c r="AP94" i="18"/>
  <c r="AS94" i="18"/>
  <c r="AU94" i="18"/>
  <c r="AZ94" i="18"/>
  <c r="BA94" i="18"/>
  <c r="L95" i="18"/>
  <c r="AI95" i="18"/>
  <c r="AJ95" i="18"/>
  <c r="AL95" i="18"/>
  <c r="AM95" i="18"/>
  <c r="AN95" i="18"/>
  <c r="AS95" i="18"/>
  <c r="AU95" i="18"/>
  <c r="AZ95" i="18"/>
  <c r="BA95" i="18"/>
  <c r="W95" i="18"/>
  <c r="BB95" i="18"/>
  <c r="BC95" i="18"/>
  <c r="BD95" i="18"/>
  <c r="BE95" i="18"/>
  <c r="BF95" i="18"/>
  <c r="BG95" i="18"/>
  <c r="BH95" i="18"/>
  <c r="BI95" i="18"/>
  <c r="L96" i="18"/>
  <c r="AI96" i="18"/>
  <c r="AJ96" i="18"/>
  <c r="AL96" i="18"/>
  <c r="AM96" i="18"/>
  <c r="AN96" i="18"/>
  <c r="AV96" i="18"/>
  <c r="AX96" i="18"/>
  <c r="AQ96" i="18"/>
  <c r="AP96" i="18"/>
  <c r="AS96" i="18"/>
  <c r="AU96" i="18"/>
  <c r="AZ96" i="18"/>
  <c r="BA96" i="18"/>
  <c r="L97" i="18"/>
  <c r="AI97" i="18"/>
  <c r="AJ97" i="18"/>
  <c r="AL97" i="18"/>
  <c r="AM97" i="18"/>
  <c r="AN97" i="18"/>
  <c r="AP97" i="18"/>
  <c r="AQ97" i="18"/>
  <c r="AS97" i="18"/>
  <c r="AU97" i="18"/>
  <c r="AV97" i="18"/>
  <c r="AX97" i="18"/>
  <c r="AZ97" i="18"/>
  <c r="BA97" i="18"/>
  <c r="W97" i="18"/>
  <c r="BB97" i="18"/>
  <c r="BC97" i="18"/>
  <c r="BD97" i="18"/>
  <c r="BE97" i="18"/>
  <c r="BF97" i="18"/>
  <c r="BG97" i="18"/>
  <c r="BH97" i="18"/>
  <c r="BI97" i="18"/>
  <c r="L98" i="18"/>
  <c r="AI98" i="18"/>
  <c r="AJ98" i="18"/>
  <c r="AL98" i="18"/>
  <c r="AM98" i="18"/>
  <c r="AN98" i="18"/>
  <c r="AQ98" i="18"/>
  <c r="AP98" i="18"/>
  <c r="AS98" i="18"/>
  <c r="AU98" i="18"/>
  <c r="AZ98" i="18"/>
  <c r="BA98" i="18"/>
  <c r="L99" i="18"/>
  <c r="AI99" i="18"/>
  <c r="AJ99" i="18"/>
  <c r="AL99" i="18"/>
  <c r="AM99" i="18"/>
  <c r="AN99" i="18"/>
  <c r="AS99" i="18"/>
  <c r="AU99" i="18"/>
  <c r="AZ99" i="18"/>
  <c r="BA99" i="18"/>
  <c r="W99" i="18"/>
  <c r="BB99" i="18"/>
  <c r="BC99" i="18"/>
  <c r="BD99" i="18"/>
  <c r="BE99" i="18"/>
  <c r="BF99" i="18"/>
  <c r="BG99" i="18"/>
  <c r="BH99" i="18"/>
  <c r="BI99" i="18"/>
  <c r="L100" i="18"/>
  <c r="AI100" i="18"/>
  <c r="AJ100" i="18"/>
  <c r="AL100" i="18"/>
  <c r="AM100" i="18"/>
  <c r="AN100" i="18"/>
  <c r="AQ100" i="18"/>
  <c r="AP100" i="18"/>
  <c r="AS100" i="18"/>
  <c r="AU100" i="18"/>
  <c r="AZ100" i="18"/>
  <c r="BA100" i="18"/>
  <c r="L101" i="18"/>
  <c r="AI101" i="18"/>
  <c r="AJ101" i="18"/>
  <c r="AL101" i="18"/>
  <c r="AM101" i="18"/>
  <c r="AN101" i="18"/>
  <c r="AP101" i="18"/>
  <c r="AQ101" i="18"/>
  <c r="AS101" i="18"/>
  <c r="AU101" i="18"/>
  <c r="AV101" i="18"/>
  <c r="AX101" i="18"/>
  <c r="AZ101" i="18"/>
  <c r="BA101" i="18"/>
  <c r="W101" i="18"/>
  <c r="BB101" i="18"/>
  <c r="BC101" i="18"/>
  <c r="BD101" i="18"/>
  <c r="BE101" i="18"/>
  <c r="BF101" i="18"/>
  <c r="BG101" i="18"/>
  <c r="BH101" i="18"/>
  <c r="BI101" i="18"/>
  <c r="L102" i="18"/>
  <c r="AI102" i="18"/>
  <c r="AJ102" i="18"/>
  <c r="AL102" i="18"/>
  <c r="AM102" i="18"/>
  <c r="AN102" i="18"/>
  <c r="AQ102" i="18"/>
  <c r="AP102" i="18"/>
  <c r="AS102" i="18"/>
  <c r="AU102" i="18"/>
  <c r="AZ102" i="18"/>
  <c r="BA102" i="18"/>
  <c r="L103" i="18"/>
  <c r="AI103" i="18"/>
  <c r="AJ103" i="18"/>
  <c r="AL103" i="18"/>
  <c r="AM103" i="18"/>
  <c r="AN103" i="18"/>
  <c r="AS103" i="18"/>
  <c r="AU103" i="18"/>
  <c r="AZ103" i="18"/>
  <c r="BA103" i="18"/>
  <c r="W103" i="18"/>
  <c r="BB103" i="18"/>
  <c r="BC103" i="18"/>
  <c r="BD103" i="18"/>
  <c r="BE103" i="18"/>
  <c r="BF103" i="18"/>
  <c r="BG103" i="18"/>
  <c r="BH103" i="18"/>
  <c r="BI103" i="18"/>
  <c r="L104" i="18"/>
  <c r="AI104" i="18"/>
  <c r="AJ104" i="18"/>
  <c r="AL104" i="18"/>
  <c r="AM104" i="18"/>
  <c r="AN104" i="18"/>
  <c r="AQ104" i="18"/>
  <c r="AP104" i="18"/>
  <c r="AS104" i="18"/>
  <c r="AU104" i="18"/>
  <c r="AZ104" i="18"/>
  <c r="BA104" i="18"/>
  <c r="L105" i="18"/>
  <c r="AI105" i="18"/>
  <c r="AJ105" i="18"/>
  <c r="AL105" i="18"/>
  <c r="AM105" i="18"/>
  <c r="AN105" i="18"/>
  <c r="AP105" i="18"/>
  <c r="AQ105" i="18"/>
  <c r="AS105" i="18"/>
  <c r="AU105" i="18"/>
  <c r="AV105" i="18"/>
  <c r="AX105" i="18"/>
  <c r="AZ105" i="18"/>
  <c r="BA105" i="18"/>
  <c r="W105" i="18"/>
  <c r="BB105" i="18"/>
  <c r="BC105" i="18"/>
  <c r="BD105" i="18"/>
  <c r="BE105" i="18"/>
  <c r="BF105" i="18"/>
  <c r="BG105" i="18"/>
  <c r="BH105" i="18"/>
  <c r="BI105" i="18"/>
  <c r="L106" i="18"/>
  <c r="AI106" i="18"/>
  <c r="AJ106" i="18"/>
  <c r="AL106" i="18"/>
  <c r="AM106" i="18"/>
  <c r="AN106" i="18"/>
  <c r="AQ106" i="18"/>
  <c r="AP106" i="18"/>
  <c r="AS106" i="18"/>
  <c r="AU106" i="18"/>
  <c r="AZ106" i="18"/>
  <c r="BA106" i="18"/>
  <c r="L107" i="18"/>
  <c r="AI107" i="18"/>
  <c r="AJ107" i="18"/>
  <c r="AL107" i="18"/>
  <c r="AM107" i="18"/>
  <c r="AN107" i="18"/>
  <c r="AS107" i="18"/>
  <c r="AU107" i="18"/>
  <c r="AZ107" i="18"/>
  <c r="BA107" i="18"/>
  <c r="W107" i="18"/>
  <c r="L108" i="18"/>
  <c r="AI108" i="18"/>
  <c r="AJ108" i="18"/>
  <c r="AL108" i="18"/>
  <c r="AM108" i="18"/>
  <c r="AN108" i="18"/>
  <c r="AQ108" i="18"/>
  <c r="AP108" i="18"/>
  <c r="AS108" i="18"/>
  <c r="AU108" i="18"/>
  <c r="AZ108" i="18"/>
  <c r="BA108" i="18"/>
  <c r="L109" i="18"/>
  <c r="AI109" i="18"/>
  <c r="AJ109" i="18"/>
  <c r="AL109" i="18"/>
  <c r="AM109" i="18"/>
  <c r="AN109" i="18"/>
  <c r="AP109" i="18"/>
  <c r="AQ109" i="18"/>
  <c r="AS109" i="18"/>
  <c r="AU109" i="18"/>
  <c r="AV109" i="18"/>
  <c r="AX109" i="18"/>
  <c r="AZ109" i="18"/>
  <c r="BA109" i="18"/>
  <c r="W109" i="18"/>
  <c r="BB109" i="18"/>
  <c r="BC109" i="18"/>
  <c r="BD109" i="18"/>
  <c r="BE109" i="18"/>
  <c r="BF109" i="18"/>
  <c r="BG109" i="18"/>
  <c r="BH109" i="18"/>
  <c r="BI109" i="18"/>
  <c r="L110" i="18"/>
  <c r="AI110" i="18"/>
  <c r="AJ110" i="18"/>
  <c r="AL110" i="18"/>
  <c r="AM110" i="18"/>
  <c r="AN110" i="18"/>
  <c r="AQ110" i="18"/>
  <c r="AP110" i="18"/>
  <c r="AS110" i="18"/>
  <c r="AU110" i="18"/>
  <c r="AZ110" i="18"/>
  <c r="BA110" i="18"/>
  <c r="L111" i="18"/>
  <c r="AI111" i="18"/>
  <c r="AJ111" i="18"/>
  <c r="AL111" i="18"/>
  <c r="AM111" i="18"/>
  <c r="AN111" i="18"/>
  <c r="AS111" i="18"/>
  <c r="AU111" i="18"/>
  <c r="AZ111" i="18"/>
  <c r="BA111" i="18"/>
  <c r="W111" i="18"/>
  <c r="BB111" i="18"/>
  <c r="BC111" i="18"/>
  <c r="BD111" i="18"/>
  <c r="BE111" i="18"/>
  <c r="BF111" i="18"/>
  <c r="BG111" i="18"/>
  <c r="BH111" i="18"/>
  <c r="BI111" i="18"/>
  <c r="L112" i="18"/>
  <c r="AI112" i="18"/>
  <c r="AJ112" i="18"/>
  <c r="AL112" i="18"/>
  <c r="AM112" i="18"/>
  <c r="AN112" i="18"/>
  <c r="AQ112" i="18"/>
  <c r="AP112" i="18"/>
  <c r="AS112" i="18"/>
  <c r="AU112" i="18"/>
  <c r="AZ112" i="18"/>
  <c r="BA112" i="18"/>
  <c r="L113" i="18"/>
  <c r="AI113" i="18"/>
  <c r="AJ113" i="18"/>
  <c r="AL113" i="18"/>
  <c r="AM113" i="18"/>
  <c r="AN113" i="18"/>
  <c r="AP113" i="18"/>
  <c r="AQ113" i="18"/>
  <c r="AS113" i="18"/>
  <c r="AU113" i="18"/>
  <c r="AV113" i="18"/>
  <c r="AX113" i="18"/>
  <c r="AZ113" i="18"/>
  <c r="BA113" i="18"/>
  <c r="W113" i="18"/>
  <c r="BB113" i="18"/>
  <c r="BC113" i="18"/>
  <c r="BD113" i="18"/>
  <c r="BE113" i="18"/>
  <c r="BF113" i="18"/>
  <c r="BG113" i="18"/>
  <c r="BH113" i="18"/>
  <c r="BI113" i="18"/>
  <c r="L114" i="18"/>
  <c r="AI114" i="18"/>
  <c r="AJ114" i="18"/>
  <c r="AL114" i="18"/>
  <c r="AM114" i="18"/>
  <c r="AN114" i="18"/>
  <c r="AQ114" i="18"/>
  <c r="AP114" i="18"/>
  <c r="AS114" i="18"/>
  <c r="AU114" i="18"/>
  <c r="AZ114" i="18"/>
  <c r="BA114" i="18"/>
  <c r="L115" i="18"/>
  <c r="AI115" i="18"/>
  <c r="AJ115" i="18"/>
  <c r="AL115" i="18"/>
  <c r="AM115" i="18"/>
  <c r="AN115" i="18"/>
  <c r="AS115" i="18"/>
  <c r="AU115" i="18"/>
  <c r="AZ115" i="18"/>
  <c r="BA115" i="18"/>
  <c r="W115" i="18"/>
  <c r="BB115" i="18"/>
  <c r="BC115" i="18"/>
  <c r="BD115" i="18"/>
  <c r="BE115" i="18"/>
  <c r="BF115" i="18"/>
  <c r="BG115" i="18"/>
  <c r="BH115" i="18"/>
  <c r="BI115" i="18"/>
  <c r="L116" i="18"/>
  <c r="AI116" i="18"/>
  <c r="AJ116" i="18"/>
  <c r="AL116" i="18"/>
  <c r="AM116" i="18"/>
  <c r="AN116" i="18"/>
  <c r="AQ116" i="18"/>
  <c r="AP116" i="18"/>
  <c r="AS116" i="18"/>
  <c r="AU116" i="18"/>
  <c r="AZ116" i="18"/>
  <c r="BA116" i="18"/>
  <c r="L117" i="18"/>
  <c r="AI117" i="18"/>
  <c r="AJ117" i="18"/>
  <c r="AL117" i="18"/>
  <c r="AM117" i="18"/>
  <c r="AN117" i="18"/>
  <c r="AP117" i="18"/>
  <c r="AQ117" i="18"/>
  <c r="AS117" i="18"/>
  <c r="AU117" i="18"/>
  <c r="AV117" i="18"/>
  <c r="AX117" i="18"/>
  <c r="AZ117" i="18"/>
  <c r="BA117" i="18"/>
  <c r="W117" i="18"/>
  <c r="BB117" i="18"/>
  <c r="BC117" i="18"/>
  <c r="BD117" i="18"/>
  <c r="BE117" i="18"/>
  <c r="BF117" i="18"/>
  <c r="BG117" i="18"/>
  <c r="BH117" i="18"/>
  <c r="BI117" i="18"/>
  <c r="L118" i="18"/>
  <c r="AI118" i="18"/>
  <c r="AJ118" i="18"/>
  <c r="AL118" i="18"/>
  <c r="AM118" i="18"/>
  <c r="AN118" i="18"/>
  <c r="AQ118" i="18"/>
  <c r="AP118" i="18"/>
  <c r="AS118" i="18"/>
  <c r="AU118" i="18"/>
  <c r="AZ118" i="18"/>
  <c r="BA118" i="18"/>
  <c r="L119" i="18"/>
  <c r="AI119" i="18"/>
  <c r="AJ119" i="18"/>
  <c r="AL119" i="18"/>
  <c r="AM119" i="18"/>
  <c r="AN119" i="18"/>
  <c r="AS119" i="18"/>
  <c r="AU119" i="18"/>
  <c r="AZ119" i="18"/>
  <c r="BA119" i="18"/>
  <c r="W119" i="18"/>
  <c r="BB119" i="18"/>
  <c r="BC119" i="18"/>
  <c r="BD119" i="18"/>
  <c r="BE119" i="18"/>
  <c r="BF119" i="18"/>
  <c r="BG119" i="18"/>
  <c r="BH119" i="18"/>
  <c r="BI119" i="18"/>
  <c r="L120" i="18"/>
  <c r="AI120" i="18"/>
  <c r="AJ120" i="18"/>
  <c r="AL120" i="18"/>
  <c r="AM120" i="18"/>
  <c r="AN120" i="18"/>
  <c r="AV120" i="18"/>
  <c r="AX120" i="18"/>
  <c r="AQ120" i="18"/>
  <c r="AP120" i="18"/>
  <c r="AS120" i="18"/>
  <c r="AU120" i="18"/>
  <c r="AZ120" i="18"/>
  <c r="BA120" i="18"/>
  <c r="L121" i="18"/>
  <c r="AI121" i="18"/>
  <c r="AJ121" i="18"/>
  <c r="AL121" i="18"/>
  <c r="AM121" i="18"/>
  <c r="AN121" i="18"/>
  <c r="AP121" i="18"/>
  <c r="AQ121" i="18"/>
  <c r="AS121" i="18"/>
  <c r="AU121" i="18"/>
  <c r="AV121" i="18"/>
  <c r="AX121" i="18"/>
  <c r="AZ121" i="18"/>
  <c r="BA121" i="18"/>
  <c r="W121" i="18"/>
  <c r="BB121" i="18"/>
  <c r="BC121" i="18"/>
  <c r="BD121" i="18"/>
  <c r="BE121" i="18"/>
  <c r="BF121" i="18"/>
  <c r="BG121" i="18"/>
  <c r="BH121" i="18"/>
  <c r="BI121" i="18"/>
  <c r="L122" i="18"/>
  <c r="AI122" i="18"/>
  <c r="AJ122" i="18"/>
  <c r="AL122" i="18"/>
  <c r="AM122" i="18"/>
  <c r="AN122" i="18"/>
  <c r="AS122" i="18"/>
  <c r="AU122" i="18"/>
  <c r="AZ122" i="18"/>
  <c r="BA122" i="18"/>
  <c r="L123" i="18"/>
  <c r="AI123" i="18"/>
  <c r="AJ123" i="18"/>
  <c r="AL123" i="18"/>
  <c r="AM123" i="18"/>
  <c r="AN123" i="18"/>
  <c r="AQ123" i="18"/>
  <c r="AP123" i="18"/>
  <c r="AS123" i="18"/>
  <c r="AU123" i="18"/>
  <c r="AV123" i="18"/>
  <c r="AX123" i="18"/>
  <c r="AZ123" i="18"/>
  <c r="BA123" i="18"/>
  <c r="W123" i="18"/>
  <c r="BB123" i="18"/>
  <c r="BC123" i="18"/>
  <c r="BD123" i="18"/>
  <c r="BE123" i="18"/>
  <c r="BF123" i="18"/>
  <c r="BG123" i="18"/>
  <c r="BH123" i="18"/>
  <c r="BI123" i="18"/>
  <c r="L124" i="18"/>
  <c r="AI124" i="18"/>
  <c r="AJ124" i="18"/>
  <c r="AL124" i="18"/>
  <c r="AM124" i="18"/>
  <c r="AN124" i="18"/>
  <c r="AV124" i="18"/>
  <c r="AX124" i="18"/>
  <c r="AQ124" i="18"/>
  <c r="AP124" i="18"/>
  <c r="AS124" i="18"/>
  <c r="AU124" i="18"/>
  <c r="AZ124" i="18"/>
  <c r="BA124" i="18"/>
  <c r="L125" i="18"/>
  <c r="AI125" i="18"/>
  <c r="AJ125" i="18"/>
  <c r="AL125" i="18"/>
  <c r="AM125" i="18"/>
  <c r="AN125" i="18"/>
  <c r="AP125" i="18"/>
  <c r="AQ125" i="18"/>
  <c r="AS125" i="18"/>
  <c r="AU125" i="18"/>
  <c r="AV125" i="18"/>
  <c r="AX125" i="18"/>
  <c r="AZ125" i="18"/>
  <c r="BA125" i="18"/>
  <c r="W125" i="18"/>
  <c r="BB125" i="18"/>
  <c r="BC125" i="18"/>
  <c r="BD125" i="18"/>
  <c r="BE125" i="18"/>
  <c r="BF125" i="18"/>
  <c r="BG125" i="18"/>
  <c r="BH125" i="18"/>
  <c r="BI125" i="18"/>
  <c r="L126" i="18"/>
  <c r="AI126" i="18"/>
  <c r="AJ126" i="18"/>
  <c r="AL126" i="18"/>
  <c r="AM126" i="18"/>
  <c r="AN126" i="18"/>
  <c r="AS126" i="18"/>
  <c r="AU126" i="18"/>
  <c r="AZ126" i="18"/>
  <c r="BA126" i="18"/>
  <c r="L127" i="18"/>
  <c r="AI127" i="18"/>
  <c r="AJ127" i="18"/>
  <c r="AL127" i="18"/>
  <c r="AM127" i="18"/>
  <c r="AN127" i="18"/>
  <c r="AQ127" i="18"/>
  <c r="AP127" i="18"/>
  <c r="AS127" i="18"/>
  <c r="AV127" i="18"/>
  <c r="AX127" i="18"/>
  <c r="AU127" i="18"/>
  <c r="AZ127" i="18"/>
  <c r="BA127" i="18"/>
  <c r="L128" i="18"/>
  <c r="AI128" i="18"/>
  <c r="AJ128" i="18"/>
  <c r="AL128" i="18"/>
  <c r="AM128" i="18"/>
  <c r="AN128" i="18"/>
  <c r="AP128" i="18"/>
  <c r="AQ128" i="18"/>
  <c r="AS128" i="18"/>
  <c r="AU128" i="18"/>
  <c r="AV128" i="18"/>
  <c r="AX128" i="18"/>
  <c r="AZ128" i="18"/>
  <c r="BA128" i="18"/>
  <c r="L129" i="18"/>
  <c r="AI129" i="18"/>
  <c r="AL129" i="18"/>
  <c r="AM129" i="18"/>
  <c r="AS129" i="18"/>
  <c r="AU129" i="18"/>
  <c r="AZ129" i="18"/>
  <c r="BA129" i="18"/>
  <c r="W129" i="18"/>
  <c r="BB129" i="18"/>
  <c r="BC129" i="18"/>
  <c r="BD129" i="18"/>
  <c r="BE129" i="18"/>
  <c r="BF129" i="18"/>
  <c r="BG129" i="18"/>
  <c r="BH129" i="18"/>
  <c r="BI129" i="18"/>
  <c r="L130" i="18"/>
  <c r="AI130" i="18"/>
  <c r="AJ130" i="18"/>
  <c r="AL130" i="18"/>
  <c r="AM130" i="18"/>
  <c r="AN130" i="18"/>
  <c r="AS130" i="18"/>
  <c r="AU130" i="18"/>
  <c r="AZ130" i="18"/>
  <c r="BA130" i="18"/>
  <c r="W130" i="18"/>
  <c r="BB130" i="18"/>
  <c r="BC130" i="18"/>
  <c r="BD130" i="18"/>
  <c r="BE130" i="18"/>
  <c r="BF130" i="18"/>
  <c r="BG130" i="18"/>
  <c r="BH130" i="18"/>
  <c r="BI130" i="18"/>
  <c r="L131" i="18"/>
  <c r="AI131" i="18"/>
  <c r="AJ131" i="18"/>
  <c r="AL131" i="18"/>
  <c r="AM131" i="18"/>
  <c r="AN131" i="18"/>
  <c r="AQ131" i="18"/>
  <c r="AP131" i="18"/>
  <c r="AS131" i="18"/>
  <c r="AV131" i="18"/>
  <c r="AX131" i="18"/>
  <c r="AU131" i="18"/>
  <c r="AZ131" i="18"/>
  <c r="BA131" i="18"/>
  <c r="L132" i="18"/>
  <c r="AI132" i="18"/>
  <c r="AJ132" i="18"/>
  <c r="AL132" i="18"/>
  <c r="AM132" i="18"/>
  <c r="AN132" i="18"/>
  <c r="AP132" i="18"/>
  <c r="AQ132" i="18"/>
  <c r="AS132" i="18"/>
  <c r="AU132" i="18"/>
  <c r="AV132" i="18"/>
  <c r="AX132" i="18"/>
  <c r="AZ132" i="18"/>
  <c r="BA132" i="18"/>
  <c r="W132" i="18"/>
  <c r="L133" i="18"/>
  <c r="AI133" i="18"/>
  <c r="AJ133" i="18"/>
  <c r="AL133" i="18"/>
  <c r="AM133" i="18"/>
  <c r="AN133" i="18"/>
  <c r="AQ133" i="18"/>
  <c r="AP133" i="18"/>
  <c r="AS133" i="18"/>
  <c r="AV133" i="18"/>
  <c r="AU133" i="18"/>
  <c r="AX133" i="18"/>
  <c r="AZ133" i="18"/>
  <c r="BA133" i="18"/>
  <c r="W133" i="18"/>
  <c r="BB133" i="18"/>
  <c r="BC133" i="18"/>
  <c r="BD133" i="18"/>
  <c r="BE133" i="18"/>
  <c r="BF133" i="18"/>
  <c r="BG133" i="18"/>
  <c r="BH133" i="18"/>
  <c r="BI133" i="18"/>
  <c r="L134" i="18"/>
  <c r="AI134" i="18"/>
  <c r="AJ134" i="18"/>
  <c r="AL134" i="18"/>
  <c r="AM134" i="18"/>
  <c r="AN134" i="18"/>
  <c r="AQ134" i="18"/>
  <c r="AP134" i="18"/>
  <c r="AS134" i="18"/>
  <c r="AV134" i="18"/>
  <c r="AX134" i="18"/>
  <c r="AU134" i="18"/>
  <c r="AZ134" i="18"/>
  <c r="BA134" i="18"/>
  <c r="W134" i="18"/>
  <c r="BB134" i="18"/>
  <c r="BC134" i="18"/>
  <c r="BD134" i="18"/>
  <c r="BE134" i="18"/>
  <c r="BF134" i="18"/>
  <c r="BG134" i="18"/>
  <c r="BH134" i="18"/>
  <c r="BI134" i="18"/>
  <c r="L135" i="18"/>
  <c r="AI135" i="18"/>
  <c r="AJ135" i="18"/>
  <c r="AL135" i="18"/>
  <c r="AM135" i="18"/>
  <c r="AN135" i="18"/>
  <c r="AQ135" i="18"/>
  <c r="AP135" i="18"/>
  <c r="AS135" i="18"/>
  <c r="AV135" i="18"/>
  <c r="AX135" i="18"/>
  <c r="AU135" i="18"/>
  <c r="AZ135" i="18"/>
  <c r="BA135" i="18"/>
  <c r="L136" i="18"/>
  <c r="AI136" i="18"/>
  <c r="AJ136" i="18"/>
  <c r="AL136" i="18"/>
  <c r="AM136" i="18"/>
  <c r="AN136" i="18"/>
  <c r="AP136" i="18"/>
  <c r="AQ136" i="18"/>
  <c r="AS136" i="18"/>
  <c r="AU136" i="18"/>
  <c r="AV136" i="18"/>
  <c r="AX136" i="18"/>
  <c r="AZ136" i="18"/>
  <c r="BA136" i="18"/>
  <c r="W136" i="18"/>
  <c r="L137" i="18"/>
  <c r="AI137" i="18"/>
  <c r="AJ137" i="18"/>
  <c r="AL137" i="18"/>
  <c r="AM137" i="18"/>
  <c r="AN137" i="18"/>
  <c r="AQ137" i="18"/>
  <c r="AP137" i="18"/>
  <c r="AS137" i="18"/>
  <c r="AV137" i="18"/>
  <c r="AU137" i="18"/>
  <c r="AX137" i="18"/>
  <c r="AZ137" i="18"/>
  <c r="BA137" i="18"/>
  <c r="W137" i="18"/>
  <c r="L138" i="18"/>
  <c r="AI138" i="18"/>
  <c r="AJ138" i="18"/>
  <c r="AL138" i="18"/>
  <c r="AM138" i="18"/>
  <c r="AN138" i="18"/>
  <c r="AQ138" i="18"/>
  <c r="AP138" i="18"/>
  <c r="AS138" i="18"/>
  <c r="AU138" i="18"/>
  <c r="AV138" i="18"/>
  <c r="AX138" i="18"/>
  <c r="AZ138" i="18"/>
  <c r="BA138" i="18"/>
  <c r="W138" i="18"/>
  <c r="L139" i="18"/>
  <c r="AI139" i="18"/>
  <c r="AJ139" i="18"/>
  <c r="AL139" i="18"/>
  <c r="AM139" i="18"/>
  <c r="AN139" i="18"/>
  <c r="AQ139" i="18"/>
  <c r="AP139" i="18"/>
  <c r="AS139" i="18"/>
  <c r="AU139" i="18"/>
  <c r="AV139" i="18"/>
  <c r="AX139" i="18"/>
  <c r="AZ139" i="18"/>
  <c r="BA139" i="18"/>
  <c r="L140" i="18"/>
  <c r="AI140" i="18"/>
  <c r="AJ140" i="18"/>
  <c r="AL140" i="18"/>
  <c r="AM140" i="18"/>
  <c r="AN140" i="18"/>
  <c r="AP140" i="18"/>
  <c r="AQ140" i="18"/>
  <c r="AS140" i="18"/>
  <c r="AU140" i="18"/>
  <c r="AV140" i="18"/>
  <c r="AX140" i="18"/>
  <c r="AZ140" i="18"/>
  <c r="BA140" i="18"/>
  <c r="W140" i="18"/>
  <c r="BB140" i="18"/>
  <c r="BC140" i="18"/>
  <c r="BD140" i="18"/>
  <c r="BE140" i="18"/>
  <c r="BF140" i="18"/>
  <c r="BG140" i="18"/>
  <c r="BH140" i="18"/>
  <c r="BI140" i="18"/>
  <c r="L141" i="18"/>
  <c r="AI141" i="18"/>
  <c r="AJ141" i="18"/>
  <c r="AL141" i="18"/>
  <c r="AM141" i="18"/>
  <c r="AN141" i="18"/>
  <c r="AQ141" i="18"/>
  <c r="AP141" i="18"/>
  <c r="AS141" i="18"/>
  <c r="AV141" i="18"/>
  <c r="AX141" i="18"/>
  <c r="AU141" i="18"/>
  <c r="AZ141" i="18"/>
  <c r="BA141" i="18"/>
  <c r="L142" i="18"/>
  <c r="AI142" i="18"/>
  <c r="AJ142" i="18"/>
  <c r="AL142" i="18"/>
  <c r="AM142" i="18"/>
  <c r="AN142" i="18"/>
  <c r="AQ142" i="18"/>
  <c r="AP142" i="18"/>
  <c r="AS142" i="18"/>
  <c r="AU142" i="18"/>
  <c r="AZ142" i="18"/>
  <c r="BA142" i="18"/>
  <c r="L143" i="18"/>
  <c r="AI143" i="18"/>
  <c r="AJ143" i="18"/>
  <c r="AL143" i="18"/>
  <c r="AM143" i="18"/>
  <c r="AN143" i="18"/>
  <c r="AQ143" i="18"/>
  <c r="AP143" i="18"/>
  <c r="AS143" i="18"/>
  <c r="AV143" i="18"/>
  <c r="AX143" i="18"/>
  <c r="AU143" i="18"/>
  <c r="AZ143" i="18"/>
  <c r="BA143" i="18"/>
  <c r="L144" i="18"/>
  <c r="AI144" i="18"/>
  <c r="AJ144" i="18"/>
  <c r="AL144" i="18"/>
  <c r="AM144" i="18"/>
  <c r="AN144" i="18"/>
  <c r="AP144" i="18"/>
  <c r="AQ144" i="18"/>
  <c r="AS144" i="18"/>
  <c r="AV144" i="18"/>
  <c r="AX144" i="18"/>
  <c r="AU144" i="18"/>
  <c r="AZ144" i="18"/>
  <c r="BA144" i="18"/>
  <c r="W144" i="18"/>
  <c r="BB144" i="18"/>
  <c r="BC144" i="18"/>
  <c r="BD144" i="18"/>
  <c r="BE144" i="18"/>
  <c r="BF144" i="18"/>
  <c r="BG144" i="18"/>
  <c r="BH144" i="18"/>
  <c r="BI144" i="18"/>
  <c r="L145" i="18"/>
  <c r="AI145" i="18"/>
  <c r="AJ145" i="18"/>
  <c r="AL145" i="18"/>
  <c r="AM145" i="18"/>
  <c r="AN145" i="18"/>
  <c r="AQ145" i="18"/>
  <c r="AP145" i="18"/>
  <c r="AS145" i="18"/>
  <c r="AV145" i="18"/>
  <c r="AX145" i="18"/>
  <c r="AU145" i="18"/>
  <c r="AZ145" i="18"/>
  <c r="BA145" i="18"/>
  <c r="L146" i="18"/>
  <c r="AI146" i="18"/>
  <c r="AJ146" i="18"/>
  <c r="AL146" i="18"/>
  <c r="AM146" i="18"/>
  <c r="AN146" i="18"/>
  <c r="AQ146" i="18"/>
  <c r="AP146" i="18"/>
  <c r="AS146" i="18"/>
  <c r="AU146" i="18"/>
  <c r="AZ146" i="18"/>
  <c r="BA146" i="18"/>
  <c r="L147" i="18"/>
  <c r="AI147" i="18"/>
  <c r="AJ147" i="18"/>
  <c r="AL147" i="18"/>
  <c r="AM147" i="18"/>
  <c r="AN147" i="18"/>
  <c r="AP147" i="18"/>
  <c r="AQ147" i="18"/>
  <c r="AS147" i="18"/>
  <c r="AU147" i="18"/>
  <c r="AV147" i="18"/>
  <c r="AX147" i="18"/>
  <c r="AZ147" i="18"/>
  <c r="BA147" i="18"/>
  <c r="W147" i="18"/>
  <c r="L148" i="18"/>
  <c r="AI148" i="18"/>
  <c r="AJ148" i="18"/>
  <c r="AL148" i="18"/>
  <c r="AM148" i="18"/>
  <c r="AN148" i="18"/>
  <c r="AP148" i="18"/>
  <c r="AQ148" i="18"/>
  <c r="AS148" i="18"/>
  <c r="AV148" i="18"/>
  <c r="AX148" i="18"/>
  <c r="AU148" i="18"/>
  <c r="AZ148" i="18"/>
  <c r="BA148" i="18"/>
  <c r="W148" i="18"/>
  <c r="L149" i="18"/>
  <c r="AI149" i="18"/>
  <c r="AJ149" i="18"/>
  <c r="AL149" i="18"/>
  <c r="AM149" i="18"/>
  <c r="AN149" i="18"/>
  <c r="AQ149" i="18"/>
  <c r="AP149" i="18"/>
  <c r="AS149" i="18"/>
  <c r="AV149" i="18"/>
  <c r="AX149" i="18"/>
  <c r="AU149" i="18"/>
  <c r="AZ149" i="18"/>
  <c r="BA149" i="18"/>
  <c r="W149" i="18"/>
  <c r="BB149" i="18"/>
  <c r="BC149" i="18"/>
  <c r="BD149" i="18"/>
  <c r="BE149" i="18"/>
  <c r="BF149" i="18"/>
  <c r="BG149" i="18"/>
  <c r="BH149" i="18"/>
  <c r="BI149" i="18"/>
  <c r="L150" i="18"/>
  <c r="AI150" i="18"/>
  <c r="AJ150" i="18"/>
  <c r="AL150" i="18"/>
  <c r="AM150" i="18"/>
  <c r="AN150" i="18"/>
  <c r="AQ150" i="18"/>
  <c r="AP150" i="18"/>
  <c r="AS150" i="18"/>
  <c r="AU150" i="18"/>
  <c r="AV150" i="18"/>
  <c r="AX150" i="18"/>
  <c r="AZ150" i="18"/>
  <c r="BA150" i="18"/>
  <c r="W150" i="18"/>
  <c r="L151" i="18"/>
  <c r="AI151" i="18"/>
  <c r="AJ151" i="18"/>
  <c r="AL151" i="18"/>
  <c r="AM151" i="18"/>
  <c r="AN151" i="18"/>
  <c r="AQ151" i="18"/>
  <c r="AP151" i="18"/>
  <c r="AS151" i="18"/>
  <c r="AU151" i="18"/>
  <c r="AV151" i="18"/>
  <c r="AX151" i="18"/>
  <c r="AZ151" i="18"/>
  <c r="BA151" i="18"/>
  <c r="W151" i="18"/>
  <c r="L152" i="18"/>
  <c r="AI152" i="18"/>
  <c r="AJ152" i="18"/>
  <c r="AL152" i="18"/>
  <c r="AM152" i="18"/>
  <c r="AN152" i="18"/>
  <c r="AQ152" i="18"/>
  <c r="AP152" i="18"/>
  <c r="AS152" i="18"/>
  <c r="AU152" i="18"/>
  <c r="AV152" i="18"/>
  <c r="AX152" i="18"/>
  <c r="AZ152" i="18"/>
  <c r="BA152" i="18"/>
  <c r="W152" i="18"/>
  <c r="L153" i="18"/>
  <c r="AI153" i="18"/>
  <c r="AJ153" i="18"/>
  <c r="AL153" i="18"/>
  <c r="AM153" i="18"/>
  <c r="AN153" i="18"/>
  <c r="AP153" i="18"/>
  <c r="AQ153" i="18"/>
  <c r="AS153" i="18"/>
  <c r="AV153" i="18"/>
  <c r="AX153" i="18"/>
  <c r="AU153" i="18"/>
  <c r="AZ153" i="18"/>
  <c r="BA153" i="18"/>
  <c r="L154" i="18"/>
  <c r="AI154" i="18"/>
  <c r="AJ154" i="18"/>
  <c r="AL154" i="18"/>
  <c r="AM154" i="18"/>
  <c r="AN154" i="18"/>
  <c r="AQ154" i="18"/>
  <c r="AP154" i="18"/>
  <c r="AS154" i="18"/>
  <c r="AU154" i="18"/>
  <c r="AZ154" i="18"/>
  <c r="BA154" i="18"/>
  <c r="L155" i="18"/>
  <c r="AI155" i="18"/>
  <c r="AJ155" i="18"/>
  <c r="AL155" i="18"/>
  <c r="AM155" i="18"/>
  <c r="AN155" i="18"/>
  <c r="AP155" i="18"/>
  <c r="AQ155" i="18"/>
  <c r="AS155" i="18"/>
  <c r="AU155" i="18"/>
  <c r="AV155" i="18"/>
  <c r="AX155" i="18"/>
  <c r="AZ155" i="18"/>
  <c r="BA155" i="18"/>
  <c r="W155" i="18"/>
  <c r="L156" i="18"/>
  <c r="AI156" i="18"/>
  <c r="AJ156" i="18"/>
  <c r="AL156" i="18"/>
  <c r="AM156" i="18"/>
  <c r="AN156" i="18"/>
  <c r="AQ156" i="18"/>
  <c r="AP156" i="18"/>
  <c r="AS156" i="18"/>
  <c r="AU156" i="18"/>
  <c r="AV156" i="18"/>
  <c r="AX156" i="18"/>
  <c r="AZ156" i="18"/>
  <c r="BA156" i="18"/>
  <c r="L157" i="18"/>
  <c r="AI157" i="18"/>
  <c r="AJ157" i="18"/>
  <c r="AL157" i="18"/>
  <c r="AM157" i="18"/>
  <c r="AN157" i="18"/>
  <c r="AP157" i="18"/>
  <c r="AQ157" i="18"/>
  <c r="AS157" i="18"/>
  <c r="AV157" i="18"/>
  <c r="AX157" i="18"/>
  <c r="AU157" i="18"/>
  <c r="AZ157" i="18"/>
  <c r="BA157" i="18"/>
  <c r="W157" i="18"/>
  <c r="L158" i="18"/>
  <c r="AI158" i="18"/>
  <c r="AJ158" i="18"/>
  <c r="AL158" i="18"/>
  <c r="AM158" i="18"/>
  <c r="AN158" i="18"/>
  <c r="AQ158" i="18"/>
  <c r="AP158" i="18"/>
  <c r="AS158" i="18"/>
  <c r="AU158" i="18"/>
  <c r="AZ158" i="18"/>
  <c r="BA158" i="18"/>
  <c r="L159" i="18"/>
  <c r="AI159" i="18"/>
  <c r="AJ159" i="18"/>
  <c r="AL159" i="18"/>
  <c r="AM159" i="18"/>
  <c r="AN159" i="18"/>
  <c r="AP159" i="18"/>
  <c r="AQ159" i="18"/>
  <c r="AS159" i="18"/>
  <c r="AU159" i="18"/>
  <c r="AV159" i="18"/>
  <c r="AX159" i="18"/>
  <c r="AZ159" i="18"/>
  <c r="BA159" i="18"/>
  <c r="W159" i="18"/>
  <c r="L160" i="18"/>
  <c r="AI160" i="18"/>
  <c r="AJ160" i="18"/>
  <c r="AL160" i="18"/>
  <c r="AM160" i="18"/>
  <c r="AN160" i="18"/>
  <c r="AS160" i="18"/>
  <c r="AU160" i="18"/>
  <c r="AZ160" i="18"/>
  <c r="BA160" i="18"/>
  <c r="W160" i="18"/>
  <c r="BB160" i="18"/>
  <c r="BC160" i="18"/>
  <c r="BD160" i="18"/>
  <c r="BE160" i="18"/>
  <c r="BF160" i="18"/>
  <c r="BG160" i="18"/>
  <c r="BH160" i="18"/>
  <c r="BI160" i="18"/>
  <c r="L161" i="18"/>
  <c r="AI161" i="18"/>
  <c r="AJ161" i="18"/>
  <c r="AL161" i="18"/>
  <c r="AM161" i="18"/>
  <c r="AN161" i="18"/>
  <c r="AQ161" i="18"/>
  <c r="AP161" i="18"/>
  <c r="AS161" i="18"/>
  <c r="AV161" i="18"/>
  <c r="AX161" i="18"/>
  <c r="AU161" i="18"/>
  <c r="AZ161" i="18"/>
  <c r="BA161" i="18"/>
  <c r="W161" i="18"/>
  <c r="L162" i="18"/>
  <c r="AI162" i="18"/>
  <c r="AJ162" i="18"/>
  <c r="AL162" i="18"/>
  <c r="AM162" i="18"/>
  <c r="AN162" i="18"/>
  <c r="AQ162" i="18"/>
  <c r="AP162" i="18"/>
  <c r="AS162" i="18"/>
  <c r="AU162" i="18"/>
  <c r="AV162" i="18"/>
  <c r="AX162" i="18"/>
  <c r="AZ162" i="18"/>
  <c r="BA162" i="18"/>
  <c r="L163" i="18"/>
  <c r="AI163" i="18"/>
  <c r="AJ163" i="18"/>
  <c r="AL163" i="18"/>
  <c r="AM163" i="18"/>
  <c r="AN163" i="18"/>
  <c r="AP163" i="18"/>
  <c r="AQ163" i="18"/>
  <c r="AS163" i="18"/>
  <c r="AV163" i="18"/>
  <c r="AX163" i="18"/>
  <c r="AU163" i="18"/>
  <c r="AZ163" i="18"/>
  <c r="BA163" i="18"/>
  <c r="L164" i="18"/>
  <c r="AI164" i="18"/>
  <c r="AJ164" i="18"/>
  <c r="AL164" i="18"/>
  <c r="AM164" i="18"/>
  <c r="AN164" i="18"/>
  <c r="AP164" i="18"/>
  <c r="AQ164" i="18"/>
  <c r="AS164" i="18"/>
  <c r="AV164" i="18"/>
  <c r="AX164" i="18"/>
  <c r="AU164" i="18"/>
  <c r="AZ164" i="18"/>
  <c r="BA164" i="18"/>
  <c r="W164" i="18"/>
  <c r="L165" i="18"/>
  <c r="AI165" i="18"/>
  <c r="AJ165" i="18"/>
  <c r="AL165" i="18"/>
  <c r="AM165" i="18"/>
  <c r="AN165" i="18"/>
  <c r="AQ165" i="18"/>
  <c r="AP165" i="18"/>
  <c r="AS165" i="18"/>
  <c r="AV165" i="18"/>
  <c r="AX165" i="18"/>
  <c r="AU165" i="18"/>
  <c r="AZ165" i="18"/>
  <c r="BA165" i="18"/>
  <c r="W165" i="18"/>
  <c r="L166" i="18"/>
  <c r="AI166" i="18"/>
  <c r="AJ166" i="18"/>
  <c r="AL166" i="18"/>
  <c r="AM166" i="18"/>
  <c r="AN166" i="18"/>
  <c r="AQ166" i="18"/>
  <c r="AP166" i="18"/>
  <c r="AS166" i="18"/>
  <c r="AU166" i="18"/>
  <c r="AV166" i="18"/>
  <c r="AX166" i="18"/>
  <c r="AZ166" i="18"/>
  <c r="BA166" i="18"/>
  <c r="L167" i="18"/>
  <c r="AI167" i="18"/>
  <c r="AJ167" i="18"/>
  <c r="AL167" i="18"/>
  <c r="AM167" i="18"/>
  <c r="AN167" i="18"/>
  <c r="AP167" i="18"/>
  <c r="AQ167" i="18"/>
  <c r="AS167" i="18"/>
  <c r="AV167" i="18"/>
  <c r="AX167" i="18"/>
  <c r="AU167" i="18"/>
  <c r="AZ167" i="18"/>
  <c r="BA167" i="18"/>
  <c r="L168" i="18"/>
  <c r="AI168" i="18"/>
  <c r="AJ168" i="18"/>
  <c r="AL168" i="18"/>
  <c r="AM168" i="18"/>
  <c r="AN168" i="18"/>
  <c r="AP168" i="18"/>
  <c r="AQ168" i="18"/>
  <c r="AS168" i="18"/>
  <c r="AV168" i="18"/>
  <c r="AX168" i="18"/>
  <c r="AU168" i="18"/>
  <c r="AZ168" i="18"/>
  <c r="BA168" i="18"/>
  <c r="W168" i="18"/>
  <c r="L169" i="18"/>
  <c r="AI169" i="18"/>
  <c r="AJ169" i="18"/>
  <c r="AL169" i="18"/>
  <c r="AM169" i="18"/>
  <c r="AN169" i="18"/>
  <c r="AQ169" i="18"/>
  <c r="AP169" i="18"/>
  <c r="AS169" i="18"/>
  <c r="AV169" i="18"/>
  <c r="AX169" i="18"/>
  <c r="AU169" i="18"/>
  <c r="AZ169" i="18"/>
  <c r="BA169" i="18"/>
  <c r="W169" i="18"/>
  <c r="L170" i="18"/>
  <c r="AI170" i="18"/>
  <c r="AJ170" i="18"/>
  <c r="AL170" i="18"/>
  <c r="AM170" i="18"/>
  <c r="AN170" i="18"/>
  <c r="AQ170" i="18"/>
  <c r="AP170" i="18"/>
  <c r="AS170" i="18"/>
  <c r="AU170" i="18"/>
  <c r="AV170" i="18"/>
  <c r="AX170" i="18"/>
  <c r="AZ170" i="18"/>
  <c r="BA170" i="18"/>
  <c r="L171" i="18"/>
  <c r="AI171" i="18"/>
  <c r="AJ171" i="18"/>
  <c r="AL171" i="18"/>
  <c r="AM171" i="18"/>
  <c r="AN171" i="18"/>
  <c r="AP171" i="18"/>
  <c r="AQ171" i="18"/>
  <c r="AS171" i="18"/>
  <c r="AV171" i="18"/>
  <c r="AX171" i="18"/>
  <c r="AU171" i="18"/>
  <c r="AZ171" i="18"/>
  <c r="BA171" i="18"/>
  <c r="L172" i="18"/>
  <c r="AI172" i="18"/>
  <c r="AJ172" i="18"/>
  <c r="AL172" i="18"/>
  <c r="AM172" i="18"/>
  <c r="AN172" i="18"/>
  <c r="AP172" i="18"/>
  <c r="AQ172" i="18"/>
  <c r="AS172" i="18"/>
  <c r="AV172" i="18"/>
  <c r="AX172" i="18"/>
  <c r="AU172" i="18"/>
  <c r="AZ172" i="18"/>
  <c r="BA172" i="18"/>
  <c r="W172" i="18"/>
  <c r="BB172" i="18"/>
  <c r="BC172" i="18"/>
  <c r="BD172" i="18"/>
  <c r="BE172" i="18"/>
  <c r="BF172" i="18"/>
  <c r="BG172" i="18"/>
  <c r="BH172" i="18"/>
  <c r="BI172" i="18"/>
  <c r="L173" i="18"/>
  <c r="AI173" i="18"/>
  <c r="AJ173" i="18"/>
  <c r="AL173" i="18"/>
  <c r="AM173" i="18"/>
  <c r="AN173" i="18"/>
  <c r="AQ173" i="18"/>
  <c r="AP173" i="18"/>
  <c r="AS173" i="18"/>
  <c r="AV173" i="18"/>
  <c r="AX173" i="18"/>
  <c r="AU173" i="18"/>
  <c r="AZ173" i="18"/>
  <c r="BA173" i="18"/>
  <c r="L174" i="18"/>
  <c r="AI174" i="18"/>
  <c r="AJ174" i="18"/>
  <c r="AL174" i="18"/>
  <c r="AM174" i="18"/>
  <c r="AN174" i="18"/>
  <c r="AQ174" i="18"/>
  <c r="AP174" i="18"/>
  <c r="AS174" i="18"/>
  <c r="AU174" i="18"/>
  <c r="AV174" i="18"/>
  <c r="AX174" i="18"/>
  <c r="AZ174" i="18"/>
  <c r="BA174" i="18"/>
  <c r="L175" i="18"/>
  <c r="AI175" i="18"/>
  <c r="AJ175" i="18"/>
  <c r="AL175" i="18"/>
  <c r="AM175" i="18"/>
  <c r="AN175" i="18"/>
  <c r="AP175" i="18"/>
  <c r="AQ175" i="18"/>
  <c r="AS175" i="18"/>
  <c r="AU175" i="18"/>
  <c r="AV175" i="18"/>
  <c r="AX175" i="18"/>
  <c r="AZ175" i="18"/>
  <c r="BA175" i="18"/>
  <c r="L176" i="18"/>
  <c r="AI176" i="18"/>
  <c r="AJ176" i="18"/>
  <c r="AL176" i="18"/>
  <c r="AM176" i="18"/>
  <c r="AN176" i="18"/>
  <c r="AP176" i="18"/>
  <c r="AQ176" i="18"/>
  <c r="AS176" i="18"/>
  <c r="AV176" i="18"/>
  <c r="AX176" i="18"/>
  <c r="AU176" i="18"/>
  <c r="AZ176" i="18"/>
  <c r="BA176" i="18"/>
  <c r="W176" i="18"/>
  <c r="BB176" i="18"/>
  <c r="BC176" i="18"/>
  <c r="BD176" i="18"/>
  <c r="BE176" i="18"/>
  <c r="BF176" i="18"/>
  <c r="BG176" i="18"/>
  <c r="BH176" i="18"/>
  <c r="BI176" i="18"/>
  <c r="L177" i="18"/>
  <c r="AI177" i="18"/>
  <c r="AJ177" i="18"/>
  <c r="AL177" i="18"/>
  <c r="AM177" i="18"/>
  <c r="AN177" i="18"/>
  <c r="AQ177" i="18"/>
  <c r="AP177" i="18"/>
  <c r="AS177" i="18"/>
  <c r="AV177" i="18"/>
  <c r="AX177" i="18"/>
  <c r="AU177" i="18"/>
  <c r="AZ177" i="18"/>
  <c r="BA177" i="18"/>
  <c r="L178" i="18"/>
  <c r="AI178" i="18"/>
  <c r="AJ178" i="18"/>
  <c r="AL178" i="18"/>
  <c r="AM178" i="18"/>
  <c r="AN178" i="18"/>
  <c r="AP178" i="18"/>
  <c r="AQ178" i="18"/>
  <c r="AS178" i="18"/>
  <c r="AU178" i="18"/>
  <c r="AV178" i="18"/>
  <c r="AX178" i="18"/>
  <c r="AZ178" i="18"/>
  <c r="BA178" i="18"/>
  <c r="L179" i="18"/>
  <c r="AI179" i="18"/>
  <c r="AJ179" i="18"/>
  <c r="AL179" i="18"/>
  <c r="AM179" i="18"/>
  <c r="AN179" i="18"/>
  <c r="AP179" i="18"/>
  <c r="AQ179" i="18"/>
  <c r="AS179" i="18"/>
  <c r="AU179" i="18"/>
  <c r="AV179" i="18"/>
  <c r="AX179" i="18"/>
  <c r="AZ179" i="18"/>
  <c r="BA179" i="18"/>
  <c r="L180" i="18"/>
  <c r="AI180" i="18"/>
  <c r="AJ180" i="18"/>
  <c r="AL180" i="18"/>
  <c r="AM180" i="18"/>
  <c r="AN180" i="18"/>
  <c r="AP180" i="18"/>
  <c r="AQ180" i="18"/>
  <c r="AS180" i="18"/>
  <c r="AV180" i="18"/>
  <c r="AX180" i="18"/>
  <c r="AU180" i="18"/>
  <c r="AZ180" i="18"/>
  <c r="BA180" i="18"/>
  <c r="W180" i="18"/>
  <c r="BB180" i="18"/>
  <c r="BC180" i="18"/>
  <c r="BD180" i="18"/>
  <c r="BE180" i="18"/>
  <c r="BF180" i="18"/>
  <c r="BG180" i="18"/>
  <c r="BH180" i="18"/>
  <c r="BI180" i="18"/>
  <c r="L181" i="18"/>
  <c r="AI181" i="18"/>
  <c r="AJ181" i="18"/>
  <c r="AL181" i="18"/>
  <c r="AM181" i="18"/>
  <c r="AN181" i="18"/>
  <c r="AQ181" i="18"/>
  <c r="AP181" i="18"/>
  <c r="AS181" i="18"/>
  <c r="AV181" i="18"/>
  <c r="AX181" i="18"/>
  <c r="AU181" i="18"/>
  <c r="AZ181" i="18"/>
  <c r="BA181" i="18"/>
  <c r="L182" i="18"/>
  <c r="AI182" i="18"/>
  <c r="AJ182" i="18"/>
  <c r="AL182" i="18"/>
  <c r="AM182" i="18"/>
  <c r="AN182" i="18"/>
  <c r="AP182" i="18"/>
  <c r="AQ182" i="18"/>
  <c r="AS182" i="18"/>
  <c r="AU182" i="18"/>
  <c r="AV182" i="18"/>
  <c r="AX182" i="18"/>
  <c r="AZ182" i="18"/>
  <c r="BA182" i="18"/>
  <c r="L183" i="18"/>
  <c r="AI183" i="18"/>
  <c r="AJ183" i="18"/>
  <c r="AL183" i="18"/>
  <c r="AM183" i="18"/>
  <c r="AN183" i="18"/>
  <c r="AP183" i="18"/>
  <c r="AQ183" i="18"/>
  <c r="AS183" i="18"/>
  <c r="AU183" i="18"/>
  <c r="AV183" i="18"/>
  <c r="AX183" i="18"/>
  <c r="AZ183" i="18"/>
  <c r="BA183" i="18"/>
  <c r="L184" i="18"/>
  <c r="AI184" i="18"/>
  <c r="AJ184" i="18"/>
  <c r="AL184" i="18"/>
  <c r="AM184" i="18"/>
  <c r="AN184" i="18"/>
  <c r="AP184" i="18"/>
  <c r="AQ184" i="18"/>
  <c r="AS184" i="18"/>
  <c r="AV184" i="18"/>
  <c r="AX184" i="18"/>
  <c r="AU184" i="18"/>
  <c r="AZ184" i="18"/>
  <c r="BA184" i="18"/>
  <c r="W184" i="18"/>
  <c r="BB184" i="18"/>
  <c r="BC184" i="18"/>
  <c r="BD184" i="18"/>
  <c r="BE184" i="18"/>
  <c r="BF184" i="18"/>
  <c r="BG184" i="18"/>
  <c r="BH184" i="18"/>
  <c r="BI184" i="18"/>
  <c r="L185" i="18"/>
  <c r="AI185" i="18"/>
  <c r="AJ185" i="18"/>
  <c r="AL185" i="18"/>
  <c r="AM185" i="18"/>
  <c r="AN185" i="18"/>
  <c r="AQ185" i="18"/>
  <c r="AP185" i="18"/>
  <c r="AS185" i="18"/>
  <c r="AV185" i="18"/>
  <c r="AX185" i="18"/>
  <c r="AU185" i="18"/>
  <c r="AZ185" i="18"/>
  <c r="BA185" i="18"/>
  <c r="L186" i="18"/>
  <c r="AI186" i="18"/>
  <c r="AJ186" i="18"/>
  <c r="AL186" i="18"/>
  <c r="AM186" i="18"/>
  <c r="AN186" i="18"/>
  <c r="AP186" i="18"/>
  <c r="AQ186" i="18"/>
  <c r="AS186" i="18"/>
  <c r="AU186" i="18"/>
  <c r="AV186" i="18"/>
  <c r="AX186" i="18"/>
  <c r="AZ186" i="18"/>
  <c r="BA186" i="18"/>
  <c r="L187" i="18"/>
  <c r="AI187" i="18"/>
  <c r="AJ187" i="18"/>
  <c r="AL187" i="18"/>
  <c r="AM187" i="18"/>
  <c r="AN187" i="18"/>
  <c r="AP187" i="18"/>
  <c r="AQ187" i="18"/>
  <c r="AS187" i="18"/>
  <c r="AU187" i="18"/>
  <c r="AV187" i="18"/>
  <c r="AX187" i="18"/>
  <c r="AZ187" i="18"/>
  <c r="BA187" i="18"/>
  <c r="L188" i="18"/>
  <c r="AI188" i="18"/>
  <c r="AJ188" i="18"/>
  <c r="AL188" i="18"/>
  <c r="AM188" i="18"/>
  <c r="AN188" i="18"/>
  <c r="AP188" i="18"/>
  <c r="AQ188" i="18"/>
  <c r="AS188" i="18"/>
  <c r="AV188" i="18"/>
  <c r="AX188" i="18"/>
  <c r="AU188" i="18"/>
  <c r="AZ188" i="18"/>
  <c r="BA188" i="18"/>
  <c r="W188" i="18"/>
  <c r="BB188" i="18"/>
  <c r="BC188" i="18"/>
  <c r="BD188" i="18"/>
  <c r="BE188" i="18"/>
  <c r="BF188" i="18"/>
  <c r="BG188" i="18"/>
  <c r="BH188" i="18"/>
  <c r="BI188" i="18"/>
  <c r="L189" i="18"/>
  <c r="AI189" i="18"/>
  <c r="AJ189" i="18"/>
  <c r="AL189" i="18"/>
  <c r="AM189" i="18"/>
  <c r="AN189" i="18"/>
  <c r="AQ189" i="18"/>
  <c r="AP189" i="18"/>
  <c r="AS189" i="18"/>
  <c r="AV189" i="18"/>
  <c r="AX189" i="18"/>
  <c r="AU189" i="18"/>
  <c r="AZ189" i="18"/>
  <c r="BA189" i="18"/>
  <c r="L190" i="18"/>
  <c r="AI190" i="18"/>
  <c r="AJ190" i="18"/>
  <c r="AL190" i="18"/>
  <c r="AM190" i="18"/>
  <c r="AN190" i="18"/>
  <c r="AP190" i="18"/>
  <c r="AQ190" i="18"/>
  <c r="AS190" i="18"/>
  <c r="AU190" i="18"/>
  <c r="AV190" i="18"/>
  <c r="AX190" i="18"/>
  <c r="AZ190" i="18"/>
  <c r="BA190" i="18"/>
  <c r="L191" i="18"/>
  <c r="AI191" i="18"/>
  <c r="AJ191" i="18"/>
  <c r="AL191" i="18"/>
  <c r="AM191" i="18"/>
  <c r="AN191" i="18"/>
  <c r="AP191" i="18"/>
  <c r="AQ191" i="18"/>
  <c r="AS191" i="18"/>
  <c r="AU191" i="18"/>
  <c r="AV191" i="18"/>
  <c r="AX191" i="18"/>
  <c r="AZ191" i="18"/>
  <c r="BA191" i="18"/>
  <c r="L192" i="18"/>
  <c r="AI192" i="18"/>
  <c r="AJ192" i="18"/>
  <c r="AL192" i="18"/>
  <c r="AM192" i="18"/>
  <c r="AN192" i="18"/>
  <c r="AP192" i="18"/>
  <c r="AQ192" i="18"/>
  <c r="AS192" i="18"/>
  <c r="AV192" i="18"/>
  <c r="AX192" i="18"/>
  <c r="AU192" i="18"/>
  <c r="AZ192" i="18"/>
  <c r="BA192" i="18"/>
  <c r="W192" i="18"/>
  <c r="BB192" i="18"/>
  <c r="BC192" i="18"/>
  <c r="BD192" i="18"/>
  <c r="BE192" i="18"/>
  <c r="BF192" i="18"/>
  <c r="BG192" i="18"/>
  <c r="BH192" i="18"/>
  <c r="BI192" i="18"/>
  <c r="L193" i="18"/>
  <c r="AI193" i="18"/>
  <c r="AJ193" i="18"/>
  <c r="AL193" i="18"/>
  <c r="AM193" i="18"/>
  <c r="AN193" i="18"/>
  <c r="AQ193" i="18"/>
  <c r="AP193" i="18"/>
  <c r="AS193" i="18"/>
  <c r="AV193" i="18"/>
  <c r="AX193" i="18"/>
  <c r="AU193" i="18"/>
  <c r="AZ193" i="18"/>
  <c r="BA193" i="18"/>
  <c r="L194" i="18"/>
  <c r="AI194" i="18"/>
  <c r="AJ194" i="18"/>
  <c r="AL194" i="18"/>
  <c r="AM194" i="18"/>
  <c r="AN194" i="18"/>
  <c r="AP194" i="18"/>
  <c r="AQ194" i="18"/>
  <c r="AS194" i="18"/>
  <c r="AU194" i="18"/>
  <c r="AV194" i="18"/>
  <c r="AX194" i="18"/>
  <c r="AZ194" i="18"/>
  <c r="BA194" i="18"/>
  <c r="L195" i="18"/>
  <c r="AI195" i="18"/>
  <c r="AJ195" i="18"/>
  <c r="AL195" i="18"/>
  <c r="AM195" i="18"/>
  <c r="AN195" i="18"/>
  <c r="AP195" i="18"/>
  <c r="AQ195" i="18"/>
  <c r="AS195" i="18"/>
  <c r="AU195" i="18"/>
  <c r="AV195" i="18"/>
  <c r="AX195" i="18"/>
  <c r="AZ195" i="18"/>
  <c r="BA195" i="18"/>
  <c r="W195" i="18"/>
  <c r="BB195" i="18"/>
  <c r="BC195" i="18"/>
  <c r="BD195" i="18"/>
  <c r="BE195" i="18"/>
  <c r="BF195" i="18"/>
  <c r="BG195" i="18"/>
  <c r="BH195" i="18"/>
  <c r="BI195" i="18"/>
  <c r="L196" i="18"/>
  <c r="AI196" i="18"/>
  <c r="AJ196" i="18"/>
  <c r="AL196" i="18"/>
  <c r="AM196" i="18"/>
  <c r="AN196" i="18"/>
  <c r="AP196" i="18"/>
  <c r="AQ196" i="18"/>
  <c r="AS196" i="18"/>
  <c r="AV196" i="18"/>
  <c r="AX196" i="18"/>
  <c r="AU196" i="18"/>
  <c r="AZ196" i="18"/>
  <c r="BA196" i="18"/>
  <c r="W196" i="18"/>
  <c r="L197" i="18"/>
  <c r="AI197" i="18"/>
  <c r="AJ197" i="18"/>
  <c r="AL197" i="18"/>
  <c r="AM197" i="18"/>
  <c r="AN197" i="18"/>
  <c r="AQ197" i="18"/>
  <c r="AP197" i="18"/>
  <c r="AS197" i="18"/>
  <c r="AV197" i="18"/>
  <c r="AX197" i="18"/>
  <c r="AU197" i="18"/>
  <c r="AZ197" i="18"/>
  <c r="BA197" i="18"/>
  <c r="L198" i="18"/>
  <c r="AI198" i="18"/>
  <c r="AJ198" i="18"/>
  <c r="AL198" i="18"/>
  <c r="AM198" i="18"/>
  <c r="AN198" i="18"/>
  <c r="AP198" i="18"/>
  <c r="AQ198" i="18"/>
  <c r="AS198" i="18"/>
  <c r="AU198" i="18"/>
  <c r="AV198" i="18"/>
  <c r="AX198" i="18"/>
  <c r="AZ198" i="18"/>
  <c r="BA198" i="18"/>
  <c r="L199" i="18"/>
  <c r="AI199" i="18"/>
  <c r="AJ199" i="18"/>
  <c r="AL199" i="18"/>
  <c r="AM199" i="18"/>
  <c r="AN199" i="18"/>
  <c r="AP199" i="18"/>
  <c r="AQ199" i="18"/>
  <c r="AS199" i="18"/>
  <c r="AU199" i="18"/>
  <c r="AV199" i="18"/>
  <c r="AX199" i="18"/>
  <c r="AZ199" i="18"/>
  <c r="BA199" i="18"/>
  <c r="W199" i="18"/>
  <c r="BB199" i="18"/>
  <c r="BC199" i="18"/>
  <c r="BD199" i="18"/>
  <c r="BE199" i="18"/>
  <c r="BF199" i="18"/>
  <c r="BG199" i="18"/>
  <c r="BH199" i="18"/>
  <c r="BI199" i="18"/>
  <c r="L200" i="18"/>
  <c r="AI200" i="18"/>
  <c r="AJ200" i="18"/>
  <c r="AL200" i="18"/>
  <c r="AM200" i="18"/>
  <c r="AN200" i="18"/>
  <c r="AP200" i="18"/>
  <c r="AQ200" i="18"/>
  <c r="AS200" i="18"/>
  <c r="AV200" i="18"/>
  <c r="AX200" i="18"/>
  <c r="AU200" i="18"/>
  <c r="AZ200" i="18"/>
  <c r="BA200" i="18"/>
  <c r="W200" i="18"/>
  <c r="L201" i="18"/>
  <c r="AI201" i="18"/>
  <c r="AJ201" i="18"/>
  <c r="AL201" i="18"/>
  <c r="AM201" i="18"/>
  <c r="AN201" i="18"/>
  <c r="AQ201" i="18"/>
  <c r="AP201" i="18"/>
  <c r="AS201" i="18"/>
  <c r="AV201" i="18"/>
  <c r="AX201" i="18"/>
  <c r="AU201" i="18"/>
  <c r="AZ201" i="18"/>
  <c r="BA201" i="18"/>
  <c r="W201" i="18"/>
  <c r="BB201" i="18"/>
  <c r="BC201" i="18"/>
  <c r="BD201" i="18"/>
  <c r="BE201" i="18"/>
  <c r="BF201" i="18"/>
  <c r="BG201" i="18"/>
  <c r="BH201" i="18"/>
  <c r="BI201" i="18"/>
  <c r="F226" i="17"/>
  <c r="F228" i="17"/>
  <c r="H228" i="17" s="1"/>
  <c r="J228" i="17" s="1"/>
  <c r="L228" i="17" s="1"/>
  <c r="N228" i="17" s="1"/>
  <c r="P228" i="17" s="1"/>
  <c r="R228" i="17" s="1"/>
  <c r="T228" i="17" s="1"/>
  <c r="F229" i="17"/>
  <c r="H229" i="17"/>
  <c r="J229" i="17" s="1"/>
  <c r="L229" i="17" s="1"/>
  <c r="N229" i="17" s="1"/>
  <c r="P229" i="17" s="1"/>
  <c r="R229" i="17" s="1"/>
  <c r="T229" i="17" s="1"/>
  <c r="V229" i="17" s="1"/>
  <c r="F230" i="17"/>
  <c r="H230" i="17" s="1"/>
  <c r="J230" i="17" s="1"/>
  <c r="L230" i="17" s="1"/>
  <c r="N230" i="17" s="1"/>
  <c r="P230" i="17" s="1"/>
  <c r="R230" i="17" s="1"/>
  <c r="T230" i="17" s="1"/>
  <c r="V230" i="17" s="1"/>
  <c r="F231" i="17"/>
  <c r="H231" i="17" s="1"/>
  <c r="J231" i="17" s="1"/>
  <c r="L231" i="17" s="1"/>
  <c r="N231" i="17" s="1"/>
  <c r="P231" i="17" s="1"/>
  <c r="R231" i="17" s="1"/>
  <c r="T231" i="17" s="1"/>
  <c r="AE42" i="13"/>
  <c r="AH42" i="13"/>
  <c r="AI42" i="13"/>
  <c r="AL42" i="13"/>
  <c r="AM42" i="13"/>
  <c r="AS42" i="13"/>
  <c r="AU42" i="13"/>
  <c r="AZ42" i="13"/>
  <c r="BA42" i="13"/>
  <c r="BB42" i="13" s="1"/>
  <c r="BC42" i="13" s="1"/>
  <c r="BD42" i="13" s="1"/>
  <c r="BE42" i="13" s="1"/>
  <c r="BF42" i="13" s="1"/>
  <c r="BG42" i="13" s="1"/>
  <c r="BH42" i="13" s="1"/>
  <c r="BI42" i="13" s="1"/>
  <c r="AE43" i="13"/>
  <c r="AH43" i="13"/>
  <c r="AI43" i="13"/>
  <c r="AL43" i="13"/>
  <c r="AM43" i="13"/>
  <c r="AS43" i="13"/>
  <c r="AU43" i="13"/>
  <c r="AZ43" i="13"/>
  <c r="BA43" i="13" s="1"/>
  <c r="AE44" i="13"/>
  <c r="AH44" i="13"/>
  <c r="AI44" i="13"/>
  <c r="AL44" i="13"/>
  <c r="AM44" i="13"/>
  <c r="AS44" i="13"/>
  <c r="AU44" i="13"/>
  <c r="AZ44" i="13"/>
  <c r="BA44" i="13" s="1"/>
  <c r="AE45" i="13"/>
  <c r="AH45" i="13"/>
  <c r="AI45" i="13"/>
  <c r="AL45" i="13"/>
  <c r="AM45" i="13"/>
  <c r="AS45" i="13"/>
  <c r="AU45" i="13"/>
  <c r="AZ45" i="13"/>
  <c r="BA45" i="13"/>
  <c r="BB45" i="13"/>
  <c r="BC45" i="13" s="1"/>
  <c r="BD45" i="13" s="1"/>
  <c r="BE45" i="13" s="1"/>
  <c r="BF45" i="13" s="1"/>
  <c r="BG45" i="13" s="1"/>
  <c r="BH45" i="13" s="1"/>
  <c r="BI45" i="13" s="1"/>
  <c r="AE46" i="13"/>
  <c r="AH46" i="13"/>
  <c r="AI46" i="13"/>
  <c r="AL46" i="13"/>
  <c r="AM46" i="13"/>
  <c r="AS46" i="13"/>
  <c r="AU46" i="13"/>
  <c r="AZ46" i="13"/>
  <c r="BA46" i="13"/>
  <c r="BB46" i="13" s="1"/>
  <c r="BC46" i="13" s="1"/>
  <c r="BD46" i="13" s="1"/>
  <c r="BE46" i="13" s="1"/>
  <c r="BF46" i="13" s="1"/>
  <c r="BG46" i="13" s="1"/>
  <c r="BH46" i="13" s="1"/>
  <c r="BI46" i="13" s="1"/>
  <c r="AE47" i="13"/>
  <c r="AH47" i="13"/>
  <c r="AI47" i="13"/>
  <c r="AL47" i="13"/>
  <c r="AM47" i="13"/>
  <c r="AS47" i="13"/>
  <c r="AU47" i="13"/>
  <c r="AZ47" i="13"/>
  <c r="BA47" i="13"/>
  <c r="BB47" i="13" s="1"/>
  <c r="BC47" i="13" s="1"/>
  <c r="BD47" i="13" s="1"/>
  <c r="BE47" i="13" s="1"/>
  <c r="BF47" i="13" s="1"/>
  <c r="BG47" i="13" s="1"/>
  <c r="BH47" i="13" s="1"/>
  <c r="BI47" i="13" s="1"/>
  <c r="AE48" i="13"/>
  <c r="AH48" i="13"/>
  <c r="AI48" i="13"/>
  <c r="AL48" i="13"/>
  <c r="AM48" i="13"/>
  <c r="AS48" i="13"/>
  <c r="AU48" i="13"/>
  <c r="AZ48" i="13"/>
  <c r="BA48" i="13" s="1"/>
  <c r="AE49" i="13"/>
  <c r="AH49" i="13"/>
  <c r="AI49" i="13"/>
  <c r="AL49" i="13"/>
  <c r="AM49" i="13"/>
  <c r="AS49" i="13"/>
  <c r="AU49" i="13"/>
  <c r="AZ49" i="13"/>
  <c r="BA49" i="13"/>
  <c r="AE50" i="13"/>
  <c r="AH50" i="13"/>
  <c r="AI50" i="13"/>
  <c r="AL50" i="13"/>
  <c r="AM50" i="13"/>
  <c r="AS50" i="13"/>
  <c r="AU50" i="13"/>
  <c r="AZ50" i="13"/>
  <c r="BA50" i="13"/>
  <c r="BB50" i="13"/>
  <c r="BC50" i="13" s="1"/>
  <c r="BD50" i="13" s="1"/>
  <c r="BE50" i="13" s="1"/>
  <c r="BF50" i="13" s="1"/>
  <c r="BG50" i="13" s="1"/>
  <c r="BH50" i="13" s="1"/>
  <c r="BI50" i="13" s="1"/>
  <c r="AE51" i="13"/>
  <c r="AH51" i="13"/>
  <c r="AI51" i="13"/>
  <c r="AL51" i="13"/>
  <c r="AM51" i="13"/>
  <c r="AS51" i="13"/>
  <c r="AU51" i="13"/>
  <c r="AZ51" i="13"/>
  <c r="BA51" i="13"/>
  <c r="BB51" i="13" s="1"/>
  <c r="BC51" i="13" s="1"/>
  <c r="BD51" i="13" s="1"/>
  <c r="BE51" i="13" s="1"/>
  <c r="BF51" i="13" s="1"/>
  <c r="BG51" i="13" s="1"/>
  <c r="BH51" i="13" s="1"/>
  <c r="BI51" i="13" s="1"/>
  <c r="AE52" i="13"/>
  <c r="AH52" i="13"/>
  <c r="AI52" i="13"/>
  <c r="AL52" i="13"/>
  <c r="AM52" i="13"/>
  <c r="AS52" i="13"/>
  <c r="AU52" i="13"/>
  <c r="AZ52" i="13"/>
  <c r="BA52" i="13" s="1"/>
  <c r="AE53" i="13"/>
  <c r="AH53" i="13"/>
  <c r="AI53" i="13"/>
  <c r="AL53" i="13"/>
  <c r="AM53" i="13"/>
  <c r="AS53" i="13"/>
  <c r="AU53" i="13"/>
  <c r="AZ53" i="13"/>
  <c r="BA53" i="13"/>
  <c r="BB53" i="13"/>
  <c r="BC53" i="13"/>
  <c r="BD53" i="13" s="1"/>
  <c r="BE53" i="13" s="1"/>
  <c r="BF53" i="13" s="1"/>
  <c r="BG53" i="13" s="1"/>
  <c r="BH53" i="13" s="1"/>
  <c r="BI53" i="13" s="1"/>
  <c r="AE54" i="13"/>
  <c r="AH54" i="13"/>
  <c r="AI54" i="13"/>
  <c r="AL54" i="13"/>
  <c r="AM54" i="13"/>
  <c r="AS54" i="13"/>
  <c r="AU54" i="13"/>
  <c r="AZ54" i="13"/>
  <c r="BA54" i="13"/>
  <c r="BB54" i="13"/>
  <c r="BC54" i="13" s="1"/>
  <c r="BD54" i="13" s="1"/>
  <c r="BE54" i="13" s="1"/>
  <c r="BF54" i="13" s="1"/>
  <c r="BG54" i="13" s="1"/>
  <c r="BH54" i="13" s="1"/>
  <c r="BI54" i="13" s="1"/>
  <c r="AD42" i="13"/>
  <c r="AD43" i="13"/>
  <c r="AD44" i="13"/>
  <c r="AD45" i="13"/>
  <c r="AD46" i="13"/>
  <c r="AD47" i="13"/>
  <c r="AD48" i="13"/>
  <c r="AD49" i="13"/>
  <c r="AD50" i="13"/>
  <c r="AD51" i="13"/>
  <c r="AD52" i="13"/>
  <c r="AD53" i="13"/>
  <c r="AD54" i="13"/>
  <c r="AD55" i="13"/>
  <c r="Z43" i="13"/>
  <c r="AA43" i="13"/>
  <c r="Z44" i="13"/>
  <c r="AA44" i="13"/>
  <c r="Z45" i="13"/>
  <c r="AA45" i="13"/>
  <c r="Z46" i="13"/>
  <c r="AA46" i="13"/>
  <c r="Z47" i="13"/>
  <c r="AA47" i="13"/>
  <c r="Z48" i="13"/>
  <c r="AA48" i="13"/>
  <c r="Z49" i="13"/>
  <c r="AA49" i="13"/>
  <c r="Z50" i="13"/>
  <c r="AA50" i="13"/>
  <c r="Z51" i="13"/>
  <c r="AA51" i="13"/>
  <c r="Z52" i="13"/>
  <c r="AA52" i="13"/>
  <c r="Z53" i="13"/>
  <c r="AA53" i="13"/>
  <c r="Z54" i="13"/>
  <c r="AA54" i="13"/>
  <c r="Z55" i="13"/>
  <c r="AA55" i="13"/>
  <c r="Z56" i="13"/>
  <c r="AA56" i="13"/>
  <c r="V56" i="13"/>
  <c r="AB56" i="13" s="1"/>
  <c r="Z38" i="13"/>
  <c r="AA38" i="13"/>
  <c r="Z39" i="13"/>
  <c r="AA39" i="13"/>
  <c r="Z40" i="13"/>
  <c r="AA40" i="13"/>
  <c r="Z41" i="13"/>
  <c r="AA41" i="13"/>
  <c r="Z42" i="13"/>
  <c r="AA42" i="13"/>
  <c r="V37" i="13"/>
  <c r="V38" i="13"/>
  <c r="AB38" i="13"/>
  <c r="X38" i="13" s="1"/>
  <c r="V39" i="13"/>
  <c r="AB39" i="13" s="1"/>
  <c r="X39" i="13" s="1"/>
  <c r="V40" i="13"/>
  <c r="AB40" i="13"/>
  <c r="X40" i="13" s="1"/>
  <c r="V41" i="13"/>
  <c r="AB41" i="13" s="1"/>
  <c r="X41" i="13" s="1"/>
  <c r="V42" i="13"/>
  <c r="AB42" i="13"/>
  <c r="X42" i="13" s="1"/>
  <c r="V43" i="13"/>
  <c r="AB43" i="13" s="1"/>
  <c r="V44" i="13"/>
  <c r="AB44" i="13" s="1"/>
  <c r="V45" i="13"/>
  <c r="AB45" i="13" s="1"/>
  <c r="V46" i="13"/>
  <c r="AB46" i="13"/>
  <c r="V47" i="13"/>
  <c r="AB47" i="13"/>
  <c r="V48" i="13"/>
  <c r="AB48" i="13"/>
  <c r="V49" i="13"/>
  <c r="AB49" i="13"/>
  <c r="V50" i="13"/>
  <c r="AB50" i="13"/>
  <c r="V51" i="13"/>
  <c r="AB51" i="13"/>
  <c r="V52" i="13"/>
  <c r="AB52" i="13"/>
  <c r="V53" i="13"/>
  <c r="AB53" i="13"/>
  <c r="AF53" i="13" s="1"/>
  <c r="V54" i="13"/>
  <c r="AB54" i="13" s="1"/>
  <c r="V55" i="13"/>
  <c r="AB55" i="13" s="1"/>
  <c r="V57" i="13"/>
  <c r="V58" i="13"/>
  <c r="V59" i="13"/>
  <c r="V60" i="13"/>
  <c r="V61" i="13"/>
  <c r="V62" i="13"/>
  <c r="V63" i="13"/>
  <c r="V64" i="13"/>
  <c r="V65" i="13"/>
  <c r="V66" i="13"/>
  <c r="V67" i="13"/>
  <c r="V68" i="13"/>
  <c r="V69" i="13"/>
  <c r="V70" i="13"/>
  <c r="V71" i="13"/>
  <c r="V72" i="13"/>
  <c r="V73" i="13"/>
  <c r="V74" i="13"/>
  <c r="V75" i="13"/>
  <c r="V76" i="13"/>
  <c r="V77" i="13"/>
  <c r="V78" i="13"/>
  <c r="V79" i="13"/>
  <c r="V80" i="13"/>
  <c r="V81" i="13"/>
  <c r="V82" i="13"/>
  <c r="V83" i="13"/>
  <c r="V84" i="13"/>
  <c r="V85" i="13"/>
  <c r="V86" i="13"/>
  <c r="V91" i="13"/>
  <c r="V92" i="13"/>
  <c r="V93" i="13"/>
  <c r="V94" i="13"/>
  <c r="V95" i="13"/>
  <c r="V96" i="13"/>
  <c r="V97" i="13"/>
  <c r="V98" i="13"/>
  <c r="V99" i="13"/>
  <c r="V100" i="13"/>
  <c r="V101" i="13"/>
  <c r="V102" i="13"/>
  <c r="V103" i="13"/>
  <c r="V104" i="13"/>
  <c r="V105" i="13"/>
  <c r="V106" i="13"/>
  <c r="V107" i="13"/>
  <c r="V108" i="13"/>
  <c r="V109" i="13"/>
  <c r="V110" i="13"/>
  <c r="V111" i="13"/>
  <c r="V112" i="13"/>
  <c r="V113" i="13"/>
  <c r="V114" i="13"/>
  <c r="V115" i="13"/>
  <c r="V116" i="13"/>
  <c r="V117" i="13"/>
  <c r="V118" i="13"/>
  <c r="V119" i="13"/>
  <c r="V120" i="13"/>
  <c r="V121" i="13"/>
  <c r="V122" i="13"/>
  <c r="V123" i="13"/>
  <c r="V124" i="13"/>
  <c r="V125" i="13"/>
  <c r="V126" i="13"/>
  <c r="V127" i="13"/>
  <c r="V128" i="13"/>
  <c r="V129" i="13"/>
  <c r="V130" i="13"/>
  <c r="V131" i="13"/>
  <c r="V132" i="13"/>
  <c r="V133" i="13"/>
  <c r="V134" i="13"/>
  <c r="V135" i="13"/>
  <c r="V136" i="13"/>
  <c r="V137" i="13"/>
  <c r="V138" i="13"/>
  <c r="V139" i="13"/>
  <c r="V140" i="13"/>
  <c r="V141" i="13"/>
  <c r="V142" i="13"/>
  <c r="V143" i="13"/>
  <c r="V144" i="13"/>
  <c r="V145" i="13"/>
  <c r="V146" i="13"/>
  <c r="V147" i="13"/>
  <c r="V148" i="13"/>
  <c r="V149" i="13"/>
  <c r="V150" i="13"/>
  <c r="V151" i="13"/>
  <c r="V152" i="13"/>
  <c r="V153" i="13"/>
  <c r="V154" i="13"/>
  <c r="V155" i="13"/>
  <c r="V156" i="13"/>
  <c r="V157" i="13"/>
  <c r="V158" i="13"/>
  <c r="V159" i="13"/>
  <c r="V160" i="13"/>
  <c r="V161" i="13"/>
  <c r="V162" i="13"/>
  <c r="V163" i="13"/>
  <c r="V164" i="13"/>
  <c r="V165" i="13"/>
  <c r="V166" i="13"/>
  <c r="V167" i="13"/>
  <c r="V168" i="13"/>
  <c r="V169" i="13"/>
  <c r="V170" i="13"/>
  <c r="V171" i="13"/>
  <c r="V172" i="13"/>
  <c r="V173" i="13"/>
  <c r="V174" i="13"/>
  <c r="V175" i="13"/>
  <c r="V176" i="13"/>
  <c r="V177" i="13"/>
  <c r="V178" i="13"/>
  <c r="V179" i="13"/>
  <c r="V180" i="13"/>
  <c r="V181" i="13"/>
  <c r="V182" i="13"/>
  <c r="V183" i="13"/>
  <c r="V184" i="13"/>
  <c r="V185" i="13"/>
  <c r="V186" i="13"/>
  <c r="V187" i="13"/>
  <c r="V188" i="13"/>
  <c r="V189" i="13"/>
  <c r="V190" i="13"/>
  <c r="V191" i="13"/>
  <c r="V192" i="13"/>
  <c r="V193" i="13"/>
  <c r="V194" i="13"/>
  <c r="V195" i="13"/>
  <c r="V196" i="13"/>
  <c r="V197" i="13"/>
  <c r="V198" i="13"/>
  <c r="V199" i="13"/>
  <c r="V200" i="13"/>
  <c r="V201" i="13"/>
  <c r="U43" i="13"/>
  <c r="U44" i="13"/>
  <c r="U45" i="13"/>
  <c r="U46" i="13"/>
  <c r="U47" i="13"/>
  <c r="U48" i="13"/>
  <c r="U49" i="13"/>
  <c r="U50" i="13"/>
  <c r="U51" i="13"/>
  <c r="U52" i="13"/>
  <c r="U53" i="13"/>
  <c r="U38" i="13"/>
  <c r="U39" i="13"/>
  <c r="U40" i="13"/>
  <c r="U41" i="13"/>
  <c r="U42" i="13"/>
  <c r="U54" i="13"/>
  <c r="U55" i="13"/>
  <c r="U56" i="13"/>
  <c r="U57" i="13"/>
  <c r="U58" i="13"/>
  <c r="U59" i="13"/>
  <c r="U60" i="13"/>
  <c r="U61" i="13"/>
  <c r="U62" i="13"/>
  <c r="U63" i="13"/>
  <c r="L43" i="13"/>
  <c r="E44" i="19" s="1"/>
  <c r="O44" i="19" s="1"/>
  <c r="L44" i="13"/>
  <c r="E45" i="19" s="1"/>
  <c r="O45" i="19" s="1"/>
  <c r="L45" i="13"/>
  <c r="E46" i="19" s="1"/>
  <c r="O46" i="19" s="1"/>
  <c r="L46" i="13"/>
  <c r="E47" i="19" s="1"/>
  <c r="O47" i="19" s="1"/>
  <c r="L47" i="13"/>
  <c r="E48" i="19" s="1"/>
  <c r="O48" i="19" s="1"/>
  <c r="L48" i="13"/>
  <c r="E49" i="19" s="1"/>
  <c r="O49" i="19" s="1"/>
  <c r="L49" i="13"/>
  <c r="E50" i="19" s="1"/>
  <c r="O50" i="19" s="1"/>
  <c r="L50" i="13"/>
  <c r="E51" i="19" s="1"/>
  <c r="O51" i="19" s="1"/>
  <c r="L51" i="13"/>
  <c r="E52" i="19" s="1"/>
  <c r="O52" i="19" s="1"/>
  <c r="L52" i="13"/>
  <c r="E53" i="19" s="1"/>
  <c r="O53" i="19" s="1"/>
  <c r="L53" i="13"/>
  <c r="E54" i="19" s="1"/>
  <c r="O54" i="19" s="1"/>
  <c r="L40" i="13"/>
  <c r="E41" i="19" s="1"/>
  <c r="O41" i="19" s="1"/>
  <c r="L41" i="13"/>
  <c r="E42" i="19" s="1"/>
  <c r="O42" i="19" s="1"/>
  <c r="L42" i="13"/>
  <c r="E43" i="19" s="1"/>
  <c r="O43" i="19" s="1"/>
  <c r="W193" i="18"/>
  <c r="BB193" i="18"/>
  <c r="BC193" i="18"/>
  <c r="BD193" i="18"/>
  <c r="BE193" i="18"/>
  <c r="BF193" i="18"/>
  <c r="BG193" i="18"/>
  <c r="BH193" i="18"/>
  <c r="BI193" i="18"/>
  <c r="W191" i="18"/>
  <c r="BB191" i="18"/>
  <c r="BC191" i="18"/>
  <c r="BD191" i="18"/>
  <c r="BE191" i="18"/>
  <c r="BF191" i="18"/>
  <c r="BG191" i="18"/>
  <c r="BH191" i="18"/>
  <c r="BI191" i="18"/>
  <c r="W187" i="18"/>
  <c r="BB187" i="18"/>
  <c r="BC187" i="18"/>
  <c r="BD187" i="18"/>
  <c r="BE187" i="18"/>
  <c r="BF187" i="18"/>
  <c r="BG187" i="18"/>
  <c r="BH187" i="18"/>
  <c r="BI187" i="18"/>
  <c r="W183" i="18"/>
  <c r="BB183" i="18"/>
  <c r="BC183" i="18"/>
  <c r="BD183" i="18"/>
  <c r="BE183" i="18"/>
  <c r="BF183" i="18"/>
  <c r="BG183" i="18"/>
  <c r="BH183" i="18"/>
  <c r="BI183" i="18"/>
  <c r="W179" i="18"/>
  <c r="BB179" i="18"/>
  <c r="BC179" i="18"/>
  <c r="BD179" i="18"/>
  <c r="BE179" i="18"/>
  <c r="BF179" i="18"/>
  <c r="BG179" i="18"/>
  <c r="BH179" i="18"/>
  <c r="BI179" i="18"/>
  <c r="W175" i="18"/>
  <c r="BB175" i="18"/>
  <c r="BC175" i="18"/>
  <c r="BD175" i="18"/>
  <c r="BE175" i="18"/>
  <c r="BF175" i="18"/>
  <c r="BG175" i="18"/>
  <c r="BH175" i="18"/>
  <c r="BI175" i="18"/>
  <c r="BB164" i="18"/>
  <c r="BC164" i="18"/>
  <c r="BD164" i="18"/>
  <c r="BE164" i="18"/>
  <c r="BF164" i="18"/>
  <c r="BG164" i="18"/>
  <c r="BH164" i="18"/>
  <c r="BI164" i="18"/>
  <c r="W146" i="18"/>
  <c r="BB146" i="18"/>
  <c r="BC146" i="18"/>
  <c r="BD146" i="18"/>
  <c r="BE146" i="18"/>
  <c r="BF146" i="18"/>
  <c r="BG146" i="18"/>
  <c r="BH146" i="18"/>
  <c r="BI146" i="18"/>
  <c r="W194" i="18"/>
  <c r="BB194" i="18"/>
  <c r="BC194" i="18"/>
  <c r="BD194" i="18"/>
  <c r="BE194" i="18"/>
  <c r="BF194" i="18"/>
  <c r="BG194" i="18"/>
  <c r="BH194" i="18"/>
  <c r="BI194" i="18"/>
  <c r="W185" i="18"/>
  <c r="BB185" i="18"/>
  <c r="BC185" i="18"/>
  <c r="BD185" i="18"/>
  <c r="BE185" i="18"/>
  <c r="BF185" i="18"/>
  <c r="BG185" i="18"/>
  <c r="BH185" i="18"/>
  <c r="BI185" i="18"/>
  <c r="W177" i="18"/>
  <c r="BB177" i="18"/>
  <c r="BC177" i="18"/>
  <c r="BD177" i="18"/>
  <c r="BE177" i="18"/>
  <c r="BF177" i="18"/>
  <c r="BG177" i="18"/>
  <c r="BH177" i="18"/>
  <c r="BI177" i="18"/>
  <c r="BB200" i="18"/>
  <c r="BC200" i="18"/>
  <c r="BD200" i="18"/>
  <c r="BE200" i="18"/>
  <c r="BF200" i="18"/>
  <c r="BG200" i="18"/>
  <c r="BH200" i="18"/>
  <c r="BI200" i="18"/>
  <c r="W173" i="18"/>
  <c r="BB173" i="18"/>
  <c r="BC173" i="18"/>
  <c r="BD173" i="18"/>
  <c r="BE173" i="18"/>
  <c r="BF173" i="18"/>
  <c r="BG173" i="18"/>
  <c r="BH173" i="18"/>
  <c r="BI173" i="18"/>
  <c r="BB168" i="18"/>
  <c r="BC168" i="18"/>
  <c r="BD168" i="18"/>
  <c r="BE168" i="18"/>
  <c r="BF168" i="18"/>
  <c r="BG168" i="18"/>
  <c r="BH168" i="18"/>
  <c r="BI168" i="18"/>
  <c r="W162" i="18"/>
  <c r="BB162" i="18"/>
  <c r="BC162" i="18"/>
  <c r="BD162" i="18"/>
  <c r="BE162" i="18"/>
  <c r="BF162" i="18"/>
  <c r="BG162" i="18"/>
  <c r="BH162" i="18"/>
  <c r="BI162" i="18"/>
  <c r="W145" i="18"/>
  <c r="BB145" i="18"/>
  <c r="BC145" i="18"/>
  <c r="BD145" i="18"/>
  <c r="BE145" i="18"/>
  <c r="BF145" i="18"/>
  <c r="BG145" i="18"/>
  <c r="BH145" i="18"/>
  <c r="BI145" i="18"/>
  <c r="W142" i="18"/>
  <c r="BB142" i="18"/>
  <c r="BC142" i="18"/>
  <c r="BD142" i="18"/>
  <c r="BE142" i="18"/>
  <c r="BF142" i="18"/>
  <c r="BG142" i="18"/>
  <c r="BH142" i="18"/>
  <c r="BI142" i="18"/>
  <c r="W197" i="18"/>
  <c r="BB197" i="18"/>
  <c r="BC197" i="18"/>
  <c r="BD197" i="18"/>
  <c r="BE197" i="18"/>
  <c r="BF197" i="18"/>
  <c r="BG197" i="18"/>
  <c r="BH197" i="18"/>
  <c r="BI197" i="18"/>
  <c r="W170" i="18"/>
  <c r="BB170" i="18"/>
  <c r="BC170" i="18"/>
  <c r="BD170" i="18"/>
  <c r="BE170" i="18"/>
  <c r="BF170" i="18"/>
  <c r="BG170" i="18"/>
  <c r="BH170" i="18"/>
  <c r="BI170" i="18"/>
  <c r="AV160" i="18"/>
  <c r="AX160" i="18"/>
  <c r="AQ160" i="18"/>
  <c r="AP160" i="18"/>
  <c r="W141" i="18"/>
  <c r="BB141" i="18"/>
  <c r="BC141" i="18"/>
  <c r="BD141" i="18"/>
  <c r="BE141" i="18"/>
  <c r="BF141" i="18"/>
  <c r="BG141" i="18"/>
  <c r="BH141" i="18"/>
  <c r="BI141" i="18"/>
  <c r="W189" i="18"/>
  <c r="BB189" i="18"/>
  <c r="BC189" i="18"/>
  <c r="BD189" i="18"/>
  <c r="BE189" i="18"/>
  <c r="BF189" i="18"/>
  <c r="BG189" i="18"/>
  <c r="BH189" i="18"/>
  <c r="BI189" i="18"/>
  <c r="W181" i="18"/>
  <c r="BB181" i="18"/>
  <c r="BC181" i="18"/>
  <c r="BD181" i="18"/>
  <c r="BE181" i="18"/>
  <c r="BF181" i="18"/>
  <c r="BG181" i="18"/>
  <c r="BH181" i="18"/>
  <c r="BI181" i="18"/>
  <c r="W166" i="18"/>
  <c r="BB166" i="18"/>
  <c r="BC166" i="18"/>
  <c r="BD166" i="18"/>
  <c r="BE166" i="18"/>
  <c r="BF166" i="18"/>
  <c r="BG166" i="18"/>
  <c r="BH166" i="18"/>
  <c r="BI166" i="18"/>
  <c r="W104" i="18"/>
  <c r="BB104" i="18"/>
  <c r="BC104" i="18"/>
  <c r="BD104" i="18"/>
  <c r="BE104" i="18"/>
  <c r="BF104" i="18"/>
  <c r="BG104" i="18"/>
  <c r="BH104" i="18"/>
  <c r="BI104" i="18"/>
  <c r="W63" i="18"/>
  <c r="BB63" i="18"/>
  <c r="BC63" i="18"/>
  <c r="BD63" i="18"/>
  <c r="BE63" i="18"/>
  <c r="BF63" i="18"/>
  <c r="BG63" i="18"/>
  <c r="BH63" i="18"/>
  <c r="BI63" i="18"/>
  <c r="AN42" i="13"/>
  <c r="AQ42" i="13"/>
  <c r="AP42" i="13" s="1"/>
  <c r="W154" i="18"/>
  <c r="BB154" i="18"/>
  <c r="BC154" i="18"/>
  <c r="BD154" i="18"/>
  <c r="BE154" i="18"/>
  <c r="BF154" i="18"/>
  <c r="BG154" i="18"/>
  <c r="BH154" i="18"/>
  <c r="BI154" i="18"/>
  <c r="W198" i="18"/>
  <c r="BB198" i="18"/>
  <c r="BC198" i="18"/>
  <c r="BD198" i="18"/>
  <c r="BE198" i="18"/>
  <c r="BF198" i="18"/>
  <c r="BG198" i="18"/>
  <c r="BH198" i="18"/>
  <c r="BI198" i="18"/>
  <c r="W190" i="18"/>
  <c r="BB190" i="18"/>
  <c r="BC190" i="18"/>
  <c r="BD190" i="18"/>
  <c r="BE190" i="18"/>
  <c r="BF190" i="18"/>
  <c r="BG190" i="18"/>
  <c r="BH190" i="18"/>
  <c r="BI190" i="18"/>
  <c r="W186" i="18"/>
  <c r="BB186" i="18"/>
  <c r="BC186" i="18"/>
  <c r="BD186" i="18"/>
  <c r="BE186" i="18"/>
  <c r="BF186" i="18"/>
  <c r="BG186" i="18"/>
  <c r="BH186" i="18"/>
  <c r="BI186" i="18"/>
  <c r="W182" i="18"/>
  <c r="BB182" i="18"/>
  <c r="BC182" i="18"/>
  <c r="BD182" i="18"/>
  <c r="BE182" i="18"/>
  <c r="BF182" i="18"/>
  <c r="BG182" i="18"/>
  <c r="BH182" i="18"/>
  <c r="BI182" i="18"/>
  <c r="W178" i="18"/>
  <c r="BB178" i="18"/>
  <c r="BC178" i="18"/>
  <c r="BD178" i="18"/>
  <c r="BE178" i="18"/>
  <c r="BF178" i="18"/>
  <c r="BG178" i="18"/>
  <c r="BH178" i="18"/>
  <c r="BI178" i="18"/>
  <c r="W174" i="18"/>
  <c r="BB174" i="18"/>
  <c r="BC174" i="18"/>
  <c r="BD174" i="18"/>
  <c r="BE174" i="18"/>
  <c r="BF174" i="18"/>
  <c r="BG174" i="18"/>
  <c r="BH174" i="18"/>
  <c r="BI174" i="18"/>
  <c r="W163" i="18"/>
  <c r="BB163" i="18"/>
  <c r="BC163" i="18"/>
  <c r="BD163" i="18"/>
  <c r="BE163" i="18"/>
  <c r="BF163" i="18"/>
  <c r="BG163" i="18"/>
  <c r="BH163" i="18"/>
  <c r="BI163" i="18"/>
  <c r="W153" i="18"/>
  <c r="BB153" i="18"/>
  <c r="BC153" i="18"/>
  <c r="BD153" i="18"/>
  <c r="BE153" i="18"/>
  <c r="BF153" i="18"/>
  <c r="BG153" i="18"/>
  <c r="BH153" i="18"/>
  <c r="BI153" i="18"/>
  <c r="W126" i="18"/>
  <c r="BB126" i="18"/>
  <c r="BC126" i="18"/>
  <c r="BD126" i="18"/>
  <c r="BE126" i="18"/>
  <c r="BF126" i="18"/>
  <c r="BG126" i="18"/>
  <c r="BH126" i="18"/>
  <c r="BI126" i="18"/>
  <c r="BB196" i="18"/>
  <c r="BC196" i="18"/>
  <c r="BD196" i="18"/>
  <c r="BE196" i="18"/>
  <c r="BF196" i="18"/>
  <c r="BG196" i="18"/>
  <c r="BH196" i="18"/>
  <c r="BI196" i="18"/>
  <c r="W167" i="18"/>
  <c r="BB167" i="18"/>
  <c r="BC167" i="18"/>
  <c r="BD167" i="18"/>
  <c r="BE167" i="18"/>
  <c r="BF167" i="18"/>
  <c r="BG167" i="18"/>
  <c r="BH167" i="18"/>
  <c r="BI167" i="18"/>
  <c r="W156" i="18"/>
  <c r="BB156" i="18"/>
  <c r="BC156" i="18"/>
  <c r="BD156" i="18"/>
  <c r="BE156" i="18"/>
  <c r="BF156" i="18"/>
  <c r="BG156" i="18"/>
  <c r="BH156" i="18"/>
  <c r="BI156" i="18"/>
  <c r="W171" i="18"/>
  <c r="BB171" i="18"/>
  <c r="BC171" i="18"/>
  <c r="BD171" i="18"/>
  <c r="BE171" i="18"/>
  <c r="BF171" i="18"/>
  <c r="BG171" i="18"/>
  <c r="BH171" i="18"/>
  <c r="BI171" i="18"/>
  <c r="W158" i="18"/>
  <c r="BB158" i="18"/>
  <c r="BC158" i="18"/>
  <c r="BD158" i="18"/>
  <c r="BE158" i="18"/>
  <c r="BF158" i="18"/>
  <c r="BG158" i="18"/>
  <c r="BH158" i="18"/>
  <c r="BI158" i="18"/>
  <c r="AQ130" i="18"/>
  <c r="AP130" i="18"/>
  <c r="AV130" i="18"/>
  <c r="AX130" i="18"/>
  <c r="W100" i="18"/>
  <c r="BB100" i="18"/>
  <c r="BC100" i="18"/>
  <c r="BD100" i="18"/>
  <c r="BE100" i="18"/>
  <c r="BF100" i="18"/>
  <c r="BG100" i="18"/>
  <c r="BH100" i="18"/>
  <c r="BI100" i="18"/>
  <c r="AF184" i="18"/>
  <c r="X184" i="18"/>
  <c r="X129" i="18"/>
  <c r="AF129" i="18"/>
  <c r="AN129" i="18"/>
  <c r="AJ129" i="18"/>
  <c r="W139" i="18"/>
  <c r="BB139" i="18"/>
  <c r="BC139" i="18"/>
  <c r="BD139" i="18"/>
  <c r="BE139" i="18"/>
  <c r="BF139" i="18"/>
  <c r="BG139" i="18"/>
  <c r="BH139" i="18"/>
  <c r="BI139" i="18"/>
  <c r="BB157" i="18"/>
  <c r="BC157" i="18"/>
  <c r="BD157" i="18"/>
  <c r="BE157" i="18"/>
  <c r="BF157" i="18"/>
  <c r="BG157" i="18"/>
  <c r="BH157" i="18"/>
  <c r="BI157" i="18"/>
  <c r="AV154" i="18"/>
  <c r="AX154" i="18"/>
  <c r="BB152" i="18"/>
  <c r="BC152" i="18"/>
  <c r="BD152" i="18"/>
  <c r="BE152" i="18"/>
  <c r="BF152" i="18"/>
  <c r="BG152" i="18"/>
  <c r="BH152" i="18"/>
  <c r="BI152" i="18"/>
  <c r="BB151" i="18"/>
  <c r="BC151" i="18"/>
  <c r="BD151" i="18"/>
  <c r="BE151" i="18"/>
  <c r="BF151" i="18"/>
  <c r="BG151" i="18"/>
  <c r="BH151" i="18"/>
  <c r="BI151" i="18"/>
  <c r="AV146" i="18"/>
  <c r="AX146" i="18"/>
  <c r="W143" i="18"/>
  <c r="BB143" i="18"/>
  <c r="BC143" i="18"/>
  <c r="BD143" i="18"/>
  <c r="BE143" i="18"/>
  <c r="BF143" i="18"/>
  <c r="BG143" i="18"/>
  <c r="BH143" i="18"/>
  <c r="BI143" i="18"/>
  <c r="W90" i="18"/>
  <c r="BB90" i="18"/>
  <c r="BC90" i="18"/>
  <c r="BD90" i="18"/>
  <c r="BE90" i="18"/>
  <c r="BF90" i="18"/>
  <c r="BG90" i="18"/>
  <c r="BH90" i="18"/>
  <c r="BI90" i="18"/>
  <c r="BB169" i="18"/>
  <c r="BC169" i="18"/>
  <c r="BD169" i="18"/>
  <c r="BE169" i="18"/>
  <c r="BF169" i="18"/>
  <c r="BG169" i="18"/>
  <c r="BH169" i="18"/>
  <c r="BI169" i="18"/>
  <c r="BB165" i="18"/>
  <c r="BC165" i="18"/>
  <c r="BD165" i="18"/>
  <c r="BE165" i="18"/>
  <c r="BF165" i="18"/>
  <c r="BG165" i="18"/>
  <c r="BH165" i="18"/>
  <c r="BI165" i="18"/>
  <c r="BB161" i="18"/>
  <c r="BC161" i="18"/>
  <c r="BD161" i="18"/>
  <c r="BE161" i="18"/>
  <c r="BF161" i="18"/>
  <c r="BG161" i="18"/>
  <c r="BH161" i="18"/>
  <c r="BI161" i="18"/>
  <c r="AV158" i="18"/>
  <c r="AX158" i="18"/>
  <c r="BB150" i="18"/>
  <c r="BC150" i="18"/>
  <c r="BD150" i="18"/>
  <c r="BE150" i="18"/>
  <c r="BF150" i="18"/>
  <c r="BG150" i="18"/>
  <c r="BH150" i="18"/>
  <c r="BI150" i="18"/>
  <c r="AV142" i="18"/>
  <c r="AX142" i="18"/>
  <c r="BB132" i="18"/>
  <c r="BC132" i="18"/>
  <c r="BD132" i="18"/>
  <c r="BE132" i="18"/>
  <c r="BF132" i="18"/>
  <c r="BG132" i="18"/>
  <c r="BH132" i="18"/>
  <c r="BI132" i="18"/>
  <c r="W127" i="18"/>
  <c r="BB127" i="18"/>
  <c r="BC127" i="18"/>
  <c r="BD127" i="18"/>
  <c r="BE127" i="18"/>
  <c r="BF127" i="18"/>
  <c r="BG127" i="18"/>
  <c r="BH127" i="18"/>
  <c r="BI127" i="18"/>
  <c r="W122" i="18"/>
  <c r="BB122" i="18"/>
  <c r="BC122" i="18"/>
  <c r="BD122" i="18"/>
  <c r="BE122" i="18"/>
  <c r="BF122" i="18"/>
  <c r="BG122" i="18"/>
  <c r="BH122" i="18"/>
  <c r="BI122" i="18"/>
  <c r="AQ119" i="18"/>
  <c r="AP119" i="18"/>
  <c r="AV119" i="18"/>
  <c r="AX119" i="18"/>
  <c r="W118" i="18"/>
  <c r="BB118" i="18"/>
  <c r="BC118" i="18"/>
  <c r="BD118" i="18"/>
  <c r="BE118" i="18"/>
  <c r="BF118" i="18"/>
  <c r="BG118" i="18"/>
  <c r="BH118" i="18"/>
  <c r="BI118" i="18"/>
  <c r="W116" i="18"/>
  <c r="BB116" i="18"/>
  <c r="BC116" i="18"/>
  <c r="BD116" i="18"/>
  <c r="BE116" i="18"/>
  <c r="BF116" i="18"/>
  <c r="BG116" i="18"/>
  <c r="BH116" i="18"/>
  <c r="BI116" i="18"/>
  <c r="W82" i="18"/>
  <c r="BB82" i="18"/>
  <c r="BC82" i="18"/>
  <c r="BD82" i="18"/>
  <c r="BE82" i="18"/>
  <c r="BF82" i="18"/>
  <c r="BG82" i="18"/>
  <c r="BH82" i="18"/>
  <c r="BI82" i="18"/>
  <c r="W131" i="18"/>
  <c r="BB131" i="18"/>
  <c r="BC131" i="18"/>
  <c r="BD131" i="18"/>
  <c r="BE131" i="18"/>
  <c r="BF131" i="18"/>
  <c r="BG131" i="18"/>
  <c r="BH131" i="18"/>
  <c r="BI131" i="18"/>
  <c r="W128" i="18"/>
  <c r="BB128" i="18"/>
  <c r="BC128" i="18"/>
  <c r="BD128" i="18"/>
  <c r="BE128" i="18"/>
  <c r="BF128" i="18"/>
  <c r="BG128" i="18"/>
  <c r="BH128" i="18"/>
  <c r="BI128" i="18"/>
  <c r="AQ91" i="18"/>
  <c r="AP91" i="18"/>
  <c r="AV91" i="18"/>
  <c r="AX91" i="18"/>
  <c r="W87" i="18"/>
  <c r="BB87" i="18"/>
  <c r="BC87" i="18"/>
  <c r="BD87" i="18"/>
  <c r="BE87" i="18"/>
  <c r="BF87" i="18"/>
  <c r="BG87" i="18"/>
  <c r="BH87" i="18"/>
  <c r="BI87" i="18"/>
  <c r="BB159" i="18"/>
  <c r="BC159" i="18"/>
  <c r="BD159" i="18"/>
  <c r="BE159" i="18"/>
  <c r="BF159" i="18"/>
  <c r="BG159" i="18"/>
  <c r="BH159" i="18"/>
  <c r="BI159" i="18"/>
  <c r="BB148" i="18"/>
  <c r="BC148" i="18"/>
  <c r="BD148" i="18"/>
  <c r="BE148" i="18"/>
  <c r="BF148" i="18"/>
  <c r="BG148" i="18"/>
  <c r="BH148" i="18"/>
  <c r="BI148" i="18"/>
  <c r="BB136" i="18"/>
  <c r="BC136" i="18"/>
  <c r="BD136" i="18"/>
  <c r="BE136" i="18"/>
  <c r="BF136" i="18"/>
  <c r="BG136" i="18"/>
  <c r="BH136" i="18"/>
  <c r="BI136" i="18"/>
  <c r="AQ126" i="18"/>
  <c r="AP126" i="18"/>
  <c r="AV126" i="18"/>
  <c r="AX126" i="18"/>
  <c r="AQ115" i="18"/>
  <c r="AP115" i="18"/>
  <c r="AV115" i="18"/>
  <c r="AX115" i="18"/>
  <c r="W71" i="18"/>
  <c r="BB71" i="18"/>
  <c r="BC71" i="18"/>
  <c r="BD71" i="18"/>
  <c r="BE71" i="18"/>
  <c r="BF71" i="18"/>
  <c r="BG71" i="18"/>
  <c r="BH71" i="18"/>
  <c r="BI71" i="18"/>
  <c r="BB155" i="18"/>
  <c r="BC155" i="18"/>
  <c r="BD155" i="18"/>
  <c r="BE155" i="18"/>
  <c r="BF155" i="18"/>
  <c r="BG155" i="18"/>
  <c r="BH155" i="18"/>
  <c r="BI155" i="18"/>
  <c r="BB147" i="18"/>
  <c r="BC147" i="18"/>
  <c r="BD147" i="18"/>
  <c r="BE147" i="18"/>
  <c r="BF147" i="18"/>
  <c r="BG147" i="18"/>
  <c r="BH147" i="18"/>
  <c r="BI147" i="18"/>
  <c r="BB138" i="18"/>
  <c r="BC138" i="18"/>
  <c r="BD138" i="18"/>
  <c r="BE138" i="18"/>
  <c r="BF138" i="18"/>
  <c r="BG138" i="18"/>
  <c r="BH138" i="18"/>
  <c r="BI138" i="18"/>
  <c r="BB137" i="18"/>
  <c r="BC137" i="18"/>
  <c r="BD137" i="18"/>
  <c r="BE137" i="18"/>
  <c r="BF137" i="18"/>
  <c r="BG137" i="18"/>
  <c r="BH137" i="18"/>
  <c r="BI137" i="18"/>
  <c r="W135" i="18"/>
  <c r="BB135" i="18"/>
  <c r="BC135" i="18"/>
  <c r="BD135" i="18"/>
  <c r="BE135" i="18"/>
  <c r="BF135" i="18"/>
  <c r="BG135" i="18"/>
  <c r="BH135" i="18"/>
  <c r="BI135" i="18"/>
  <c r="W124" i="18"/>
  <c r="BB124" i="18"/>
  <c r="BC124" i="18"/>
  <c r="BD124" i="18"/>
  <c r="BE124" i="18"/>
  <c r="BF124" i="18"/>
  <c r="BG124" i="18"/>
  <c r="BH124" i="18"/>
  <c r="BI124" i="18"/>
  <c r="AV116" i="18"/>
  <c r="AX116" i="18"/>
  <c r="W114" i="18"/>
  <c r="BB114" i="18"/>
  <c r="BC114" i="18"/>
  <c r="BD114" i="18"/>
  <c r="BE114" i="18"/>
  <c r="BF114" i="18"/>
  <c r="BG114" i="18"/>
  <c r="BH114" i="18"/>
  <c r="BI114" i="18"/>
  <c r="AQ103" i="18"/>
  <c r="AP103" i="18"/>
  <c r="AV103" i="18"/>
  <c r="AX103" i="18"/>
  <c r="W102" i="18"/>
  <c r="BB102" i="18"/>
  <c r="BC102" i="18"/>
  <c r="BD102" i="18"/>
  <c r="BE102" i="18"/>
  <c r="BF102" i="18"/>
  <c r="BG102" i="18"/>
  <c r="BH102" i="18"/>
  <c r="BI102" i="18"/>
  <c r="AV100" i="18"/>
  <c r="AX100" i="18"/>
  <c r="W50" i="18"/>
  <c r="BB50" i="18"/>
  <c r="BC50" i="18"/>
  <c r="BD50" i="18"/>
  <c r="BE50" i="18"/>
  <c r="BF50" i="18"/>
  <c r="BG50" i="18"/>
  <c r="BH50" i="18"/>
  <c r="BI50" i="18"/>
  <c r="AV112" i="18"/>
  <c r="AX112" i="18"/>
  <c r="W96" i="18"/>
  <c r="BB96" i="18"/>
  <c r="BC96" i="18"/>
  <c r="BD96" i="18"/>
  <c r="BE96" i="18"/>
  <c r="BF96" i="18"/>
  <c r="BG96" i="18"/>
  <c r="BH96" i="18"/>
  <c r="BI96" i="18"/>
  <c r="BB91" i="18"/>
  <c r="BC91" i="18"/>
  <c r="BD91" i="18"/>
  <c r="BE91" i="18"/>
  <c r="BF91" i="18"/>
  <c r="BG91" i="18"/>
  <c r="BH91" i="18"/>
  <c r="BI91" i="18"/>
  <c r="W52" i="18"/>
  <c r="BB52" i="18"/>
  <c r="BC52" i="18"/>
  <c r="BD52" i="18"/>
  <c r="BE52" i="18"/>
  <c r="BF52" i="18"/>
  <c r="BG52" i="18"/>
  <c r="BH52" i="18"/>
  <c r="BI52" i="18"/>
  <c r="AQ122" i="18"/>
  <c r="AP122" i="18"/>
  <c r="AV122" i="18"/>
  <c r="AX122" i="18"/>
  <c r="W108" i="18"/>
  <c r="BB108" i="18"/>
  <c r="BC108" i="18"/>
  <c r="BD108" i="18"/>
  <c r="BE108" i="18"/>
  <c r="BF108" i="18"/>
  <c r="BG108" i="18"/>
  <c r="BH108" i="18"/>
  <c r="BI108" i="18"/>
  <c r="AQ95" i="18"/>
  <c r="AP95" i="18"/>
  <c r="AV95" i="18"/>
  <c r="AX95" i="18"/>
  <c r="W94" i="18"/>
  <c r="BB94" i="18"/>
  <c r="BC94" i="18"/>
  <c r="BD94" i="18"/>
  <c r="BE94" i="18"/>
  <c r="BF94" i="18"/>
  <c r="BG94" i="18"/>
  <c r="BH94" i="18"/>
  <c r="BI94" i="18"/>
  <c r="AQ82" i="18"/>
  <c r="AP82" i="18"/>
  <c r="AV82" i="18"/>
  <c r="AX82" i="18"/>
  <c r="W120" i="18"/>
  <c r="BB120" i="18"/>
  <c r="BC120" i="18"/>
  <c r="BD120" i="18"/>
  <c r="BE120" i="18"/>
  <c r="BF120" i="18"/>
  <c r="BG120" i="18"/>
  <c r="BH120" i="18"/>
  <c r="BI120" i="18"/>
  <c r="AQ107" i="18"/>
  <c r="AP107" i="18"/>
  <c r="AV107" i="18"/>
  <c r="AX107" i="18"/>
  <c r="W106" i="18"/>
  <c r="BB106" i="18"/>
  <c r="BC106" i="18"/>
  <c r="BD106" i="18"/>
  <c r="BE106" i="18"/>
  <c r="BF106" i="18"/>
  <c r="BG106" i="18"/>
  <c r="BH106" i="18"/>
  <c r="BI106" i="18"/>
  <c r="AV104" i="18"/>
  <c r="AX104" i="18"/>
  <c r="W88" i="18"/>
  <c r="BB88" i="18"/>
  <c r="BC88" i="18"/>
  <c r="BD88" i="18"/>
  <c r="BE88" i="18"/>
  <c r="BF88" i="18"/>
  <c r="BG88" i="18"/>
  <c r="BH88" i="18"/>
  <c r="BI88" i="18"/>
  <c r="BB66" i="18"/>
  <c r="BC66" i="18"/>
  <c r="BD66" i="18"/>
  <c r="BE66" i="18"/>
  <c r="BF66" i="18"/>
  <c r="BG66" i="18"/>
  <c r="BH66" i="18"/>
  <c r="BI66" i="18"/>
  <c r="BB54" i="18"/>
  <c r="BC54" i="18"/>
  <c r="BD54" i="18"/>
  <c r="BE54" i="18"/>
  <c r="BF54" i="18"/>
  <c r="BG54" i="18"/>
  <c r="BH54" i="18"/>
  <c r="BI54" i="18"/>
  <c r="W41" i="18"/>
  <c r="BB41" i="18"/>
  <c r="BC41" i="18"/>
  <c r="BD41" i="18"/>
  <c r="BE41" i="18"/>
  <c r="BF41" i="18"/>
  <c r="BG41" i="18"/>
  <c r="BH41" i="18"/>
  <c r="BI41" i="18"/>
  <c r="W20" i="18"/>
  <c r="BB20" i="18"/>
  <c r="BC20" i="18"/>
  <c r="BD20" i="18"/>
  <c r="BE20" i="18"/>
  <c r="BF20" i="18"/>
  <c r="BG20" i="18"/>
  <c r="BH20" i="18"/>
  <c r="BI20" i="18"/>
  <c r="AQ87" i="18"/>
  <c r="AP87" i="18"/>
  <c r="AV87" i="18"/>
  <c r="AX87" i="18"/>
  <c r="W86" i="18"/>
  <c r="BB86" i="18"/>
  <c r="BC86" i="18"/>
  <c r="BD86" i="18"/>
  <c r="BE86" i="18"/>
  <c r="BF86" i="18"/>
  <c r="BG86" i="18"/>
  <c r="BH86" i="18"/>
  <c r="BI86" i="18"/>
  <c r="W84" i="18"/>
  <c r="BB84" i="18"/>
  <c r="BC84" i="18"/>
  <c r="BD84" i="18"/>
  <c r="BE84" i="18"/>
  <c r="BF84" i="18"/>
  <c r="BG84" i="18"/>
  <c r="BH84" i="18"/>
  <c r="BI84" i="18"/>
  <c r="W72" i="18"/>
  <c r="BB72" i="18"/>
  <c r="BC72" i="18"/>
  <c r="BD72" i="18"/>
  <c r="BE72" i="18"/>
  <c r="BF72" i="18"/>
  <c r="BG72" i="18"/>
  <c r="BH72" i="18"/>
  <c r="BI72" i="18"/>
  <c r="W56" i="18"/>
  <c r="BB56" i="18"/>
  <c r="BC56" i="18"/>
  <c r="BD56" i="18"/>
  <c r="BE56" i="18"/>
  <c r="BF56" i="18"/>
  <c r="BG56" i="18"/>
  <c r="BH56" i="18"/>
  <c r="BI56" i="18"/>
  <c r="W112" i="18"/>
  <c r="BB112" i="18"/>
  <c r="BC112" i="18"/>
  <c r="BD112" i="18"/>
  <c r="BE112" i="18"/>
  <c r="BF112" i="18"/>
  <c r="BG112" i="18"/>
  <c r="BH112" i="18"/>
  <c r="BI112" i="18"/>
  <c r="BB107" i="18"/>
  <c r="BC107" i="18"/>
  <c r="BD107" i="18"/>
  <c r="BE107" i="18"/>
  <c r="BF107" i="18"/>
  <c r="BG107" i="18"/>
  <c r="BH107" i="18"/>
  <c r="BI107" i="18"/>
  <c r="AQ99" i="18"/>
  <c r="AP99" i="18"/>
  <c r="AV99" i="18"/>
  <c r="AX99" i="18"/>
  <c r="W98" i="18"/>
  <c r="BB98" i="18"/>
  <c r="BC98" i="18"/>
  <c r="BD98" i="18"/>
  <c r="BE98" i="18"/>
  <c r="BF98" i="18"/>
  <c r="BG98" i="18"/>
  <c r="BH98" i="18"/>
  <c r="BI98" i="18"/>
  <c r="W34" i="18"/>
  <c r="BB34" i="18"/>
  <c r="BC34" i="18"/>
  <c r="BD34" i="18"/>
  <c r="BE34" i="18"/>
  <c r="BF34" i="18"/>
  <c r="BG34" i="18"/>
  <c r="BH34" i="18"/>
  <c r="BI34" i="18"/>
  <c r="AQ111" i="18"/>
  <c r="AP111" i="18"/>
  <c r="AV111" i="18"/>
  <c r="AX111" i="18"/>
  <c r="W110" i="18"/>
  <c r="BB110" i="18"/>
  <c r="BC110" i="18"/>
  <c r="BD110" i="18"/>
  <c r="BE110" i="18"/>
  <c r="BF110" i="18"/>
  <c r="BG110" i="18"/>
  <c r="BH110" i="18"/>
  <c r="BI110" i="18"/>
  <c r="AV108" i="18"/>
  <c r="AX108" i="18"/>
  <c r="W92" i="18"/>
  <c r="BB92" i="18"/>
  <c r="BC92" i="18"/>
  <c r="BD92" i="18"/>
  <c r="BE92" i="18"/>
  <c r="BF92" i="18"/>
  <c r="BG92" i="18"/>
  <c r="BH92" i="18"/>
  <c r="BI92" i="18"/>
  <c r="AV118" i="18"/>
  <c r="AX118" i="18"/>
  <c r="AV114" i="18"/>
  <c r="AX114" i="18"/>
  <c r="AV110" i="18"/>
  <c r="AX110" i="18"/>
  <c r="AV106" i="18"/>
  <c r="AX106" i="18"/>
  <c r="AV102" i="18"/>
  <c r="AX102" i="18"/>
  <c r="AV98" i="18"/>
  <c r="AX98" i="18"/>
  <c r="AV94" i="18"/>
  <c r="AX94" i="18"/>
  <c r="AV90" i="18"/>
  <c r="AX90" i="18"/>
  <c r="AV86" i="18"/>
  <c r="AX86" i="18"/>
  <c r="BB73" i="18"/>
  <c r="BC73" i="18"/>
  <c r="BD73" i="18"/>
  <c r="BE73" i="18"/>
  <c r="BF73" i="18"/>
  <c r="BG73" i="18"/>
  <c r="BH73" i="18"/>
  <c r="BI73" i="18"/>
  <c r="W64" i="18"/>
  <c r="BB64" i="18"/>
  <c r="BC64" i="18"/>
  <c r="BD64" i="18"/>
  <c r="BE64" i="18"/>
  <c r="BF64" i="18"/>
  <c r="BG64" i="18"/>
  <c r="BH64" i="18"/>
  <c r="BI64" i="18"/>
  <c r="BB62" i="18"/>
  <c r="BC62" i="18"/>
  <c r="BD62" i="18"/>
  <c r="BE62" i="18"/>
  <c r="BF62" i="18"/>
  <c r="BG62" i="18"/>
  <c r="BH62" i="18"/>
  <c r="BI62" i="18"/>
  <c r="W60" i="18"/>
  <c r="BB60" i="18"/>
  <c r="BC60" i="18"/>
  <c r="BD60" i="18"/>
  <c r="BE60" i="18"/>
  <c r="BF60" i="18"/>
  <c r="BG60" i="18"/>
  <c r="BH60" i="18"/>
  <c r="BI60" i="18"/>
  <c r="BB38" i="18"/>
  <c r="BC38" i="18"/>
  <c r="BD38" i="18"/>
  <c r="BE38" i="18"/>
  <c r="BF38" i="18"/>
  <c r="BG38" i="18"/>
  <c r="BH38" i="18"/>
  <c r="BI38" i="18"/>
  <c r="AV35" i="18"/>
  <c r="AX35" i="18"/>
  <c r="W69" i="18"/>
  <c r="BB69" i="18"/>
  <c r="BC69" i="18"/>
  <c r="BD69" i="18"/>
  <c r="BE69" i="18"/>
  <c r="BF69" i="18"/>
  <c r="BG69" i="18"/>
  <c r="BH69" i="18"/>
  <c r="BI69" i="18"/>
  <c r="W45" i="18"/>
  <c r="BB45" i="18"/>
  <c r="BC45" i="18"/>
  <c r="BD45" i="18"/>
  <c r="BE45" i="18"/>
  <c r="BF45" i="18"/>
  <c r="BG45" i="18"/>
  <c r="BH45" i="18"/>
  <c r="BI45" i="18"/>
  <c r="AF199" i="18"/>
  <c r="X199" i="18"/>
  <c r="X151" i="18"/>
  <c r="AF151" i="18"/>
  <c r="X143" i="18"/>
  <c r="AF143" i="18"/>
  <c r="W49" i="18"/>
  <c r="BB49" i="18"/>
  <c r="BC49" i="18"/>
  <c r="BD49" i="18"/>
  <c r="BE49" i="18"/>
  <c r="BF49" i="18"/>
  <c r="BG49" i="18"/>
  <c r="BH49" i="18"/>
  <c r="BI49" i="18"/>
  <c r="AV39" i="18"/>
  <c r="AX39" i="18"/>
  <c r="W9" i="18"/>
  <c r="BB9" i="18"/>
  <c r="BC9" i="18"/>
  <c r="BD9" i="18"/>
  <c r="BE9" i="18"/>
  <c r="BF9" i="18"/>
  <c r="BG9" i="18"/>
  <c r="BH9" i="18"/>
  <c r="BI9" i="18"/>
  <c r="W53" i="18"/>
  <c r="BB53" i="18"/>
  <c r="BC53" i="18"/>
  <c r="BD53" i="18"/>
  <c r="BE53" i="18"/>
  <c r="BF53" i="18"/>
  <c r="BG53" i="18"/>
  <c r="BH53" i="18"/>
  <c r="BI53" i="18"/>
  <c r="W44" i="18"/>
  <c r="BB44" i="18"/>
  <c r="BC44" i="18"/>
  <c r="BD44" i="18"/>
  <c r="BE44" i="18"/>
  <c r="BF44" i="18"/>
  <c r="BG44" i="18"/>
  <c r="BH44" i="18"/>
  <c r="BI44" i="18"/>
  <c r="W65" i="18"/>
  <c r="BB65" i="18"/>
  <c r="BC65" i="18"/>
  <c r="BD65" i="18"/>
  <c r="BE65" i="18"/>
  <c r="BF65" i="18"/>
  <c r="BG65" i="18"/>
  <c r="BH65" i="18"/>
  <c r="BI65" i="18"/>
  <c r="W57" i="18"/>
  <c r="BB57" i="18"/>
  <c r="BC57" i="18"/>
  <c r="BD57" i="18"/>
  <c r="BE57" i="18"/>
  <c r="BF57" i="18"/>
  <c r="BG57" i="18"/>
  <c r="BH57" i="18"/>
  <c r="BI57" i="18"/>
  <c r="BB46" i="18"/>
  <c r="BC46" i="18"/>
  <c r="BD46" i="18"/>
  <c r="BE46" i="18"/>
  <c r="BF46" i="18"/>
  <c r="BG46" i="18"/>
  <c r="BH46" i="18"/>
  <c r="BI46" i="18"/>
  <c r="AV85" i="18"/>
  <c r="AX85" i="18"/>
  <c r="W68" i="18"/>
  <c r="BB68" i="18"/>
  <c r="BC68" i="18"/>
  <c r="BD68" i="18"/>
  <c r="BE68" i="18"/>
  <c r="BF68" i="18"/>
  <c r="BG68" i="18"/>
  <c r="BH68" i="18"/>
  <c r="BI68" i="18"/>
  <c r="W61" i="18"/>
  <c r="BB61" i="18"/>
  <c r="BC61" i="18"/>
  <c r="BD61" i="18"/>
  <c r="BE61" i="18"/>
  <c r="BF61" i="18"/>
  <c r="BG61" i="18"/>
  <c r="BH61" i="18"/>
  <c r="BI61" i="18"/>
  <c r="W48" i="18"/>
  <c r="BB48" i="18"/>
  <c r="BC48" i="18"/>
  <c r="BD48" i="18"/>
  <c r="BE48" i="18"/>
  <c r="BF48" i="18"/>
  <c r="BG48" i="18"/>
  <c r="BH48" i="18"/>
  <c r="BI48" i="18"/>
  <c r="W37" i="18"/>
  <c r="BB37" i="18"/>
  <c r="BC37" i="18"/>
  <c r="BD37" i="18"/>
  <c r="BE37" i="18"/>
  <c r="BF37" i="18"/>
  <c r="BG37" i="18"/>
  <c r="BH37" i="18"/>
  <c r="BI37" i="18"/>
  <c r="W8" i="18"/>
  <c r="BB8" i="18"/>
  <c r="BC8" i="18"/>
  <c r="BD8" i="18"/>
  <c r="BE8" i="18"/>
  <c r="BF8" i="18"/>
  <c r="BG8" i="18"/>
  <c r="BH8" i="18"/>
  <c r="BI8" i="18"/>
  <c r="AF178" i="18"/>
  <c r="X178" i="18"/>
  <c r="AQ51" i="18"/>
  <c r="AP51" i="18"/>
  <c r="AQ47" i="18"/>
  <c r="AP47" i="18"/>
  <c r="AQ43" i="18"/>
  <c r="AP43" i="18"/>
  <c r="AQ39" i="18"/>
  <c r="AP39" i="18"/>
  <c r="AQ35" i="18"/>
  <c r="AP35" i="18"/>
  <c r="BB33" i="18"/>
  <c r="BC33" i="18"/>
  <c r="BD33" i="18"/>
  <c r="BE33" i="18"/>
  <c r="BF33" i="18"/>
  <c r="BG33" i="18"/>
  <c r="BH33" i="18"/>
  <c r="BI33" i="18"/>
  <c r="BB21" i="18"/>
  <c r="BC21" i="18"/>
  <c r="BD21" i="18"/>
  <c r="BE21" i="18"/>
  <c r="BF21" i="18"/>
  <c r="BG21" i="18"/>
  <c r="BH21" i="18"/>
  <c r="BI21" i="18"/>
  <c r="BB12" i="18"/>
  <c r="BC12" i="18"/>
  <c r="BD12" i="18"/>
  <c r="BE12" i="18"/>
  <c r="BF12" i="18"/>
  <c r="BG12" i="18"/>
  <c r="BH12" i="18"/>
  <c r="BI12" i="18"/>
  <c r="AF198" i="18"/>
  <c r="X198" i="18"/>
  <c r="AF187" i="18"/>
  <c r="X187" i="18"/>
  <c r="AF137" i="18"/>
  <c r="X137" i="18"/>
  <c r="AV45" i="18"/>
  <c r="AX45" i="18"/>
  <c r="AV41" i="18"/>
  <c r="AX41" i="18"/>
  <c r="BB39" i="18"/>
  <c r="BC39" i="18"/>
  <c r="BD39" i="18"/>
  <c r="BE39" i="18"/>
  <c r="BF39" i="18"/>
  <c r="BG39" i="18"/>
  <c r="BH39" i="18"/>
  <c r="BI39" i="18"/>
  <c r="AV37" i="18"/>
  <c r="AX37" i="18"/>
  <c r="BB35" i="18"/>
  <c r="BC35" i="18"/>
  <c r="BD35" i="18"/>
  <c r="BE35" i="18"/>
  <c r="BF35" i="18"/>
  <c r="BG35" i="18"/>
  <c r="BH35" i="18"/>
  <c r="BI35" i="18"/>
  <c r="BB23" i="18"/>
  <c r="BC23" i="18"/>
  <c r="BD23" i="18"/>
  <c r="BE23" i="18"/>
  <c r="BF23" i="18"/>
  <c r="BG23" i="18"/>
  <c r="BH23" i="18"/>
  <c r="BI23" i="18"/>
  <c r="BB22" i="18"/>
  <c r="BC22" i="18"/>
  <c r="BD22" i="18"/>
  <c r="BE22" i="18"/>
  <c r="BF22" i="18"/>
  <c r="BG22" i="18"/>
  <c r="BH22" i="18"/>
  <c r="BI22" i="18"/>
  <c r="AF192" i="18"/>
  <c r="X192" i="18"/>
  <c r="AF186" i="18"/>
  <c r="X186" i="18"/>
  <c r="AF173" i="18"/>
  <c r="X173" i="18"/>
  <c r="X167" i="18"/>
  <c r="AF167" i="18"/>
  <c r="AF157" i="18"/>
  <c r="X157" i="18"/>
  <c r="X145" i="18"/>
  <c r="AF145" i="18"/>
  <c r="X130" i="18"/>
  <c r="AF130" i="18"/>
  <c r="W4" i="18"/>
  <c r="BB4" i="18"/>
  <c r="BC4" i="18"/>
  <c r="BD4" i="18"/>
  <c r="BE4" i="18"/>
  <c r="BF4" i="18"/>
  <c r="BG4" i="18"/>
  <c r="BH4" i="18"/>
  <c r="BI4" i="18"/>
  <c r="AF195" i="18"/>
  <c r="X195" i="18"/>
  <c r="AF180" i="18"/>
  <c r="X180" i="18"/>
  <c r="X155" i="18"/>
  <c r="AF155" i="18"/>
  <c r="BB40" i="18"/>
  <c r="BC40" i="18"/>
  <c r="BD40" i="18"/>
  <c r="BE40" i="18"/>
  <c r="BF40" i="18"/>
  <c r="BG40" i="18"/>
  <c r="BH40" i="18"/>
  <c r="BI40" i="18"/>
  <c r="BB36" i="18"/>
  <c r="BC36" i="18"/>
  <c r="BD36" i="18"/>
  <c r="BE36" i="18"/>
  <c r="BF36" i="18"/>
  <c r="BG36" i="18"/>
  <c r="BH36" i="18"/>
  <c r="BI36" i="18"/>
  <c r="BB32" i="18"/>
  <c r="BC32" i="18"/>
  <c r="BD32" i="18"/>
  <c r="BE32" i="18"/>
  <c r="BF32" i="18"/>
  <c r="BG32" i="18"/>
  <c r="BH32" i="18"/>
  <c r="BI32" i="18"/>
  <c r="BB27" i="18"/>
  <c r="BC27" i="18"/>
  <c r="BD27" i="18"/>
  <c r="BE27" i="18"/>
  <c r="BF27" i="18"/>
  <c r="BG27" i="18"/>
  <c r="BH27" i="18"/>
  <c r="BI27" i="18"/>
  <c r="BB26" i="18"/>
  <c r="BC26" i="18"/>
  <c r="BD26" i="18"/>
  <c r="BE26" i="18"/>
  <c r="BF26" i="18"/>
  <c r="BG26" i="18"/>
  <c r="BH26" i="18"/>
  <c r="BI26" i="18"/>
  <c r="BB15" i="18"/>
  <c r="BC15" i="18"/>
  <c r="BD15" i="18"/>
  <c r="BE15" i="18"/>
  <c r="BF15" i="18"/>
  <c r="BG15" i="18"/>
  <c r="BH15" i="18"/>
  <c r="BI15" i="18"/>
  <c r="BB14" i="18"/>
  <c r="BC14" i="18"/>
  <c r="BD14" i="18"/>
  <c r="BE14" i="18"/>
  <c r="BF14" i="18"/>
  <c r="BG14" i="18"/>
  <c r="BH14" i="18"/>
  <c r="BI14" i="18"/>
  <c r="AF200" i="18"/>
  <c r="X200" i="18"/>
  <c r="AF194" i="18"/>
  <c r="X194" i="18"/>
  <c r="AF183" i="18"/>
  <c r="X183" i="18"/>
  <c r="AF149" i="18"/>
  <c r="X149" i="18"/>
  <c r="X141" i="18"/>
  <c r="AF188" i="18"/>
  <c r="X188" i="18"/>
  <c r="AF182" i="18"/>
  <c r="X182" i="18"/>
  <c r="X147" i="18"/>
  <c r="AF147" i="18"/>
  <c r="AF133" i="18"/>
  <c r="X133" i="18"/>
  <c r="X109" i="18"/>
  <c r="AF109" i="18"/>
  <c r="BB30" i="18"/>
  <c r="BC30" i="18"/>
  <c r="BD30" i="18"/>
  <c r="BE30" i="18"/>
  <c r="BF30" i="18"/>
  <c r="BG30" i="18"/>
  <c r="BH30" i="18"/>
  <c r="BI30" i="18"/>
  <c r="BB19" i="18"/>
  <c r="BC19" i="18"/>
  <c r="BD19" i="18"/>
  <c r="BE19" i="18"/>
  <c r="BF19" i="18"/>
  <c r="BG19" i="18"/>
  <c r="BH19" i="18"/>
  <c r="BI19" i="18"/>
  <c r="BB18" i="18"/>
  <c r="BC18" i="18"/>
  <c r="BD18" i="18"/>
  <c r="BE18" i="18"/>
  <c r="BF18" i="18"/>
  <c r="BG18" i="18"/>
  <c r="BH18" i="18"/>
  <c r="BI18" i="18"/>
  <c r="BB7" i="18"/>
  <c r="BC7" i="18"/>
  <c r="BD7" i="18"/>
  <c r="BE7" i="18"/>
  <c r="BF7" i="18"/>
  <c r="BG7" i="18"/>
  <c r="BH7" i="18"/>
  <c r="BI7" i="18"/>
  <c r="BB6" i="18"/>
  <c r="BC6" i="18"/>
  <c r="BD6" i="18"/>
  <c r="BE6" i="18"/>
  <c r="BF6" i="18"/>
  <c r="BG6" i="18"/>
  <c r="BH6" i="18"/>
  <c r="BI6" i="18"/>
  <c r="AF191" i="18"/>
  <c r="X191" i="18"/>
  <c r="X175" i="18"/>
  <c r="AF175" i="18"/>
  <c r="AF165" i="18"/>
  <c r="X165" i="18"/>
  <c r="X159" i="18"/>
  <c r="AF159" i="18"/>
  <c r="X142" i="18"/>
  <c r="AF142" i="18"/>
  <c r="AF115" i="18"/>
  <c r="X115" i="18"/>
  <c r="AF196" i="18"/>
  <c r="X196" i="18"/>
  <c r="AF190" i="18"/>
  <c r="X190" i="18"/>
  <c r="AF179" i="18"/>
  <c r="X179" i="18"/>
  <c r="AF122" i="18"/>
  <c r="X122" i="18"/>
  <c r="AF46" i="18"/>
  <c r="X46" i="18"/>
  <c r="AN21" i="18"/>
  <c r="AN13" i="18"/>
  <c r="AN5" i="18"/>
  <c r="AQ2" i="18"/>
  <c r="AP2" i="18"/>
  <c r="AF201" i="18"/>
  <c r="AF197" i="18"/>
  <c r="AF193" i="18"/>
  <c r="AF189" i="18"/>
  <c r="AF185" i="18"/>
  <c r="AF181" i="18"/>
  <c r="AF177" i="18"/>
  <c r="AF169" i="18"/>
  <c r="AF161" i="18"/>
  <c r="AF153" i="18"/>
  <c r="AF131" i="18"/>
  <c r="X131" i="18"/>
  <c r="AF110" i="18"/>
  <c r="X110" i="18"/>
  <c r="AF103" i="18"/>
  <c r="X103" i="18"/>
  <c r="AF38" i="18"/>
  <c r="X38" i="18"/>
  <c r="AF30" i="18"/>
  <c r="X30" i="18"/>
  <c r="AF22" i="18"/>
  <c r="X22" i="18"/>
  <c r="AF14" i="18"/>
  <c r="X14" i="18"/>
  <c r="AF6" i="18"/>
  <c r="X6" i="18"/>
  <c r="BB2" i="18"/>
  <c r="BC2" i="18"/>
  <c r="BD2" i="18"/>
  <c r="BE2" i="18"/>
  <c r="BF2" i="18"/>
  <c r="BG2" i="18"/>
  <c r="BH2" i="18"/>
  <c r="BI2" i="18"/>
  <c r="AF123" i="18"/>
  <c r="X123" i="18"/>
  <c r="AF121" i="18"/>
  <c r="AF98" i="18"/>
  <c r="X98" i="18"/>
  <c r="AF90" i="18"/>
  <c r="X90" i="18"/>
  <c r="AF82" i="18"/>
  <c r="X82" i="18"/>
  <c r="AF74" i="18"/>
  <c r="X74" i="18"/>
  <c r="AF66" i="18"/>
  <c r="X66" i="18"/>
  <c r="AF45" i="18"/>
  <c r="AF139" i="18"/>
  <c r="AF118" i="18"/>
  <c r="X118" i="18"/>
  <c r="AF111" i="18"/>
  <c r="X111" i="18"/>
  <c r="AF58" i="18"/>
  <c r="X58" i="18"/>
  <c r="AF50" i="18"/>
  <c r="X50" i="18"/>
  <c r="AF37" i="18"/>
  <c r="AF29" i="18"/>
  <c r="AF21" i="18"/>
  <c r="AF13" i="18"/>
  <c r="AF5" i="18"/>
  <c r="AF106" i="18"/>
  <c r="X106" i="18"/>
  <c r="AF99" i="18"/>
  <c r="X99" i="18"/>
  <c r="AF126" i="18"/>
  <c r="X126" i="18"/>
  <c r="AF119" i="18"/>
  <c r="X119" i="18"/>
  <c r="AF57" i="18"/>
  <c r="AF42" i="18"/>
  <c r="X42" i="18"/>
  <c r="AF34" i="18"/>
  <c r="X34" i="18"/>
  <c r="AF26" i="18"/>
  <c r="X26" i="18"/>
  <c r="AF18" i="18"/>
  <c r="X18" i="18"/>
  <c r="AF10" i="18"/>
  <c r="X10" i="18"/>
  <c r="AF114" i="18"/>
  <c r="X114" i="18"/>
  <c r="AF107" i="18"/>
  <c r="X107" i="18"/>
  <c r="AF105" i="18"/>
  <c r="AF94" i="18"/>
  <c r="X94" i="18"/>
  <c r="AF86" i="18"/>
  <c r="X86" i="18"/>
  <c r="AF78" i="18"/>
  <c r="X78" i="18"/>
  <c r="AF70" i="18"/>
  <c r="X70" i="18"/>
  <c r="AF127" i="18"/>
  <c r="X127" i="18"/>
  <c r="AF102" i="18"/>
  <c r="X102" i="18"/>
  <c r="AF62" i="18"/>
  <c r="X62" i="18"/>
  <c r="AF54" i="18"/>
  <c r="X54" i="18"/>
  <c r="AF41" i="18"/>
  <c r="AF33" i="18"/>
  <c r="AF25" i="18"/>
  <c r="AF17" i="18"/>
  <c r="AF9" i="18"/>
  <c r="X95" i="18"/>
  <c r="X91" i="18"/>
  <c r="X87" i="18"/>
  <c r="X83" i="18"/>
  <c r="X79" i="18"/>
  <c r="X75" i="18"/>
  <c r="X71" i="18"/>
  <c r="X67" i="18"/>
  <c r="X63" i="18"/>
  <c r="X59" i="18"/>
  <c r="X55" i="18"/>
  <c r="X51" i="18"/>
  <c r="X47" i="18"/>
  <c r="X43" i="18"/>
  <c r="X39" i="18"/>
  <c r="X35" i="18"/>
  <c r="X31" i="18"/>
  <c r="X27" i="18"/>
  <c r="X23" i="18"/>
  <c r="X19" i="18"/>
  <c r="X15" i="18"/>
  <c r="X11" i="18"/>
  <c r="X7" i="18"/>
  <c r="X3" i="18"/>
  <c r="X2" i="18"/>
  <c r="AN53" i="13"/>
  <c r="AV53" i="13" s="1"/>
  <c r="AX53" i="13" s="1"/>
  <c r="BB49" i="13"/>
  <c r="BC49" i="13"/>
  <c r="BD49" i="13" s="1"/>
  <c r="BE49" i="13" s="1"/>
  <c r="BF49" i="13" s="1"/>
  <c r="BG49" i="13" s="1"/>
  <c r="BH49" i="13" s="1"/>
  <c r="BI49" i="13" s="1"/>
  <c r="W49" i="13"/>
  <c r="AF52" i="13"/>
  <c r="AJ52" i="13"/>
  <c r="X52" i="13"/>
  <c r="AN52" i="13"/>
  <c r="AN51" i="13"/>
  <c r="AQ51" i="13" s="1"/>
  <c r="AP51" i="13" s="1"/>
  <c r="AF51" i="13"/>
  <c r="AJ51" i="13"/>
  <c r="X51" i="13"/>
  <c r="X50" i="13"/>
  <c r="AF50" i="13"/>
  <c r="AJ50" i="13"/>
  <c r="AN50" i="13"/>
  <c r="X49" i="13"/>
  <c r="AF49" i="13"/>
  <c r="AJ49" i="13"/>
  <c r="AN49" i="13"/>
  <c r="AF48" i="13"/>
  <c r="X48" i="13"/>
  <c r="AN48" i="13"/>
  <c r="AJ48" i="13"/>
  <c r="X47" i="13"/>
  <c r="AF47" i="13"/>
  <c r="AN47" i="13"/>
  <c r="AJ47" i="13"/>
  <c r="AF46" i="13"/>
  <c r="AJ46" i="13"/>
  <c r="AN46" i="13"/>
  <c r="AQ46" i="13" s="1"/>
  <c r="AP46" i="13" s="1"/>
  <c r="X46" i="13"/>
  <c r="W50" i="13"/>
  <c r="W46" i="13"/>
  <c r="AJ53" i="13"/>
  <c r="AV42" i="13"/>
  <c r="AX42" i="13"/>
  <c r="AJ42" i="13"/>
  <c r="W47" i="13"/>
  <c r="W51" i="13"/>
  <c r="X53" i="13"/>
  <c r="W53" i="13"/>
  <c r="AF42" i="13"/>
  <c r="W45" i="13"/>
  <c r="A222" i="17"/>
  <c r="B222" i="17"/>
  <c r="C222" i="17"/>
  <c r="D222" i="17"/>
  <c r="F222" i="17"/>
  <c r="H222" i="17"/>
  <c r="J222" i="17" s="1"/>
  <c r="L222" i="17" s="1"/>
  <c r="N222" i="17" s="1"/>
  <c r="P222" i="17" s="1"/>
  <c r="R222" i="17" s="1"/>
  <c r="T222" i="17" s="1"/>
  <c r="X222" i="17" s="1"/>
  <c r="Z222" i="17" s="1"/>
  <c r="AB222" i="17" s="1"/>
  <c r="AD222" i="17" s="1"/>
  <c r="AF222" i="17" s="1"/>
  <c r="AH222" i="17" s="1"/>
  <c r="AJ222" i="17" s="1"/>
  <c r="AL222" i="17" s="1"/>
  <c r="AN222" i="17" s="1"/>
  <c r="AP222" i="17" s="1"/>
  <c r="AR222" i="17" s="1"/>
  <c r="AT222" i="17" s="1"/>
  <c r="AV222" i="17" s="1"/>
  <c r="AX222" i="17" s="1"/>
  <c r="C223" i="17"/>
  <c r="D223" i="17"/>
  <c r="F223" i="17"/>
  <c r="H223" i="17"/>
  <c r="J223" i="17"/>
  <c r="L223" i="17" s="1"/>
  <c r="N223" i="17" s="1"/>
  <c r="P223" i="17"/>
  <c r="R223" i="17" s="1"/>
  <c r="T223" i="17" s="1"/>
  <c r="C224" i="17"/>
  <c r="D224" i="17"/>
  <c r="F224" i="17"/>
  <c r="H224" i="17" s="1"/>
  <c r="J224" i="17" s="1"/>
  <c r="L224" i="17" s="1"/>
  <c r="N224" i="17" s="1"/>
  <c r="P224" i="17" s="1"/>
  <c r="R224" i="17" s="1"/>
  <c r="T224" i="17" s="1"/>
  <c r="A225" i="17"/>
  <c r="B225" i="17"/>
  <c r="C225" i="17"/>
  <c r="D225" i="17"/>
  <c r="F225" i="17"/>
  <c r="H225" i="17" s="1"/>
  <c r="J225" i="17" s="1"/>
  <c r="L225" i="17" s="1"/>
  <c r="N225" i="17" s="1"/>
  <c r="P225" i="17" s="1"/>
  <c r="R225" i="17" s="1"/>
  <c r="T225" i="17" s="1"/>
  <c r="V225" i="17" s="1"/>
  <c r="A226" i="17"/>
  <c r="B226" i="17"/>
  <c r="C226" i="17"/>
  <c r="D226" i="17"/>
  <c r="H226" i="17"/>
  <c r="J226" i="17" s="1"/>
  <c r="L226" i="17" s="1"/>
  <c r="N226" i="17" s="1"/>
  <c r="P226" i="17" s="1"/>
  <c r="R226" i="17" s="1"/>
  <c r="T226" i="17" s="1"/>
  <c r="C227" i="17"/>
  <c r="D227" i="17"/>
  <c r="P227" i="17"/>
  <c r="R227" i="17"/>
  <c r="T227" i="17" s="1"/>
  <c r="C228" i="17"/>
  <c r="D228" i="17"/>
  <c r="C229" i="17"/>
  <c r="D229" i="17"/>
  <c r="C230" i="17"/>
  <c r="D230" i="17"/>
  <c r="C231" i="17"/>
  <c r="D231" i="17"/>
  <c r="AQ5" i="18"/>
  <c r="AP5" i="18"/>
  <c r="AV5" i="18"/>
  <c r="AX5" i="18"/>
  <c r="AQ13" i="18"/>
  <c r="AP13" i="18"/>
  <c r="AV13" i="18"/>
  <c r="AX13" i="18"/>
  <c r="AQ129" i="18"/>
  <c r="AP129" i="18"/>
  <c r="AV129" i="18"/>
  <c r="AX129" i="18"/>
  <c r="AQ21" i="18"/>
  <c r="AP21" i="18"/>
  <c r="AV21" i="18"/>
  <c r="AX21" i="18"/>
  <c r="AQ49" i="13"/>
  <c r="AP49" i="13"/>
  <c r="AV49" i="13"/>
  <c r="AQ47" i="13"/>
  <c r="AP47" i="13" s="1"/>
  <c r="AV47" i="13"/>
  <c r="AV46" i="13"/>
  <c r="AQ50" i="13"/>
  <c r="AP50" i="13" s="1"/>
  <c r="AV50" i="13"/>
  <c r="AQ52" i="13"/>
  <c r="AP52" i="13" s="1"/>
  <c r="AV52" i="13"/>
  <c r="AQ48" i="13"/>
  <c r="AP48" i="13" s="1"/>
  <c r="AV48" i="13"/>
  <c r="A2" i="17"/>
  <c r="B2" i="17"/>
  <c r="C2" i="17"/>
  <c r="D2" i="17"/>
  <c r="F2" i="17"/>
  <c r="H2" i="17"/>
  <c r="J2" i="17"/>
  <c r="L2" i="17" s="1"/>
  <c r="N2" i="17" s="1"/>
  <c r="P2" i="17" s="1"/>
  <c r="R2" i="17" s="1"/>
  <c r="T2" i="17" s="1"/>
  <c r="A3" i="17"/>
  <c r="B3" i="17"/>
  <c r="C3" i="17"/>
  <c r="D3" i="17"/>
  <c r="F3" i="17"/>
  <c r="H3" i="17"/>
  <c r="J3" i="17"/>
  <c r="L3" i="17"/>
  <c r="N3" i="17" s="1"/>
  <c r="P3" i="17" s="1"/>
  <c r="R3" i="17" s="1"/>
  <c r="T3" i="17" s="1"/>
  <c r="X3" i="17" s="1"/>
  <c r="Z3" i="17" s="1"/>
  <c r="AB3" i="17" s="1"/>
  <c r="AD3" i="17" s="1"/>
  <c r="AF3" i="17" s="1"/>
  <c r="AH3" i="17" s="1"/>
  <c r="AJ3" i="17" s="1"/>
  <c r="AL3" i="17" s="1"/>
  <c r="AN3" i="17" s="1"/>
  <c r="AP3" i="17" s="1"/>
  <c r="AR3" i="17" s="1"/>
  <c r="AT3" i="17" s="1"/>
  <c r="AV3" i="17" s="1"/>
  <c r="AX3" i="17" s="1"/>
  <c r="A4" i="17"/>
  <c r="B4" i="17"/>
  <c r="C4" i="17"/>
  <c r="D4" i="17"/>
  <c r="F4" i="17"/>
  <c r="H4" i="17" s="1"/>
  <c r="J4" i="17" s="1"/>
  <c r="L4" i="17" s="1"/>
  <c r="N4" i="17" s="1"/>
  <c r="P4" i="17" s="1"/>
  <c r="R4" i="17" s="1"/>
  <c r="T4" i="17" s="1"/>
  <c r="A5" i="17"/>
  <c r="B5" i="17"/>
  <c r="C5" i="17"/>
  <c r="D5" i="17"/>
  <c r="F5" i="17"/>
  <c r="H5" i="17" s="1"/>
  <c r="J5" i="17" s="1"/>
  <c r="L5" i="17" s="1"/>
  <c r="N5" i="17" s="1"/>
  <c r="P5" i="17" s="1"/>
  <c r="R5" i="17" s="1"/>
  <c r="T5" i="17" s="1"/>
  <c r="A6" i="17"/>
  <c r="B6" i="17"/>
  <c r="C6" i="17"/>
  <c r="D6" i="17"/>
  <c r="F6" i="17"/>
  <c r="H6" i="17" s="1"/>
  <c r="J6" i="17" s="1"/>
  <c r="L6" i="17" s="1"/>
  <c r="N6" i="17" s="1"/>
  <c r="P6" i="17" s="1"/>
  <c r="R6" i="17" s="1"/>
  <c r="T6" i="17" s="1"/>
  <c r="A7" i="17"/>
  <c r="B7" i="17"/>
  <c r="C7" i="17"/>
  <c r="D7" i="17"/>
  <c r="F7" i="17"/>
  <c r="H7" i="17" s="1"/>
  <c r="J7" i="17" s="1"/>
  <c r="L7" i="17" s="1"/>
  <c r="N7" i="17" s="1"/>
  <c r="P7" i="17" s="1"/>
  <c r="R7" i="17" s="1"/>
  <c r="T7" i="17" s="1"/>
  <c r="A8" i="17"/>
  <c r="B8" i="17"/>
  <c r="C8" i="17"/>
  <c r="D8" i="17"/>
  <c r="F8" i="17"/>
  <c r="H8" i="17" s="1"/>
  <c r="J8" i="17" s="1"/>
  <c r="L8" i="17" s="1"/>
  <c r="N8" i="17" s="1"/>
  <c r="P8" i="17" s="1"/>
  <c r="R8" i="17" s="1"/>
  <c r="T8" i="17" s="1"/>
  <c r="X8" i="17" s="1"/>
  <c r="Z8" i="17" s="1"/>
  <c r="AB8" i="17" s="1"/>
  <c r="AD8" i="17" s="1"/>
  <c r="AF8" i="17" s="1"/>
  <c r="A9" i="17"/>
  <c r="B9" i="17"/>
  <c r="C9" i="17"/>
  <c r="D9" i="17"/>
  <c r="F9" i="17"/>
  <c r="H9" i="17" s="1"/>
  <c r="J9" i="17" s="1"/>
  <c r="L9" i="17" s="1"/>
  <c r="N9" i="17" s="1"/>
  <c r="P9" i="17" s="1"/>
  <c r="R9" i="17" s="1"/>
  <c r="T9" i="17" s="1"/>
  <c r="A10" i="17"/>
  <c r="B10" i="17"/>
  <c r="C10" i="17"/>
  <c r="D10" i="17"/>
  <c r="F10" i="17"/>
  <c r="H10" i="17" s="1"/>
  <c r="J10" i="17" s="1"/>
  <c r="L10" i="17" s="1"/>
  <c r="N10" i="17" s="1"/>
  <c r="P10" i="17" s="1"/>
  <c r="R10" i="17" s="1"/>
  <c r="T10" i="17" s="1"/>
  <c r="A11" i="17"/>
  <c r="B11" i="17"/>
  <c r="C11" i="17"/>
  <c r="D11" i="17"/>
  <c r="F11" i="17"/>
  <c r="H11" i="17" s="1"/>
  <c r="J11" i="17" s="1"/>
  <c r="L11" i="17" s="1"/>
  <c r="N11" i="17" s="1"/>
  <c r="P11" i="17" s="1"/>
  <c r="R11" i="17" s="1"/>
  <c r="T11" i="17" s="1"/>
  <c r="A12" i="17"/>
  <c r="B12" i="17"/>
  <c r="C12" i="17"/>
  <c r="D12" i="17"/>
  <c r="F12" i="17"/>
  <c r="H12" i="17" s="1"/>
  <c r="J12" i="17" s="1"/>
  <c r="L12" i="17" s="1"/>
  <c r="N12" i="17" s="1"/>
  <c r="P12" i="17" s="1"/>
  <c r="R12" i="17" s="1"/>
  <c r="T12" i="17" s="1"/>
  <c r="V12" i="17" s="1"/>
  <c r="A13" i="17"/>
  <c r="B13" i="17"/>
  <c r="C13" i="17"/>
  <c r="D13" i="17"/>
  <c r="F13" i="17"/>
  <c r="H13" i="17"/>
  <c r="J13" i="17"/>
  <c r="L13" i="17"/>
  <c r="N13" i="17" s="1"/>
  <c r="P13" i="17" s="1"/>
  <c r="R13" i="17" s="1"/>
  <c r="A14" i="17"/>
  <c r="B14" i="17"/>
  <c r="C14" i="17"/>
  <c r="D14" i="17"/>
  <c r="F14" i="17"/>
  <c r="H14" i="17" s="1"/>
  <c r="J14" i="17" s="1"/>
  <c r="L14" i="17"/>
  <c r="N14" i="17"/>
  <c r="P14" i="17" s="1"/>
  <c r="R14" i="17" s="1"/>
  <c r="T14" i="17" s="1"/>
  <c r="V14" i="17" s="1"/>
  <c r="A15" i="17"/>
  <c r="B15" i="17"/>
  <c r="C15" i="17"/>
  <c r="D15" i="17"/>
  <c r="F15" i="17"/>
  <c r="H15" i="17"/>
  <c r="J15" i="17"/>
  <c r="L15" i="17" s="1"/>
  <c r="N15" i="17" s="1"/>
  <c r="P15" i="17" s="1"/>
  <c r="R15" i="17" s="1"/>
  <c r="T15" i="17" s="1"/>
  <c r="A16" i="17"/>
  <c r="B16" i="17"/>
  <c r="C16" i="17"/>
  <c r="D16" i="17"/>
  <c r="F16" i="17"/>
  <c r="H16" i="17"/>
  <c r="J16" i="17"/>
  <c r="L16" i="17"/>
  <c r="N16" i="17" s="1"/>
  <c r="P16" i="17" s="1"/>
  <c r="R16" i="17" s="1"/>
  <c r="T16" i="17" s="1"/>
  <c r="V16" i="17" s="1"/>
  <c r="A17" i="17"/>
  <c r="B17" i="17"/>
  <c r="C17" i="17"/>
  <c r="D17" i="17"/>
  <c r="F17" i="17"/>
  <c r="H17" i="17"/>
  <c r="J17" i="17" s="1"/>
  <c r="L17" i="17" s="1"/>
  <c r="N17" i="17" s="1"/>
  <c r="P17" i="17" s="1"/>
  <c r="R17" i="17" s="1"/>
  <c r="T17" i="17" s="1"/>
  <c r="A18" i="17"/>
  <c r="B18" i="17"/>
  <c r="C18" i="17"/>
  <c r="D18" i="17"/>
  <c r="F18" i="17"/>
  <c r="H18" i="17"/>
  <c r="J18" i="17" s="1"/>
  <c r="L18" i="17" s="1"/>
  <c r="N18" i="17" s="1"/>
  <c r="P18" i="17" s="1"/>
  <c r="R18" i="17" s="1"/>
  <c r="T18" i="17" s="1"/>
  <c r="A19" i="17"/>
  <c r="B19" i="17"/>
  <c r="C19" i="17"/>
  <c r="D19" i="17"/>
  <c r="F19" i="17"/>
  <c r="H19" i="17"/>
  <c r="J19" i="17"/>
  <c r="L19" i="17" s="1"/>
  <c r="N19" i="17" s="1"/>
  <c r="P19" i="17"/>
  <c r="R19" i="17" s="1"/>
  <c r="T19" i="17" s="1"/>
  <c r="X19" i="17" s="1"/>
  <c r="Z19" i="17" s="1"/>
  <c r="AB19" i="17" s="1"/>
  <c r="AD19" i="17" s="1"/>
  <c r="AF19" i="17" s="1"/>
  <c r="AH19" i="17" s="1"/>
  <c r="AJ19" i="17" s="1"/>
  <c r="AL19" i="17" s="1"/>
  <c r="AN19" i="17" s="1"/>
  <c r="AP19" i="17" s="1"/>
  <c r="AR19" i="17" s="1"/>
  <c r="AT19" i="17" s="1"/>
  <c r="AV19" i="17" s="1"/>
  <c r="AX19" i="17" s="1"/>
  <c r="A20" i="17"/>
  <c r="B20" i="17"/>
  <c r="C20" i="17"/>
  <c r="D20" i="17"/>
  <c r="F20" i="17"/>
  <c r="H20" i="17" s="1"/>
  <c r="J20" i="17" s="1"/>
  <c r="L20" i="17" s="1"/>
  <c r="N20" i="17" s="1"/>
  <c r="P20" i="17" s="1"/>
  <c r="R20" i="17" s="1"/>
  <c r="T20" i="17" s="1"/>
  <c r="A21" i="17"/>
  <c r="B21" i="17"/>
  <c r="C21" i="17"/>
  <c r="D21" i="17"/>
  <c r="F21" i="17"/>
  <c r="H21" i="17" s="1"/>
  <c r="J21" i="17" s="1"/>
  <c r="L21" i="17" s="1"/>
  <c r="N21" i="17" s="1"/>
  <c r="P21" i="17" s="1"/>
  <c r="R21" i="17" s="1"/>
  <c r="T21" i="17" s="1"/>
  <c r="V21" i="17" s="1"/>
  <c r="A22" i="17"/>
  <c r="B22" i="17"/>
  <c r="C22" i="17"/>
  <c r="D22" i="17"/>
  <c r="F22" i="17"/>
  <c r="H22" i="17"/>
  <c r="J22" i="17"/>
  <c r="L22" i="17" s="1"/>
  <c r="N22" i="17" s="1"/>
  <c r="P22" i="17" s="1"/>
  <c r="R22" i="17" s="1"/>
  <c r="T22" i="17" s="1"/>
  <c r="A23" i="17"/>
  <c r="B23" i="17"/>
  <c r="C23" i="17"/>
  <c r="D23" i="17"/>
  <c r="F23" i="17"/>
  <c r="H23" i="17"/>
  <c r="J23" i="17"/>
  <c r="L23" i="17"/>
  <c r="N23" i="17" s="1"/>
  <c r="P23" i="17"/>
  <c r="R23" i="17" s="1"/>
  <c r="T23" i="17" s="1"/>
  <c r="A24" i="17"/>
  <c r="B24" i="17"/>
  <c r="C24" i="17"/>
  <c r="D24" i="17"/>
  <c r="F24" i="17"/>
  <c r="H24" i="17"/>
  <c r="J24" i="17" s="1"/>
  <c r="L24" i="17" s="1"/>
  <c r="N24" i="17" s="1"/>
  <c r="P24" i="17" s="1"/>
  <c r="R24" i="17" s="1"/>
  <c r="T24" i="17" s="1"/>
  <c r="X24" i="17" s="1"/>
  <c r="Z24" i="17" s="1"/>
  <c r="AB24" i="17" s="1"/>
  <c r="AD24" i="17" s="1"/>
  <c r="AF24" i="17" s="1"/>
  <c r="AH24" i="17" s="1"/>
  <c r="AJ24" i="17" s="1"/>
  <c r="AL24" i="17" s="1"/>
  <c r="AN24" i="17" s="1"/>
  <c r="AP24" i="17" s="1"/>
  <c r="AR24" i="17" s="1"/>
  <c r="AT24" i="17" s="1"/>
  <c r="AV24" i="17" s="1"/>
  <c r="AX24" i="17" s="1"/>
  <c r="A25" i="17"/>
  <c r="B25" i="17"/>
  <c r="C25" i="17"/>
  <c r="D25" i="17"/>
  <c r="F25" i="17"/>
  <c r="H25" i="17" s="1"/>
  <c r="J25" i="17" s="1"/>
  <c r="L25" i="17" s="1"/>
  <c r="N25" i="17" s="1"/>
  <c r="P25" i="17" s="1"/>
  <c r="R25" i="17" s="1"/>
  <c r="T25" i="17" s="1"/>
  <c r="A26" i="17"/>
  <c r="B26" i="17"/>
  <c r="C26" i="17"/>
  <c r="D26" i="17"/>
  <c r="F26" i="17"/>
  <c r="H26" i="17"/>
  <c r="J26" i="17" s="1"/>
  <c r="L26" i="17"/>
  <c r="N26" i="17" s="1"/>
  <c r="P26" i="17" s="1"/>
  <c r="R26" i="17" s="1"/>
  <c r="T26" i="17" s="1"/>
  <c r="A27" i="17"/>
  <c r="B27" i="17"/>
  <c r="C27" i="17"/>
  <c r="D27" i="17"/>
  <c r="F27" i="17"/>
  <c r="H27" i="17" s="1"/>
  <c r="J27" i="17" s="1"/>
  <c r="L27" i="17" s="1"/>
  <c r="N27" i="17" s="1"/>
  <c r="P27" i="17" s="1"/>
  <c r="R27" i="17" s="1"/>
  <c r="T27" i="17" s="1"/>
  <c r="A28" i="17"/>
  <c r="B28" i="17"/>
  <c r="C28" i="17"/>
  <c r="D28" i="17"/>
  <c r="F28" i="17"/>
  <c r="H28" i="17"/>
  <c r="J28" i="17" s="1"/>
  <c r="L28" i="17"/>
  <c r="N28" i="17" s="1"/>
  <c r="P28" i="17" s="1"/>
  <c r="R28" i="17" s="1"/>
  <c r="T28" i="17" s="1"/>
  <c r="X28" i="17" s="1"/>
  <c r="Z28" i="17" s="1"/>
  <c r="AB28" i="17" s="1"/>
  <c r="AD28" i="17" s="1"/>
  <c r="AF28" i="17" s="1"/>
  <c r="AH28" i="17" s="1"/>
  <c r="AJ28" i="17" s="1"/>
  <c r="AL28" i="17" s="1"/>
  <c r="AN28" i="17" s="1"/>
  <c r="AP28" i="17" s="1"/>
  <c r="AR28" i="17" s="1"/>
  <c r="AT28" i="17" s="1"/>
  <c r="AV28" i="17" s="1"/>
  <c r="AX28" i="17" s="1"/>
  <c r="A29" i="17"/>
  <c r="B29" i="17"/>
  <c r="C29" i="17"/>
  <c r="D29" i="17"/>
  <c r="F29" i="17"/>
  <c r="H29" i="17"/>
  <c r="J29" i="17" s="1"/>
  <c r="L29" i="17" s="1"/>
  <c r="N29" i="17" s="1"/>
  <c r="P29" i="17" s="1"/>
  <c r="A30" i="17"/>
  <c r="B30" i="17"/>
  <c r="C30" i="17"/>
  <c r="D30" i="17"/>
  <c r="F30" i="17"/>
  <c r="H30" i="17" s="1"/>
  <c r="J30" i="17" s="1"/>
  <c r="L30" i="17" s="1"/>
  <c r="N30" i="17" s="1"/>
  <c r="P30" i="17" s="1"/>
  <c r="R30" i="17" s="1"/>
  <c r="T30" i="17" s="1"/>
  <c r="X30" i="17" s="1"/>
  <c r="Z30" i="17" s="1"/>
  <c r="AB30" i="17" s="1"/>
  <c r="AD30" i="17" s="1"/>
  <c r="AF30" i="17" s="1"/>
  <c r="AH30" i="17" s="1"/>
  <c r="AJ30" i="17" s="1"/>
  <c r="AL30" i="17" s="1"/>
  <c r="AN30" i="17" s="1"/>
  <c r="AP30" i="17" s="1"/>
  <c r="AR30" i="17" s="1"/>
  <c r="AT30" i="17" s="1"/>
  <c r="AV30" i="17" s="1"/>
  <c r="AX30" i="17" s="1"/>
  <c r="A31" i="17"/>
  <c r="B31" i="17"/>
  <c r="C31" i="17"/>
  <c r="D31" i="17"/>
  <c r="F31" i="17"/>
  <c r="H31" i="17"/>
  <c r="J31" i="17"/>
  <c r="L31" i="17" s="1"/>
  <c r="N31" i="17" s="1"/>
  <c r="P31" i="17" s="1"/>
  <c r="R31" i="17" s="1"/>
  <c r="T31" i="17" s="1"/>
  <c r="A32" i="17"/>
  <c r="B32" i="17"/>
  <c r="C32" i="17"/>
  <c r="D32" i="17"/>
  <c r="F32" i="17"/>
  <c r="H32" i="17"/>
  <c r="J32" i="17"/>
  <c r="L32" i="17" s="1"/>
  <c r="N32" i="17" s="1"/>
  <c r="P32" i="17" s="1"/>
  <c r="R32" i="17" s="1"/>
  <c r="T32" i="17" s="1"/>
  <c r="A33" i="17"/>
  <c r="B33" i="17"/>
  <c r="C33" i="17"/>
  <c r="D33" i="17"/>
  <c r="F33" i="17"/>
  <c r="H33" i="17"/>
  <c r="J33" i="17"/>
  <c r="L33" i="17" s="1"/>
  <c r="N33" i="17" s="1"/>
  <c r="P33" i="17" s="1"/>
  <c r="R33" i="17" s="1"/>
  <c r="T33" i="17" s="1"/>
  <c r="V33" i="17" s="1"/>
  <c r="A34" i="17"/>
  <c r="B34" i="17"/>
  <c r="C34" i="17"/>
  <c r="D34" i="17"/>
  <c r="F34" i="17"/>
  <c r="H34" i="17"/>
  <c r="J34" i="17" s="1"/>
  <c r="L34" i="17" s="1"/>
  <c r="N34" i="17" s="1"/>
  <c r="P34" i="17" s="1"/>
  <c r="R34" i="17" s="1"/>
  <c r="T34" i="17" s="1"/>
  <c r="A35" i="17"/>
  <c r="B35" i="17"/>
  <c r="C35" i="17"/>
  <c r="D35" i="17"/>
  <c r="F35" i="17"/>
  <c r="H35" i="17"/>
  <c r="J35" i="17" s="1"/>
  <c r="L35" i="17" s="1"/>
  <c r="N35" i="17" s="1"/>
  <c r="P35" i="17" s="1"/>
  <c r="R35" i="17" s="1"/>
  <c r="T35" i="17" s="1"/>
  <c r="V35" i="17" s="1"/>
  <c r="A36" i="17"/>
  <c r="B36" i="17"/>
  <c r="C36" i="17"/>
  <c r="D36" i="17"/>
  <c r="F36" i="17"/>
  <c r="H36" i="17" s="1"/>
  <c r="J36" i="17" s="1"/>
  <c r="L36" i="17" s="1"/>
  <c r="N36" i="17" s="1"/>
  <c r="P36" i="17" s="1"/>
  <c r="R36" i="17" s="1"/>
  <c r="T36" i="17" s="1"/>
  <c r="A37" i="17"/>
  <c r="B37" i="17"/>
  <c r="C37" i="17"/>
  <c r="D37" i="17"/>
  <c r="F37" i="17"/>
  <c r="H37" i="17" s="1"/>
  <c r="J37" i="17" s="1"/>
  <c r="L37" i="17" s="1"/>
  <c r="N37" i="17" s="1"/>
  <c r="P37" i="17" s="1"/>
  <c r="R37" i="17" s="1"/>
  <c r="T37" i="17" s="1"/>
  <c r="A38" i="17"/>
  <c r="B38" i="17"/>
  <c r="C38" i="17"/>
  <c r="D38" i="17"/>
  <c r="F38" i="17"/>
  <c r="H38" i="17" s="1"/>
  <c r="J38" i="17" s="1"/>
  <c r="L38" i="17" s="1"/>
  <c r="N38" i="17" s="1"/>
  <c r="P38" i="17" s="1"/>
  <c r="R38" i="17" s="1"/>
  <c r="T38" i="17" s="1"/>
  <c r="A39" i="17"/>
  <c r="B39" i="17"/>
  <c r="C39" i="17"/>
  <c r="D39" i="17"/>
  <c r="F39" i="17"/>
  <c r="H39" i="17" s="1"/>
  <c r="J39" i="17" s="1"/>
  <c r="L39" i="17" s="1"/>
  <c r="N39" i="17" s="1"/>
  <c r="P39" i="17" s="1"/>
  <c r="R39" i="17" s="1"/>
  <c r="T39" i="17" s="1"/>
  <c r="X39" i="17" s="1"/>
  <c r="A40" i="17"/>
  <c r="B40" i="17"/>
  <c r="C40" i="17"/>
  <c r="D40" i="17"/>
  <c r="F40" i="17"/>
  <c r="H40" i="17" s="1"/>
  <c r="J40" i="17" s="1"/>
  <c r="L40" i="17" s="1"/>
  <c r="N40" i="17" s="1"/>
  <c r="P40" i="17" s="1"/>
  <c r="R40" i="17" s="1"/>
  <c r="T40" i="17" s="1"/>
  <c r="A41" i="17"/>
  <c r="B41" i="17"/>
  <c r="C41" i="17"/>
  <c r="D41" i="17"/>
  <c r="F41" i="17"/>
  <c r="H41" i="17" s="1"/>
  <c r="J41" i="17" s="1"/>
  <c r="L41" i="17" s="1"/>
  <c r="N41" i="17" s="1"/>
  <c r="P41" i="17" s="1"/>
  <c r="R41" i="17" s="1"/>
  <c r="T41" i="17" s="1"/>
  <c r="A42" i="17"/>
  <c r="B42" i="17"/>
  <c r="C42" i="17"/>
  <c r="D42" i="17"/>
  <c r="F42" i="17"/>
  <c r="H42" i="17" s="1"/>
  <c r="J42" i="17" s="1"/>
  <c r="L42" i="17" s="1"/>
  <c r="N42" i="17" s="1"/>
  <c r="P42" i="17" s="1"/>
  <c r="R42" i="17" s="1"/>
  <c r="T42" i="17" s="1"/>
  <c r="V42" i="17" s="1"/>
  <c r="A43" i="17"/>
  <c r="B43" i="17"/>
  <c r="C43" i="17"/>
  <c r="D43" i="17"/>
  <c r="F43" i="17"/>
  <c r="H43" i="17"/>
  <c r="J43" i="17"/>
  <c r="L43" i="17" s="1"/>
  <c r="N43" i="17" s="1"/>
  <c r="P43" i="17" s="1"/>
  <c r="R43" i="17" s="1"/>
  <c r="T43" i="17" s="1"/>
  <c r="A44" i="17"/>
  <c r="B44" i="17"/>
  <c r="C44" i="17"/>
  <c r="D44" i="17"/>
  <c r="F44" i="17"/>
  <c r="H44" i="17"/>
  <c r="J44" i="17"/>
  <c r="L44" i="17" s="1"/>
  <c r="N44" i="17" s="1"/>
  <c r="P44" i="17" s="1"/>
  <c r="R44" i="17" s="1"/>
  <c r="T44" i="17" s="1"/>
  <c r="A45" i="17"/>
  <c r="B45" i="17"/>
  <c r="C45" i="17"/>
  <c r="D45" i="17"/>
  <c r="F45" i="17"/>
  <c r="H45" i="17"/>
  <c r="J45" i="17"/>
  <c r="L45" i="17" s="1"/>
  <c r="N45" i="17" s="1"/>
  <c r="P45" i="17" s="1"/>
  <c r="R45" i="17" s="1"/>
  <c r="T45" i="17" s="1"/>
  <c r="X45" i="17" s="1"/>
  <c r="Z45" i="17" s="1"/>
  <c r="AB45" i="17" s="1"/>
  <c r="AD45" i="17" s="1"/>
  <c r="AF45" i="17" s="1"/>
  <c r="AH45" i="17" s="1"/>
  <c r="AJ45" i="17" s="1"/>
  <c r="AT45" i="17" s="1"/>
  <c r="AV45" i="17" s="1"/>
  <c r="AX45" i="17" s="1"/>
  <c r="A46" i="17"/>
  <c r="B46" i="17"/>
  <c r="C46" i="17"/>
  <c r="D46" i="17"/>
  <c r="F46" i="17"/>
  <c r="H46" i="17" s="1"/>
  <c r="J46" i="17" s="1"/>
  <c r="L46" i="17" s="1"/>
  <c r="N46" i="17" s="1"/>
  <c r="P46" i="17" s="1"/>
  <c r="R46" i="17" s="1"/>
  <c r="T46" i="17" s="1"/>
  <c r="A47" i="17"/>
  <c r="B47" i="17"/>
  <c r="C47" i="17"/>
  <c r="D47" i="17"/>
  <c r="F47" i="17"/>
  <c r="H47" i="17" s="1"/>
  <c r="J47" i="17" s="1"/>
  <c r="L47" i="17" s="1"/>
  <c r="N47" i="17" s="1"/>
  <c r="P47" i="17" s="1"/>
  <c r="R47" i="17" s="1"/>
  <c r="T47" i="17" s="1"/>
  <c r="A48" i="17"/>
  <c r="B48" i="17"/>
  <c r="C48" i="17"/>
  <c r="D48" i="17"/>
  <c r="F48" i="17"/>
  <c r="H48" i="17" s="1"/>
  <c r="J48" i="17" s="1"/>
  <c r="L48" i="17" s="1"/>
  <c r="N48" i="17"/>
  <c r="P48" i="17" s="1"/>
  <c r="R48" i="17" s="1"/>
  <c r="T48" i="17" s="1"/>
  <c r="A49" i="17"/>
  <c r="B49" i="17"/>
  <c r="C49" i="17"/>
  <c r="D49" i="17"/>
  <c r="F49" i="17"/>
  <c r="H49" i="17" s="1"/>
  <c r="J49" i="17" s="1"/>
  <c r="L49" i="17"/>
  <c r="N49" i="17" s="1"/>
  <c r="P49" i="17" s="1"/>
  <c r="R49" i="17" s="1"/>
  <c r="T49" i="17" s="1"/>
  <c r="A50" i="17"/>
  <c r="B50" i="17"/>
  <c r="C50" i="17"/>
  <c r="D50" i="17"/>
  <c r="F50" i="17"/>
  <c r="H50" i="17" s="1"/>
  <c r="J50" i="17"/>
  <c r="L50" i="17" s="1"/>
  <c r="N50" i="17" s="1"/>
  <c r="P50" i="17" s="1"/>
  <c r="R50" i="17" s="1"/>
  <c r="T50" i="17" s="1"/>
  <c r="V50" i="17" s="1"/>
  <c r="A51" i="17"/>
  <c r="B51" i="17"/>
  <c r="C51" i="17"/>
  <c r="D51" i="17"/>
  <c r="F51" i="17"/>
  <c r="H51" i="17"/>
  <c r="J51" i="17" s="1"/>
  <c r="L51" i="17" s="1"/>
  <c r="N51" i="17" s="1"/>
  <c r="P51" i="17" s="1"/>
  <c r="R51" i="17" s="1"/>
  <c r="T51" i="17" s="1"/>
  <c r="V51" i="17" s="1"/>
  <c r="A52" i="17"/>
  <c r="B52" i="17"/>
  <c r="C52" i="17"/>
  <c r="D52" i="17"/>
  <c r="F52" i="17"/>
  <c r="H52" i="17"/>
  <c r="J52" i="17" s="1"/>
  <c r="L52" i="17" s="1"/>
  <c r="N52" i="17" s="1"/>
  <c r="P52" i="17" s="1"/>
  <c r="R52" i="17" s="1"/>
  <c r="T52" i="17" s="1"/>
  <c r="A53" i="17"/>
  <c r="B53" i="17"/>
  <c r="C53" i="17"/>
  <c r="D53" i="17"/>
  <c r="F53" i="17"/>
  <c r="H53" i="17"/>
  <c r="J53" i="17" s="1"/>
  <c r="L53" i="17" s="1"/>
  <c r="N53" i="17" s="1"/>
  <c r="P53" i="17"/>
  <c r="R53" i="17" s="1"/>
  <c r="T53" i="17" s="1"/>
  <c r="V53" i="17" s="1"/>
  <c r="A54" i="17"/>
  <c r="B54" i="17"/>
  <c r="C54" i="17"/>
  <c r="D54" i="17"/>
  <c r="F54" i="17"/>
  <c r="H54" i="17" s="1"/>
  <c r="J54" i="17" s="1"/>
  <c r="L54" i="17" s="1"/>
  <c r="N54" i="17" s="1"/>
  <c r="P54" i="17" s="1"/>
  <c r="R54" i="17" s="1"/>
  <c r="T54" i="17" s="1"/>
  <c r="X54" i="17" s="1"/>
  <c r="Z54" i="17" s="1"/>
  <c r="AB54" i="17" s="1"/>
  <c r="AD54" i="17" s="1"/>
  <c r="AF54" i="17" s="1"/>
  <c r="AH54" i="17" s="1"/>
  <c r="AJ54" i="17" s="1"/>
  <c r="AL54" i="17" s="1"/>
  <c r="AN54" i="17" s="1"/>
  <c r="AP54" i="17" s="1"/>
  <c r="AR54" i="17" s="1"/>
  <c r="AT54" i="17" s="1"/>
  <c r="AV54" i="17" s="1"/>
  <c r="AX54" i="17" s="1"/>
  <c r="A55" i="17"/>
  <c r="B55" i="17"/>
  <c r="C55" i="17"/>
  <c r="D55" i="17"/>
  <c r="F55" i="17"/>
  <c r="H55" i="17" s="1"/>
  <c r="J55" i="17"/>
  <c r="L55" i="17" s="1"/>
  <c r="N55" i="17" s="1"/>
  <c r="P55" i="17" s="1"/>
  <c r="R55" i="17" s="1"/>
  <c r="T55" i="17" s="1"/>
  <c r="V55" i="17" s="1"/>
  <c r="A56" i="17"/>
  <c r="B56" i="17"/>
  <c r="C56" i="17"/>
  <c r="D56" i="17"/>
  <c r="F56" i="17"/>
  <c r="H56" i="17"/>
  <c r="J56" i="17" s="1"/>
  <c r="L56" i="17" s="1"/>
  <c r="N56" i="17" s="1"/>
  <c r="P56" i="17"/>
  <c r="R56" i="17" s="1"/>
  <c r="T56" i="17" s="1"/>
  <c r="A57" i="17"/>
  <c r="B57" i="17"/>
  <c r="C57" i="17"/>
  <c r="D57" i="17"/>
  <c r="F57" i="17"/>
  <c r="H57" i="17"/>
  <c r="J57" i="17" s="1"/>
  <c r="L57" i="17" s="1"/>
  <c r="N57" i="17" s="1"/>
  <c r="P57" i="17" s="1"/>
  <c r="R57" i="17" s="1"/>
  <c r="T57" i="17" s="1"/>
  <c r="A58" i="17"/>
  <c r="B58" i="17"/>
  <c r="C58" i="17"/>
  <c r="D58" i="17"/>
  <c r="F58" i="17"/>
  <c r="H58" i="17"/>
  <c r="J58" i="17" s="1"/>
  <c r="L58" i="17" s="1"/>
  <c r="N58" i="17" s="1"/>
  <c r="P58" i="17" s="1"/>
  <c r="R58" i="17" s="1"/>
  <c r="T58" i="17" s="1"/>
  <c r="A59" i="17"/>
  <c r="B59" i="17"/>
  <c r="C59" i="17"/>
  <c r="D59" i="17"/>
  <c r="F59" i="17"/>
  <c r="H59" i="17"/>
  <c r="J59" i="17" s="1"/>
  <c r="L59" i="17" s="1"/>
  <c r="N59" i="17" s="1"/>
  <c r="P59" i="17" s="1"/>
  <c r="R59" i="17" s="1"/>
  <c r="T59" i="17" s="1"/>
  <c r="A60" i="17"/>
  <c r="B60" i="17"/>
  <c r="C60" i="17"/>
  <c r="D60" i="17"/>
  <c r="F60" i="17"/>
  <c r="H60" i="17"/>
  <c r="J60" i="17" s="1"/>
  <c r="L60" i="17" s="1"/>
  <c r="N60" i="17" s="1"/>
  <c r="P60" i="17"/>
  <c r="R60" i="17" s="1"/>
  <c r="T60" i="17" s="1"/>
  <c r="V60" i="17" s="1"/>
  <c r="A61" i="17"/>
  <c r="B61" i="17"/>
  <c r="C61" i="17"/>
  <c r="D61" i="17"/>
  <c r="F61" i="17"/>
  <c r="H61" i="17" s="1"/>
  <c r="J61" i="17" s="1"/>
  <c r="L61" i="17" s="1"/>
  <c r="N61" i="17" s="1"/>
  <c r="P61" i="17" s="1"/>
  <c r="R61" i="17" s="1"/>
  <c r="T61" i="17" s="1"/>
  <c r="A62" i="17"/>
  <c r="B62" i="17"/>
  <c r="C62" i="17"/>
  <c r="D62" i="17"/>
  <c r="F62" i="17"/>
  <c r="H62" i="17" s="1"/>
  <c r="J62" i="17" s="1"/>
  <c r="L62" i="17" s="1"/>
  <c r="N62" i="17"/>
  <c r="P62" i="17" s="1"/>
  <c r="R62" i="17" s="1"/>
  <c r="T62" i="17" s="1"/>
  <c r="V62" i="17" s="1"/>
  <c r="A63" i="17"/>
  <c r="B63" i="17"/>
  <c r="C63" i="17"/>
  <c r="D63" i="17"/>
  <c r="F63" i="17"/>
  <c r="H63" i="17"/>
  <c r="J63" i="17" s="1"/>
  <c r="L63" i="17"/>
  <c r="N63" i="17" s="1"/>
  <c r="P63" i="17" s="1"/>
  <c r="R63" i="17" s="1"/>
  <c r="T63" i="17" s="1"/>
  <c r="V63" i="17" s="1"/>
  <c r="A64" i="17"/>
  <c r="B64" i="17"/>
  <c r="C64" i="17"/>
  <c r="D64" i="17"/>
  <c r="F64" i="17"/>
  <c r="H64" i="17" s="1"/>
  <c r="J64" i="17"/>
  <c r="L64" i="17" s="1"/>
  <c r="N64" i="17" s="1"/>
  <c r="P64" i="17" s="1"/>
  <c r="R64" i="17"/>
  <c r="T64" i="17" s="1"/>
  <c r="X64" i="17" s="1"/>
  <c r="Z64" i="17" s="1"/>
  <c r="AB64" i="17" s="1"/>
  <c r="AD64" i="17" s="1"/>
  <c r="AF64" i="17" s="1"/>
  <c r="AH64" i="17" s="1"/>
  <c r="AJ64" i="17" s="1"/>
  <c r="AL64" i="17" s="1"/>
  <c r="AN64" i="17" s="1"/>
  <c r="AP64" i="17" s="1"/>
  <c r="AR64" i="17" s="1"/>
  <c r="AT64" i="17" s="1"/>
  <c r="AV64" i="17" s="1"/>
  <c r="AX64" i="17" s="1"/>
  <c r="A65" i="17"/>
  <c r="B65" i="17"/>
  <c r="C65" i="17"/>
  <c r="D65" i="17"/>
  <c r="F65" i="17"/>
  <c r="H65" i="17" s="1"/>
  <c r="J65" i="17" s="1"/>
  <c r="L65" i="17" s="1"/>
  <c r="N65" i="17" s="1"/>
  <c r="P65" i="17" s="1"/>
  <c r="R65" i="17" s="1"/>
  <c r="T65" i="17" s="1"/>
  <c r="A66" i="17"/>
  <c r="B66" i="17"/>
  <c r="C66" i="17"/>
  <c r="D66" i="17"/>
  <c r="F66" i="17"/>
  <c r="H66" i="17" s="1"/>
  <c r="J66" i="17" s="1"/>
  <c r="L66" i="17" s="1"/>
  <c r="N66" i="17"/>
  <c r="P66" i="17" s="1"/>
  <c r="R66" i="17" s="1"/>
  <c r="T66" i="17" s="1"/>
  <c r="A67" i="17"/>
  <c r="B67" i="17"/>
  <c r="C67" i="17"/>
  <c r="D67" i="17"/>
  <c r="F67" i="17"/>
  <c r="H67" i="17" s="1"/>
  <c r="J67" i="17" s="1"/>
  <c r="L67" i="17" s="1"/>
  <c r="N67" i="17" s="1"/>
  <c r="P67" i="17" s="1"/>
  <c r="R67" i="17" s="1"/>
  <c r="T67" i="17" s="1"/>
  <c r="A68" i="17"/>
  <c r="B68" i="17"/>
  <c r="C68" i="17"/>
  <c r="D68" i="17"/>
  <c r="F68" i="17"/>
  <c r="H68" i="17" s="1"/>
  <c r="J68" i="17" s="1"/>
  <c r="L68" i="17" s="1"/>
  <c r="N68" i="17"/>
  <c r="P68" i="17" s="1"/>
  <c r="R68" i="17" s="1"/>
  <c r="T68" i="17" s="1"/>
  <c r="A69" i="17"/>
  <c r="B69" i="17"/>
  <c r="C69" i="17"/>
  <c r="D69" i="17"/>
  <c r="F69" i="17"/>
  <c r="H69" i="17" s="1"/>
  <c r="J69" i="17" s="1"/>
  <c r="L69" i="17" s="1"/>
  <c r="N69" i="17" s="1"/>
  <c r="P69" i="17" s="1"/>
  <c r="R69" i="17" s="1"/>
  <c r="T69" i="17" s="1"/>
  <c r="A70" i="17"/>
  <c r="B70" i="17"/>
  <c r="C70" i="17"/>
  <c r="D70" i="17"/>
  <c r="F70" i="17"/>
  <c r="H70" i="17" s="1"/>
  <c r="J70" i="17" s="1"/>
  <c r="L70" i="17" s="1"/>
  <c r="N70" i="17"/>
  <c r="P70" i="17" s="1"/>
  <c r="R70" i="17" s="1"/>
  <c r="T70" i="17" s="1"/>
  <c r="X70" i="17"/>
  <c r="Z70" i="17" s="1"/>
  <c r="AB70" i="17" s="1"/>
  <c r="AD70" i="17" s="1"/>
  <c r="AF70" i="17" s="1"/>
  <c r="AH70" i="17" s="1"/>
  <c r="AJ70" i="17" s="1"/>
  <c r="AL70" i="17" s="1"/>
  <c r="AN70" i="17" s="1"/>
  <c r="AP70" i="17" s="1"/>
  <c r="AR70" i="17" s="1"/>
  <c r="AT70" i="17" s="1"/>
  <c r="AV70" i="17" s="1"/>
  <c r="AX70" i="17" s="1"/>
  <c r="A71" i="17"/>
  <c r="B71" i="17"/>
  <c r="C71" i="17"/>
  <c r="D71" i="17"/>
  <c r="F71" i="17"/>
  <c r="H71" i="17" s="1"/>
  <c r="J71" i="17" s="1"/>
  <c r="L71" i="17" s="1"/>
  <c r="N71" i="17" s="1"/>
  <c r="P71" i="17" s="1"/>
  <c r="R71" i="17" s="1"/>
  <c r="T71" i="17" s="1"/>
  <c r="X71" i="17" s="1"/>
  <c r="A72" i="17"/>
  <c r="B72" i="17"/>
  <c r="C72" i="17"/>
  <c r="D72" i="17"/>
  <c r="F72" i="17"/>
  <c r="H72" i="17" s="1"/>
  <c r="J72" i="17"/>
  <c r="L72" i="17" s="1"/>
  <c r="N72" i="17" s="1"/>
  <c r="P72" i="17" s="1"/>
  <c r="R72" i="17" s="1"/>
  <c r="T72" i="17" s="1"/>
  <c r="A73" i="17"/>
  <c r="B73" i="17"/>
  <c r="C73" i="17"/>
  <c r="D73" i="17"/>
  <c r="F73" i="17"/>
  <c r="H73" i="17" s="1"/>
  <c r="J73" i="17"/>
  <c r="L73" i="17" s="1"/>
  <c r="N73" i="17" s="1"/>
  <c r="P73" i="17" s="1"/>
  <c r="R73" i="17"/>
  <c r="T73" i="17" s="1"/>
  <c r="A74" i="17"/>
  <c r="B74" i="17"/>
  <c r="C74" i="17"/>
  <c r="D74" i="17"/>
  <c r="F74" i="17"/>
  <c r="H74" i="17" s="1"/>
  <c r="J74" i="17" s="1"/>
  <c r="L74" i="17" s="1"/>
  <c r="N74" i="17" s="1"/>
  <c r="P74" i="17" s="1"/>
  <c r="R74" i="17" s="1"/>
  <c r="T74" i="17" s="1"/>
  <c r="A75" i="17"/>
  <c r="B75" i="17"/>
  <c r="C75" i="17"/>
  <c r="D75" i="17"/>
  <c r="F75" i="17"/>
  <c r="H75" i="17" s="1"/>
  <c r="J75" i="17" s="1"/>
  <c r="L75" i="17" s="1"/>
  <c r="N75" i="17" s="1"/>
  <c r="P75" i="17" s="1"/>
  <c r="R75" i="17" s="1"/>
  <c r="T75" i="17" s="1"/>
  <c r="A76" i="17"/>
  <c r="B76" i="17"/>
  <c r="C76" i="17"/>
  <c r="D76" i="17"/>
  <c r="F76" i="17"/>
  <c r="H76" i="17" s="1"/>
  <c r="J76" i="17"/>
  <c r="L76" i="17" s="1"/>
  <c r="N76" i="17" s="1"/>
  <c r="P76" i="17" s="1"/>
  <c r="R76" i="17" s="1"/>
  <c r="T76" i="17" s="1"/>
  <c r="A77" i="17"/>
  <c r="B77" i="17"/>
  <c r="C77" i="17"/>
  <c r="D77" i="17"/>
  <c r="F77" i="17"/>
  <c r="H77" i="17" s="1"/>
  <c r="J77" i="17"/>
  <c r="L77" i="17" s="1"/>
  <c r="N77" i="17" s="1"/>
  <c r="P77" i="17" s="1"/>
  <c r="R77" i="17"/>
  <c r="T77" i="17" s="1"/>
  <c r="A78" i="17"/>
  <c r="B78" i="17"/>
  <c r="C78" i="17"/>
  <c r="D78" i="17"/>
  <c r="F78" i="17"/>
  <c r="H78" i="17" s="1"/>
  <c r="J78" i="17" s="1"/>
  <c r="L78" i="17" s="1"/>
  <c r="N78" i="17" s="1"/>
  <c r="P78" i="17" s="1"/>
  <c r="R78" i="17" s="1"/>
  <c r="T78" i="17" s="1"/>
  <c r="A79" i="17"/>
  <c r="B79" i="17"/>
  <c r="C79" i="17"/>
  <c r="D79" i="17"/>
  <c r="F79" i="17"/>
  <c r="H79" i="17" s="1"/>
  <c r="J79" i="17" s="1"/>
  <c r="L79" i="17" s="1"/>
  <c r="N79" i="17" s="1"/>
  <c r="P79" i="17" s="1"/>
  <c r="R79" i="17" s="1"/>
  <c r="T79" i="17" s="1"/>
  <c r="A80" i="17"/>
  <c r="B80" i="17"/>
  <c r="C80" i="17"/>
  <c r="D80" i="17"/>
  <c r="F80" i="17"/>
  <c r="H80" i="17" s="1"/>
  <c r="J80" i="17"/>
  <c r="L80" i="17" s="1"/>
  <c r="N80" i="17" s="1"/>
  <c r="P80" i="17" s="1"/>
  <c r="R80" i="17" s="1"/>
  <c r="T80" i="17" s="1"/>
  <c r="A81" i="17"/>
  <c r="B81" i="17"/>
  <c r="C81" i="17"/>
  <c r="D81" i="17"/>
  <c r="F81" i="17"/>
  <c r="H81" i="17" s="1"/>
  <c r="J81" i="17"/>
  <c r="L81" i="17" s="1"/>
  <c r="N81" i="17" s="1"/>
  <c r="P81" i="17" s="1"/>
  <c r="R81" i="17"/>
  <c r="T81" i="17" s="1"/>
  <c r="A82" i="17"/>
  <c r="B82" i="17"/>
  <c r="C82" i="17"/>
  <c r="D82" i="17"/>
  <c r="F82" i="17"/>
  <c r="H82" i="17" s="1"/>
  <c r="J82" i="17" s="1"/>
  <c r="L82" i="17" s="1"/>
  <c r="N82" i="17" s="1"/>
  <c r="P82" i="17" s="1"/>
  <c r="R82" i="17" s="1"/>
  <c r="T82" i="17" s="1"/>
  <c r="A83" i="17"/>
  <c r="B83" i="17"/>
  <c r="C83" i="17"/>
  <c r="D83" i="17"/>
  <c r="F83" i="17"/>
  <c r="H83" i="17" s="1"/>
  <c r="J83" i="17" s="1"/>
  <c r="L83" i="17" s="1"/>
  <c r="N83" i="17" s="1"/>
  <c r="P83" i="17" s="1"/>
  <c r="R83" i="17" s="1"/>
  <c r="T83" i="17" s="1"/>
  <c r="X83" i="17" s="1"/>
  <c r="Z83" i="17" s="1"/>
  <c r="AB83" i="17" s="1"/>
  <c r="AD83" i="17" s="1"/>
  <c r="AF83" i="17" s="1"/>
  <c r="AH83" i="17" s="1"/>
  <c r="AJ83" i="17" s="1"/>
  <c r="AL83" i="17" s="1"/>
  <c r="AN83" i="17" s="1"/>
  <c r="AP83" i="17" s="1"/>
  <c r="AR83" i="17" s="1"/>
  <c r="AT83" i="17" s="1"/>
  <c r="AV83" i="17" s="1"/>
  <c r="AX83" i="17" s="1"/>
  <c r="A84" i="17"/>
  <c r="B84" i="17"/>
  <c r="C84" i="17"/>
  <c r="D84" i="17"/>
  <c r="F84" i="17"/>
  <c r="H84" i="17" s="1"/>
  <c r="J84" i="17" s="1"/>
  <c r="L84" i="17" s="1"/>
  <c r="N84" i="17" s="1"/>
  <c r="P84" i="17" s="1"/>
  <c r="R84" i="17" s="1"/>
  <c r="T84" i="17" s="1"/>
  <c r="X84" i="17" s="1"/>
  <c r="Z84" i="17" s="1"/>
  <c r="AB84" i="17" s="1"/>
  <c r="AD84" i="17" s="1"/>
  <c r="AF84" i="17" s="1"/>
  <c r="AH84" i="17" s="1"/>
  <c r="AJ84" i="17" s="1"/>
  <c r="AL84" i="17" s="1"/>
  <c r="AN84" i="17" s="1"/>
  <c r="AP84" i="17" s="1"/>
  <c r="AR84" i="17" s="1"/>
  <c r="AT84" i="17" s="1"/>
  <c r="AV84" i="17" s="1"/>
  <c r="AX84" i="17" s="1"/>
  <c r="A85" i="17"/>
  <c r="B85" i="17"/>
  <c r="C85" i="17"/>
  <c r="D85" i="17"/>
  <c r="F85" i="17"/>
  <c r="H85" i="17" s="1"/>
  <c r="J85" i="17"/>
  <c r="L85" i="17" s="1"/>
  <c r="N85" i="17" s="1"/>
  <c r="P85" i="17" s="1"/>
  <c r="R85" i="17" s="1"/>
  <c r="T85" i="17" s="1"/>
  <c r="X85" i="17" s="1"/>
  <c r="A86" i="17"/>
  <c r="B86" i="17"/>
  <c r="C86" i="17"/>
  <c r="D86" i="17"/>
  <c r="F86" i="17"/>
  <c r="H86" i="17" s="1"/>
  <c r="J86" i="17"/>
  <c r="L86" i="17" s="1"/>
  <c r="N86" i="17" s="1"/>
  <c r="P86" i="17" s="1"/>
  <c r="R86" i="17" s="1"/>
  <c r="T86" i="17" s="1"/>
  <c r="X86" i="17" s="1"/>
  <c r="Z86" i="17" s="1"/>
  <c r="AB86" i="17" s="1"/>
  <c r="AD86" i="17" s="1"/>
  <c r="AF86" i="17" s="1"/>
  <c r="AH86" i="17" s="1"/>
  <c r="AJ86" i="17" s="1"/>
  <c r="AL86" i="17" s="1"/>
  <c r="AN86" i="17" s="1"/>
  <c r="AP86" i="17" s="1"/>
  <c r="AR86" i="17" s="1"/>
  <c r="AT86" i="17" s="1"/>
  <c r="AV86" i="17" s="1"/>
  <c r="AX86" i="17" s="1"/>
  <c r="A87" i="17"/>
  <c r="B87" i="17"/>
  <c r="C87" i="17"/>
  <c r="D87" i="17"/>
  <c r="F87" i="17"/>
  <c r="H87" i="17" s="1"/>
  <c r="J87" i="17" s="1"/>
  <c r="L87" i="17" s="1"/>
  <c r="N87" i="17" s="1"/>
  <c r="P87" i="17" s="1"/>
  <c r="R87" i="17" s="1"/>
  <c r="T87" i="17" s="1"/>
  <c r="X87" i="17" s="1"/>
  <c r="Z87" i="17" s="1"/>
  <c r="AB87" i="17" s="1"/>
  <c r="AD87" i="17" s="1"/>
  <c r="AF87" i="17" s="1"/>
  <c r="AH87" i="17" s="1"/>
  <c r="AJ87" i="17" s="1"/>
  <c r="AL87" i="17" s="1"/>
  <c r="AN87" i="17" s="1"/>
  <c r="AP87" i="17" s="1"/>
  <c r="AR87" i="17" s="1"/>
  <c r="AT87" i="17" s="1"/>
  <c r="AV87" i="17" s="1"/>
  <c r="AX87" i="17" s="1"/>
  <c r="A88" i="17"/>
  <c r="B88" i="17"/>
  <c r="C88" i="17"/>
  <c r="D88" i="17"/>
  <c r="F88" i="17"/>
  <c r="H88" i="17" s="1"/>
  <c r="J88" i="17" s="1"/>
  <c r="L88" i="17" s="1"/>
  <c r="N88" i="17" s="1"/>
  <c r="P88" i="17" s="1"/>
  <c r="R88" i="17" s="1"/>
  <c r="T88" i="17" s="1"/>
  <c r="X88" i="17" s="1"/>
  <c r="Z88" i="17" s="1"/>
  <c r="AB88" i="17" s="1"/>
  <c r="AD88" i="17" s="1"/>
  <c r="AF88" i="17" s="1"/>
  <c r="AH88" i="17" s="1"/>
  <c r="AJ88" i="17" s="1"/>
  <c r="AL88" i="17" s="1"/>
  <c r="AN88" i="17" s="1"/>
  <c r="AP88" i="17" s="1"/>
  <c r="AR88" i="17" s="1"/>
  <c r="AT88" i="17" s="1"/>
  <c r="AV88" i="17" s="1"/>
  <c r="AX88" i="17" s="1"/>
  <c r="A89" i="17"/>
  <c r="B89" i="17"/>
  <c r="C89" i="17"/>
  <c r="D89" i="17"/>
  <c r="F89" i="17"/>
  <c r="H89" i="17" s="1"/>
  <c r="J89" i="17"/>
  <c r="L89" i="17"/>
  <c r="N89" i="17" s="1"/>
  <c r="P89" i="17" s="1"/>
  <c r="R89" i="17" s="1"/>
  <c r="T89" i="17" s="1"/>
  <c r="A90" i="17"/>
  <c r="B90" i="17"/>
  <c r="C90" i="17"/>
  <c r="D90" i="17"/>
  <c r="F90" i="17"/>
  <c r="H90" i="17" s="1"/>
  <c r="J90" i="17" s="1"/>
  <c r="L90" i="17" s="1"/>
  <c r="N90" i="17" s="1"/>
  <c r="P90" i="17" s="1"/>
  <c r="R90" i="17" s="1"/>
  <c r="T90" i="17" s="1"/>
  <c r="X90" i="17" s="1"/>
  <c r="Z90" i="17" s="1"/>
  <c r="AB90" i="17" s="1"/>
  <c r="AD90" i="17" s="1"/>
  <c r="AF90" i="17" s="1"/>
  <c r="AH90" i="17" s="1"/>
  <c r="AJ90" i="17" s="1"/>
  <c r="AL90" i="17" s="1"/>
  <c r="AN90" i="17" s="1"/>
  <c r="AP90" i="17" s="1"/>
  <c r="AR90" i="17" s="1"/>
  <c r="AT90" i="17" s="1"/>
  <c r="AV90" i="17" s="1"/>
  <c r="AX90" i="17" s="1"/>
  <c r="A91" i="17"/>
  <c r="B91" i="17"/>
  <c r="C91" i="17"/>
  <c r="D91" i="17"/>
  <c r="F91" i="17"/>
  <c r="H91" i="17" s="1"/>
  <c r="J91" i="17" s="1"/>
  <c r="L91" i="17" s="1"/>
  <c r="N91" i="17" s="1"/>
  <c r="P91" i="17" s="1"/>
  <c r="R91" i="17" s="1"/>
  <c r="T91" i="17" s="1"/>
  <c r="A92" i="17"/>
  <c r="B92" i="17"/>
  <c r="C92" i="17"/>
  <c r="D92" i="17"/>
  <c r="F92" i="17"/>
  <c r="H92" i="17"/>
  <c r="J92" i="17"/>
  <c r="L92" i="17" s="1"/>
  <c r="N92" i="17" s="1"/>
  <c r="P92" i="17" s="1"/>
  <c r="R92" i="17" s="1"/>
  <c r="T92" i="17" s="1"/>
  <c r="A93" i="17"/>
  <c r="B93" i="17"/>
  <c r="C93" i="17"/>
  <c r="D93" i="17"/>
  <c r="F93" i="17"/>
  <c r="H93" i="17" s="1"/>
  <c r="J93" i="17" s="1"/>
  <c r="L93" i="17" s="1"/>
  <c r="N93" i="17" s="1"/>
  <c r="P93" i="17" s="1"/>
  <c r="R93" i="17" s="1"/>
  <c r="T93" i="17" s="1"/>
  <c r="A94" i="17"/>
  <c r="B94" i="17"/>
  <c r="C94" i="17"/>
  <c r="D94" i="17"/>
  <c r="F94" i="17"/>
  <c r="H94" i="17"/>
  <c r="J94" i="17"/>
  <c r="L94" i="17" s="1"/>
  <c r="N94" i="17" s="1"/>
  <c r="P94" i="17" s="1"/>
  <c r="R94" i="17" s="1"/>
  <c r="T94" i="17" s="1"/>
  <c r="V94" i="17" s="1"/>
  <c r="A95" i="17"/>
  <c r="B95" i="17"/>
  <c r="C95" i="17"/>
  <c r="D95" i="17"/>
  <c r="F95" i="17"/>
  <c r="H95" i="17"/>
  <c r="J95" i="17" s="1"/>
  <c r="L95" i="17"/>
  <c r="N95" i="17"/>
  <c r="P95" i="17" s="1"/>
  <c r="R95" i="17" s="1"/>
  <c r="T95" i="17" s="1"/>
  <c r="X95" i="17" s="1"/>
  <c r="A96" i="17"/>
  <c r="B96" i="17"/>
  <c r="C96" i="17"/>
  <c r="D96" i="17"/>
  <c r="F96" i="17"/>
  <c r="H96" i="17"/>
  <c r="J96" i="17" s="1"/>
  <c r="L96" i="17" s="1"/>
  <c r="N96" i="17" s="1"/>
  <c r="P96" i="17" s="1"/>
  <c r="R96" i="17" s="1"/>
  <c r="T96" i="17" s="1"/>
  <c r="A97" i="17"/>
  <c r="B97" i="17"/>
  <c r="C97" i="17"/>
  <c r="D97" i="17"/>
  <c r="F97" i="17"/>
  <c r="H97" i="17"/>
  <c r="J97" i="17" s="1"/>
  <c r="L97" i="17"/>
  <c r="N97" i="17"/>
  <c r="P97" i="17" s="1"/>
  <c r="R97" i="17" s="1"/>
  <c r="T97" i="17" s="1"/>
  <c r="X97" i="17" s="1"/>
  <c r="Z97" i="17" s="1"/>
  <c r="AB97" i="17" s="1"/>
  <c r="AD97" i="17" s="1"/>
  <c r="AF97" i="17" s="1"/>
  <c r="AH97" i="17" s="1"/>
  <c r="AJ97" i="17" s="1"/>
  <c r="AL97" i="17" s="1"/>
  <c r="AN97" i="17" s="1"/>
  <c r="AP97" i="17" s="1"/>
  <c r="AR97" i="17" s="1"/>
  <c r="AT97" i="17" s="1"/>
  <c r="AV97" i="17" s="1"/>
  <c r="AX97" i="17" s="1"/>
  <c r="A98" i="17"/>
  <c r="B98" i="17"/>
  <c r="C98" i="17"/>
  <c r="D98" i="17"/>
  <c r="F98" i="17"/>
  <c r="H98" i="17"/>
  <c r="J98" i="17"/>
  <c r="L98" i="17" s="1"/>
  <c r="N98" i="17" s="1"/>
  <c r="P98" i="17" s="1"/>
  <c r="R98" i="17" s="1"/>
  <c r="T98" i="17" s="1"/>
  <c r="A99" i="17"/>
  <c r="B99" i="17"/>
  <c r="C99" i="17"/>
  <c r="D99" i="17"/>
  <c r="F99" i="17"/>
  <c r="H99" i="17"/>
  <c r="J99" i="17"/>
  <c r="L99" i="17"/>
  <c r="N99" i="17" s="1"/>
  <c r="P99" i="17" s="1"/>
  <c r="R99" i="17" s="1"/>
  <c r="T99" i="17" s="1"/>
  <c r="A100" i="17"/>
  <c r="B100" i="17"/>
  <c r="C100" i="17"/>
  <c r="D100" i="17"/>
  <c r="F100" i="17"/>
  <c r="H100" i="17"/>
  <c r="J100" i="17"/>
  <c r="L100" i="17"/>
  <c r="N100" i="17" s="1"/>
  <c r="P100" i="17"/>
  <c r="R100" i="17" s="1"/>
  <c r="T100" i="17" s="1"/>
  <c r="A101" i="17"/>
  <c r="B101" i="17"/>
  <c r="C101" i="17"/>
  <c r="D101" i="17"/>
  <c r="F101" i="17"/>
  <c r="H101" i="17"/>
  <c r="J101" i="17" s="1"/>
  <c r="L101" i="17" s="1"/>
  <c r="N101" i="17" s="1"/>
  <c r="P101" i="17" s="1"/>
  <c r="R101" i="17" s="1"/>
  <c r="T101" i="17" s="1"/>
  <c r="A102" i="17"/>
  <c r="B102" i="17"/>
  <c r="C102" i="17"/>
  <c r="D102" i="17"/>
  <c r="F102" i="17"/>
  <c r="H102" i="17"/>
  <c r="J102" i="17"/>
  <c r="L102" i="17" s="1"/>
  <c r="N102" i="17" s="1"/>
  <c r="P102" i="17" s="1"/>
  <c r="R102" i="17" s="1"/>
  <c r="T102" i="17" s="1"/>
  <c r="A103" i="17"/>
  <c r="B103" i="17"/>
  <c r="C103" i="17"/>
  <c r="D103" i="17"/>
  <c r="F103" i="17"/>
  <c r="H103" i="17"/>
  <c r="J103" i="17"/>
  <c r="L103" i="17"/>
  <c r="N103" i="17" s="1"/>
  <c r="P103" i="17" s="1"/>
  <c r="R103" i="17" s="1"/>
  <c r="T103" i="17" s="1"/>
  <c r="V103" i="17" s="1"/>
  <c r="A104" i="17"/>
  <c r="B104" i="17"/>
  <c r="C104" i="17"/>
  <c r="D104" i="17"/>
  <c r="F104" i="17"/>
  <c r="H104" i="17" s="1"/>
  <c r="J104" i="17" s="1"/>
  <c r="L104" i="17" s="1"/>
  <c r="N104" i="17" s="1"/>
  <c r="P104" i="17" s="1"/>
  <c r="R104" i="17" s="1"/>
  <c r="T104" i="17" s="1"/>
  <c r="X104" i="17" s="1"/>
  <c r="Z104" i="17" s="1"/>
  <c r="AB104" i="17" s="1"/>
  <c r="AD104" i="17" s="1"/>
  <c r="AF104" i="17" s="1"/>
  <c r="AH104" i="17" s="1"/>
  <c r="AJ104" i="17" s="1"/>
  <c r="AL104" i="17" s="1"/>
  <c r="AN104" i="17" s="1"/>
  <c r="AP104" i="17" s="1"/>
  <c r="AR104" i="17" s="1"/>
  <c r="AT104" i="17" s="1"/>
  <c r="AV104" i="17" s="1"/>
  <c r="AX104" i="17" s="1"/>
  <c r="A105" i="17"/>
  <c r="B105" i="17"/>
  <c r="C105" i="17"/>
  <c r="D105" i="17"/>
  <c r="F105" i="17"/>
  <c r="H105" i="17" s="1"/>
  <c r="J105" i="17" s="1"/>
  <c r="L105" i="17" s="1"/>
  <c r="N105" i="17" s="1"/>
  <c r="P105" i="17" s="1"/>
  <c r="R105" i="17" s="1"/>
  <c r="T105" i="17" s="1"/>
  <c r="A106" i="17"/>
  <c r="B106" i="17"/>
  <c r="C106" i="17"/>
  <c r="D106" i="17"/>
  <c r="F106" i="17"/>
  <c r="H106" i="17"/>
  <c r="J106" i="17" s="1"/>
  <c r="L106" i="17" s="1"/>
  <c r="N106" i="17" s="1"/>
  <c r="P106" i="17" s="1"/>
  <c r="R106" i="17" s="1"/>
  <c r="T106" i="17" s="1"/>
  <c r="A107" i="17"/>
  <c r="B107" i="17"/>
  <c r="C107" i="17"/>
  <c r="D107" i="17"/>
  <c r="F107" i="17"/>
  <c r="H107" i="17"/>
  <c r="J107" i="17" s="1"/>
  <c r="L107" i="17" s="1"/>
  <c r="N107" i="17" s="1"/>
  <c r="P107" i="17" s="1"/>
  <c r="R107" i="17" s="1"/>
  <c r="T107" i="17" s="1"/>
  <c r="V107" i="17" s="1"/>
  <c r="A108" i="17"/>
  <c r="B108" i="17"/>
  <c r="C108" i="17"/>
  <c r="D108" i="17"/>
  <c r="F108" i="17"/>
  <c r="H108" i="17" s="1"/>
  <c r="J108" i="17" s="1"/>
  <c r="L108" i="17" s="1"/>
  <c r="N108" i="17" s="1"/>
  <c r="P108" i="17" s="1"/>
  <c r="R108" i="17" s="1"/>
  <c r="T108" i="17" s="1"/>
  <c r="A109" i="17"/>
  <c r="B109" i="17"/>
  <c r="C109" i="17"/>
  <c r="D109" i="17"/>
  <c r="F109" i="17"/>
  <c r="H109" i="17" s="1"/>
  <c r="J109" i="17" s="1"/>
  <c r="L109" i="17" s="1"/>
  <c r="N109" i="17" s="1"/>
  <c r="P109" i="17" s="1"/>
  <c r="R109" i="17" s="1"/>
  <c r="T109" i="17" s="1"/>
  <c r="A110" i="17"/>
  <c r="B110" i="17"/>
  <c r="C110" i="17"/>
  <c r="D110" i="17"/>
  <c r="F110" i="17"/>
  <c r="H110" i="17" s="1"/>
  <c r="J110" i="17" s="1"/>
  <c r="L110" i="17" s="1"/>
  <c r="N110" i="17" s="1"/>
  <c r="P110" i="17" s="1"/>
  <c r="R110" i="17" s="1"/>
  <c r="T110" i="17" s="1"/>
  <c r="X110" i="17" s="1"/>
  <c r="Z110" i="17" s="1"/>
  <c r="AB110" i="17" s="1"/>
  <c r="AD110" i="17" s="1"/>
  <c r="AF110" i="17" s="1"/>
  <c r="AH110" i="17" s="1"/>
  <c r="AJ110" i="17" s="1"/>
  <c r="AL110" i="17" s="1"/>
  <c r="AN110" i="17" s="1"/>
  <c r="AP110" i="17" s="1"/>
  <c r="AR110" i="17" s="1"/>
  <c r="AT110" i="17" s="1"/>
  <c r="AV110" i="17" s="1"/>
  <c r="AX110" i="17" s="1"/>
  <c r="A111" i="17"/>
  <c r="B111" i="17"/>
  <c r="C111" i="17"/>
  <c r="D111" i="17"/>
  <c r="F111" i="17"/>
  <c r="H111" i="17"/>
  <c r="J111" i="17"/>
  <c r="L111" i="17" s="1"/>
  <c r="N111" i="17" s="1"/>
  <c r="P111" i="17" s="1"/>
  <c r="R111" i="17" s="1"/>
  <c r="T111" i="17" s="1"/>
  <c r="A112" i="17"/>
  <c r="B112" i="17"/>
  <c r="C112" i="17"/>
  <c r="D112" i="17"/>
  <c r="F112" i="17"/>
  <c r="H112" i="17"/>
  <c r="J112" i="17"/>
  <c r="L112" i="17" s="1"/>
  <c r="N112" i="17" s="1"/>
  <c r="P112" i="17" s="1"/>
  <c r="R112" i="17" s="1"/>
  <c r="T112" i="17" s="1"/>
  <c r="X112" i="17" s="1"/>
  <c r="Z112" i="17" s="1"/>
  <c r="AB112" i="17" s="1"/>
  <c r="AD112" i="17" s="1"/>
  <c r="AF112" i="17" s="1"/>
  <c r="AH112" i="17" s="1"/>
  <c r="AJ112" i="17" s="1"/>
  <c r="AL112" i="17" s="1"/>
  <c r="AN112" i="17" s="1"/>
  <c r="AP112" i="17" s="1"/>
  <c r="AR112" i="17" s="1"/>
  <c r="AT112" i="17" s="1"/>
  <c r="AV112" i="17" s="1"/>
  <c r="AX112" i="17" s="1"/>
  <c r="A113" i="17"/>
  <c r="B113" i="17"/>
  <c r="C113" i="17"/>
  <c r="D113" i="17"/>
  <c r="F113" i="17"/>
  <c r="H113" i="17" s="1"/>
  <c r="J113" i="17" s="1"/>
  <c r="L113" i="17" s="1"/>
  <c r="N113" i="17" s="1"/>
  <c r="P113" i="17" s="1"/>
  <c r="R113" i="17" s="1"/>
  <c r="T113" i="17" s="1"/>
  <c r="A114" i="17"/>
  <c r="B114" i="17"/>
  <c r="C114" i="17"/>
  <c r="D114" i="17"/>
  <c r="F114" i="17"/>
  <c r="H114" i="17" s="1"/>
  <c r="J114" i="17" s="1"/>
  <c r="L114" i="17" s="1"/>
  <c r="N114" i="17" s="1"/>
  <c r="P114" i="17" s="1"/>
  <c r="R114" i="17" s="1"/>
  <c r="T114" i="17" s="1"/>
  <c r="A115" i="17"/>
  <c r="B115" i="17"/>
  <c r="C115" i="17"/>
  <c r="D115" i="17"/>
  <c r="F115" i="17"/>
  <c r="H115" i="17" s="1"/>
  <c r="J115" i="17" s="1"/>
  <c r="L115" i="17" s="1"/>
  <c r="N115" i="17" s="1"/>
  <c r="P115" i="17" s="1"/>
  <c r="R115" i="17" s="1"/>
  <c r="T115" i="17" s="1"/>
  <c r="A116" i="17"/>
  <c r="B116" i="17"/>
  <c r="C116" i="17"/>
  <c r="D116" i="17"/>
  <c r="F116" i="17"/>
  <c r="H116" i="17" s="1"/>
  <c r="J116" i="17" s="1"/>
  <c r="L116" i="17" s="1"/>
  <c r="N116" i="17" s="1"/>
  <c r="P116" i="17" s="1"/>
  <c r="R116" i="17" s="1"/>
  <c r="T116" i="17" s="1"/>
  <c r="A117" i="17"/>
  <c r="B117" i="17"/>
  <c r="C117" i="17"/>
  <c r="D117" i="17"/>
  <c r="F117" i="17"/>
  <c r="H117" i="17" s="1"/>
  <c r="J117" i="17" s="1"/>
  <c r="L117" i="17" s="1"/>
  <c r="N117" i="17"/>
  <c r="P117" i="17" s="1"/>
  <c r="R117" i="17" s="1"/>
  <c r="T117" i="17" s="1"/>
  <c r="A118" i="17"/>
  <c r="B118" i="17"/>
  <c r="C118" i="17"/>
  <c r="D118" i="17"/>
  <c r="F118" i="17"/>
  <c r="H118" i="17" s="1"/>
  <c r="J118" i="17" s="1"/>
  <c r="L118" i="17" s="1"/>
  <c r="N118" i="17"/>
  <c r="P118" i="17" s="1"/>
  <c r="R118" i="17" s="1"/>
  <c r="T118" i="17" s="1"/>
  <c r="A119" i="17"/>
  <c r="B119" i="17"/>
  <c r="C119" i="17"/>
  <c r="D119" i="17"/>
  <c r="F119" i="17"/>
  <c r="H119" i="17" s="1"/>
  <c r="J119" i="17" s="1"/>
  <c r="L119" i="17" s="1"/>
  <c r="N119" i="17"/>
  <c r="P119" i="17" s="1"/>
  <c r="R119" i="17" s="1"/>
  <c r="T119" i="17" s="1"/>
  <c r="A120" i="17"/>
  <c r="B120" i="17"/>
  <c r="C120" i="17"/>
  <c r="D120" i="17"/>
  <c r="F120" i="17"/>
  <c r="H120" i="17" s="1"/>
  <c r="J120" i="17" s="1"/>
  <c r="L120" i="17" s="1"/>
  <c r="N120" i="17"/>
  <c r="P120" i="17" s="1"/>
  <c r="R120" i="17" s="1"/>
  <c r="T120" i="17" s="1"/>
  <c r="A121" i="17"/>
  <c r="B121" i="17"/>
  <c r="C121" i="17"/>
  <c r="D121" i="17"/>
  <c r="F121" i="17"/>
  <c r="H121" i="17" s="1"/>
  <c r="J121" i="17" s="1"/>
  <c r="L121" i="17" s="1"/>
  <c r="N121" i="17"/>
  <c r="P121" i="17" s="1"/>
  <c r="R121" i="17" s="1"/>
  <c r="T121" i="17" s="1"/>
  <c r="V121" i="17" s="1"/>
  <c r="A122" i="17"/>
  <c r="B122" i="17"/>
  <c r="C122" i="17"/>
  <c r="D122" i="17"/>
  <c r="F122" i="17"/>
  <c r="H122" i="17"/>
  <c r="J122" i="17"/>
  <c r="L122" i="17"/>
  <c r="N122" i="17" s="1"/>
  <c r="P122" i="17" s="1"/>
  <c r="R122" i="17" s="1"/>
  <c r="T122" i="17"/>
  <c r="A123" i="17"/>
  <c r="B123" i="17"/>
  <c r="C123" i="17"/>
  <c r="D123" i="17"/>
  <c r="F123" i="17"/>
  <c r="H123" i="17"/>
  <c r="J123" i="17"/>
  <c r="L123" i="17"/>
  <c r="N123" i="17" s="1"/>
  <c r="P123" i="17" s="1"/>
  <c r="R123" i="17" s="1"/>
  <c r="T123" i="17" s="1"/>
  <c r="A124" i="17"/>
  <c r="B124" i="17"/>
  <c r="C124" i="17"/>
  <c r="D124" i="17"/>
  <c r="F124" i="17"/>
  <c r="H124" i="17"/>
  <c r="J124" i="17"/>
  <c r="L124" i="17"/>
  <c r="N124" i="17" s="1"/>
  <c r="P124" i="17" s="1"/>
  <c r="R124" i="17" s="1"/>
  <c r="T124" i="17"/>
  <c r="A125" i="17"/>
  <c r="B125" i="17"/>
  <c r="C125" i="17"/>
  <c r="D125" i="17"/>
  <c r="F125" i="17"/>
  <c r="H125" i="17"/>
  <c r="J125" i="17"/>
  <c r="L125" i="17"/>
  <c r="N125" i="17" s="1"/>
  <c r="P125" i="17" s="1"/>
  <c r="R125" i="17" s="1"/>
  <c r="T125" i="17" s="1"/>
  <c r="A126" i="17"/>
  <c r="B126" i="17"/>
  <c r="C126" i="17"/>
  <c r="D126" i="17"/>
  <c r="F126" i="17"/>
  <c r="H126" i="17" s="1"/>
  <c r="J126" i="17" s="1"/>
  <c r="L126" i="17" s="1"/>
  <c r="N126" i="17" s="1"/>
  <c r="P126" i="17" s="1"/>
  <c r="R126" i="17" s="1"/>
  <c r="T126" i="17"/>
  <c r="A127" i="17"/>
  <c r="B127" i="17"/>
  <c r="C127" i="17"/>
  <c r="D127" i="17"/>
  <c r="F127" i="17"/>
  <c r="H127" i="17" s="1"/>
  <c r="J127" i="17" s="1"/>
  <c r="L127" i="17"/>
  <c r="N127" i="17" s="1"/>
  <c r="P127" i="17" s="1"/>
  <c r="R127" i="17" s="1"/>
  <c r="T127" i="17" s="1"/>
  <c r="A128" i="17"/>
  <c r="B128" i="17"/>
  <c r="C128" i="17"/>
  <c r="D128" i="17"/>
  <c r="F128" i="17"/>
  <c r="H128" i="17"/>
  <c r="J128" i="17"/>
  <c r="L128" i="17"/>
  <c r="N128" i="17" s="1"/>
  <c r="P128" i="17" s="1"/>
  <c r="R128" i="17" s="1"/>
  <c r="T128" i="17"/>
  <c r="A129" i="17"/>
  <c r="B129" i="17"/>
  <c r="C129" i="17"/>
  <c r="D129" i="17"/>
  <c r="F129" i="17"/>
  <c r="H129" i="17" s="1"/>
  <c r="J129" i="17" s="1"/>
  <c r="L129" i="17"/>
  <c r="N129" i="17" s="1"/>
  <c r="P129" i="17" s="1"/>
  <c r="R129" i="17" s="1"/>
  <c r="T129" i="17" s="1"/>
  <c r="V129" i="17" s="1"/>
  <c r="A130" i="17"/>
  <c r="B130" i="17"/>
  <c r="C130" i="17"/>
  <c r="D130" i="17"/>
  <c r="F130" i="17"/>
  <c r="H130" i="17"/>
  <c r="J130" i="17"/>
  <c r="L130" i="17" s="1"/>
  <c r="N130" i="17" s="1"/>
  <c r="P130" i="17" s="1"/>
  <c r="R130" i="17" s="1"/>
  <c r="T130" i="17" s="1"/>
  <c r="A131" i="17"/>
  <c r="B131" i="17"/>
  <c r="C131" i="17"/>
  <c r="D131" i="17"/>
  <c r="F131" i="17"/>
  <c r="H131" i="17"/>
  <c r="J131" i="17"/>
  <c r="L131" i="17" s="1"/>
  <c r="N131" i="17" s="1"/>
  <c r="P131" i="17" s="1"/>
  <c r="R131" i="17" s="1"/>
  <c r="T131" i="17" s="1"/>
  <c r="V131" i="17" s="1"/>
  <c r="A132" i="17"/>
  <c r="B132" i="17"/>
  <c r="C132" i="17"/>
  <c r="D132" i="17"/>
  <c r="F132" i="17"/>
  <c r="H132" i="17"/>
  <c r="J132" i="17" s="1"/>
  <c r="L132" i="17" s="1"/>
  <c r="N132" i="17" s="1"/>
  <c r="P132" i="17"/>
  <c r="R132" i="17" s="1"/>
  <c r="T132" i="17" s="1"/>
  <c r="A133" i="17"/>
  <c r="B133" i="17"/>
  <c r="C133" i="17"/>
  <c r="D133" i="17"/>
  <c r="F133" i="17"/>
  <c r="H133" i="17"/>
  <c r="J133" i="17" s="1"/>
  <c r="L133" i="17" s="1"/>
  <c r="N133" i="17" s="1"/>
  <c r="P133" i="17" s="1"/>
  <c r="R133" i="17" s="1"/>
  <c r="T133" i="17" s="1"/>
  <c r="A134" i="17"/>
  <c r="B134" i="17"/>
  <c r="C134" i="17"/>
  <c r="D134" i="17"/>
  <c r="F134" i="17"/>
  <c r="H134" i="17"/>
  <c r="J134" i="17" s="1"/>
  <c r="L134" i="17" s="1"/>
  <c r="N134" i="17" s="1"/>
  <c r="P134" i="17"/>
  <c r="R134" i="17" s="1"/>
  <c r="T134" i="17" s="1"/>
  <c r="V134" i="17" s="1"/>
  <c r="A135" i="17"/>
  <c r="B135" i="17"/>
  <c r="C135" i="17"/>
  <c r="D135" i="17"/>
  <c r="F135" i="17"/>
  <c r="H135" i="17" s="1"/>
  <c r="J135" i="17" s="1"/>
  <c r="L135" i="17" s="1"/>
  <c r="N135" i="17"/>
  <c r="P135" i="17" s="1"/>
  <c r="R135" i="17" s="1"/>
  <c r="T135" i="17" s="1"/>
  <c r="A136" i="17"/>
  <c r="B136" i="17"/>
  <c r="C136" i="17"/>
  <c r="D136" i="17"/>
  <c r="F136" i="17"/>
  <c r="H136" i="17" s="1"/>
  <c r="J136" i="17" s="1"/>
  <c r="L136" i="17" s="1"/>
  <c r="N136" i="17"/>
  <c r="P136" i="17" s="1"/>
  <c r="R136" i="17" s="1"/>
  <c r="T136" i="17" s="1"/>
  <c r="A137" i="17"/>
  <c r="B137" i="17"/>
  <c r="C137" i="17"/>
  <c r="D137" i="17"/>
  <c r="F137" i="17"/>
  <c r="H137" i="17" s="1"/>
  <c r="J137" i="17" s="1"/>
  <c r="L137" i="17" s="1"/>
  <c r="N137" i="17"/>
  <c r="P137" i="17" s="1"/>
  <c r="R137" i="17" s="1"/>
  <c r="T137" i="17" s="1"/>
  <c r="A138" i="17"/>
  <c r="B138" i="17"/>
  <c r="C138" i="17"/>
  <c r="D138" i="17"/>
  <c r="F138" i="17"/>
  <c r="H138" i="17" s="1"/>
  <c r="J138" i="17" s="1"/>
  <c r="L138" i="17" s="1"/>
  <c r="N138" i="17"/>
  <c r="P138" i="17" s="1"/>
  <c r="R138" i="17" s="1"/>
  <c r="T138" i="17" s="1"/>
  <c r="V138" i="17" s="1"/>
  <c r="A139" i="17"/>
  <c r="B139" i="17"/>
  <c r="C139" i="17"/>
  <c r="D139" i="17"/>
  <c r="F139" i="17"/>
  <c r="H139" i="17"/>
  <c r="J139" i="17"/>
  <c r="L139" i="17"/>
  <c r="N139" i="17" s="1"/>
  <c r="P139" i="17" s="1"/>
  <c r="R139" i="17" s="1"/>
  <c r="T139" i="17"/>
  <c r="V139" i="17" s="1"/>
  <c r="A140" i="17"/>
  <c r="B140" i="17"/>
  <c r="C140" i="17"/>
  <c r="D140" i="17"/>
  <c r="F140" i="17"/>
  <c r="H140" i="17"/>
  <c r="J140" i="17"/>
  <c r="L140" i="17" s="1"/>
  <c r="N140" i="17" s="1"/>
  <c r="P140" i="17" s="1"/>
  <c r="R140" i="17"/>
  <c r="T140" i="17" s="1"/>
  <c r="A141" i="17"/>
  <c r="B141" i="17"/>
  <c r="C141" i="17"/>
  <c r="D141" i="17"/>
  <c r="F141" i="17"/>
  <c r="H141" i="17"/>
  <c r="J141" i="17"/>
  <c r="L141" i="17" s="1"/>
  <c r="N141" i="17" s="1"/>
  <c r="P141" i="17" s="1"/>
  <c r="R141" i="17"/>
  <c r="T141" i="17" s="1"/>
  <c r="A142" i="17"/>
  <c r="B142" i="17"/>
  <c r="C142" i="17"/>
  <c r="D142" i="17"/>
  <c r="F142" i="17"/>
  <c r="H142" i="17"/>
  <c r="J142" i="17"/>
  <c r="L142" i="17" s="1"/>
  <c r="N142" i="17" s="1"/>
  <c r="P142" i="17" s="1"/>
  <c r="R142" i="17"/>
  <c r="T142" i="17" s="1"/>
  <c r="X142" i="17" s="1"/>
  <c r="Z142" i="17" s="1"/>
  <c r="AB142" i="17" s="1"/>
  <c r="AD142" i="17" s="1"/>
  <c r="AF142" i="17" s="1"/>
  <c r="AH142" i="17" s="1"/>
  <c r="AJ142" i="17" s="1"/>
  <c r="AL142" i="17" s="1"/>
  <c r="AN142" i="17" s="1"/>
  <c r="AP142" i="17" s="1"/>
  <c r="AR142" i="17" s="1"/>
  <c r="AT142" i="17" s="1"/>
  <c r="AV142" i="17" s="1"/>
  <c r="AX142" i="17" s="1"/>
  <c r="A143" i="17"/>
  <c r="B143" i="17"/>
  <c r="C143" i="17"/>
  <c r="D143" i="17"/>
  <c r="F143" i="17"/>
  <c r="H143" i="17" s="1"/>
  <c r="J143" i="17" s="1"/>
  <c r="L143" i="17" s="1"/>
  <c r="N143" i="17" s="1"/>
  <c r="P143" i="17" s="1"/>
  <c r="R143" i="17" s="1"/>
  <c r="T143" i="17" s="1"/>
  <c r="A144" i="17"/>
  <c r="B144" i="17"/>
  <c r="C144" i="17"/>
  <c r="D144" i="17"/>
  <c r="F144" i="17"/>
  <c r="H144" i="17" s="1"/>
  <c r="J144" i="17" s="1"/>
  <c r="L144" i="17" s="1"/>
  <c r="N144" i="17" s="1"/>
  <c r="P144" i="17" s="1"/>
  <c r="R144" i="17" s="1"/>
  <c r="T144" i="17" s="1"/>
  <c r="A145" i="17"/>
  <c r="B145" i="17"/>
  <c r="C145" i="17"/>
  <c r="D145" i="17"/>
  <c r="F145" i="17"/>
  <c r="H145" i="17" s="1"/>
  <c r="J145" i="17" s="1"/>
  <c r="L145" i="17" s="1"/>
  <c r="N145" i="17" s="1"/>
  <c r="P145" i="17" s="1"/>
  <c r="R145" i="17" s="1"/>
  <c r="T145" i="17" s="1"/>
  <c r="A146" i="17"/>
  <c r="B146" i="17"/>
  <c r="C146" i="17"/>
  <c r="D146" i="17"/>
  <c r="F146" i="17"/>
  <c r="H146" i="17" s="1"/>
  <c r="J146" i="17" s="1"/>
  <c r="L146" i="17" s="1"/>
  <c r="N146" i="17" s="1"/>
  <c r="P146" i="17" s="1"/>
  <c r="R146" i="17" s="1"/>
  <c r="T146" i="17" s="1"/>
  <c r="V146" i="17" s="1"/>
  <c r="A147" i="17"/>
  <c r="B147" i="17"/>
  <c r="C147" i="17"/>
  <c r="D147" i="17"/>
  <c r="F147" i="17"/>
  <c r="H147" i="17" s="1"/>
  <c r="J147" i="17" s="1"/>
  <c r="L147" i="17"/>
  <c r="N147" i="17" s="1"/>
  <c r="P147" i="17" s="1"/>
  <c r="R147" i="17" s="1"/>
  <c r="T147" i="17" s="1"/>
  <c r="V147" i="17" s="1"/>
  <c r="A148" i="17"/>
  <c r="B148" i="17"/>
  <c r="C148" i="17"/>
  <c r="D148" i="17"/>
  <c r="F148" i="17"/>
  <c r="H148" i="17"/>
  <c r="J148" i="17"/>
  <c r="L148" i="17" s="1"/>
  <c r="N148" i="17" s="1"/>
  <c r="P148" i="17" s="1"/>
  <c r="R148" i="17" s="1"/>
  <c r="T148" i="17" s="1"/>
  <c r="A149" i="17"/>
  <c r="B149" i="17"/>
  <c r="C149" i="17"/>
  <c r="D149" i="17"/>
  <c r="F149" i="17"/>
  <c r="H149" i="17"/>
  <c r="J149" i="17"/>
  <c r="L149" i="17" s="1"/>
  <c r="N149" i="17" s="1"/>
  <c r="P149" i="17" s="1"/>
  <c r="R149" i="17" s="1"/>
  <c r="T149" i="17" s="1"/>
  <c r="A150" i="17"/>
  <c r="B150" i="17"/>
  <c r="C150" i="17"/>
  <c r="D150" i="17"/>
  <c r="F150" i="17"/>
  <c r="H150" i="17"/>
  <c r="J150" i="17"/>
  <c r="L150" i="17" s="1"/>
  <c r="N150" i="17" s="1"/>
  <c r="P150" i="17" s="1"/>
  <c r="R150" i="17" s="1"/>
  <c r="T150" i="17" s="1"/>
  <c r="V150" i="17" s="1"/>
  <c r="A151" i="17"/>
  <c r="B151" i="17"/>
  <c r="C151" i="17"/>
  <c r="D151" i="17"/>
  <c r="F151" i="17"/>
  <c r="H151" i="17"/>
  <c r="J151" i="17" s="1"/>
  <c r="L151" i="17" s="1"/>
  <c r="N151" i="17" s="1"/>
  <c r="P151" i="17"/>
  <c r="R151" i="17" s="1"/>
  <c r="T151" i="17" s="1"/>
  <c r="X151" i="17" s="1"/>
  <c r="Z151" i="17" s="1"/>
  <c r="AB151" i="17" s="1"/>
  <c r="AD151" i="17" s="1"/>
  <c r="AF151" i="17" s="1"/>
  <c r="AH151" i="17" s="1"/>
  <c r="AJ151" i="17" s="1"/>
  <c r="AL151" i="17" s="1"/>
  <c r="AN151" i="17" s="1"/>
  <c r="AP151" i="17" s="1"/>
  <c r="AR151" i="17" s="1"/>
  <c r="AT151" i="17" s="1"/>
  <c r="AV151" i="17" s="1"/>
  <c r="AX151" i="17"/>
  <c r="A152" i="17"/>
  <c r="B152" i="17"/>
  <c r="C152" i="17"/>
  <c r="D152" i="17"/>
  <c r="F152" i="17"/>
  <c r="H152" i="17" s="1"/>
  <c r="J152" i="17" s="1"/>
  <c r="L152" i="17"/>
  <c r="N152" i="17" s="1"/>
  <c r="P152" i="17" s="1"/>
  <c r="R152" i="17" s="1"/>
  <c r="T152" i="17" s="1"/>
  <c r="A153" i="17"/>
  <c r="B153" i="17"/>
  <c r="C153" i="17"/>
  <c r="D153" i="17"/>
  <c r="F153" i="17"/>
  <c r="H153" i="17" s="1"/>
  <c r="J153" i="17" s="1"/>
  <c r="L153" i="17" s="1"/>
  <c r="N153" i="17" s="1"/>
  <c r="P153" i="17" s="1"/>
  <c r="R153" i="17" s="1"/>
  <c r="T153" i="17" s="1"/>
  <c r="A154" i="17"/>
  <c r="B154" i="17"/>
  <c r="C154" i="17"/>
  <c r="D154" i="17"/>
  <c r="F154" i="17"/>
  <c r="H154" i="17" s="1"/>
  <c r="J154" i="17"/>
  <c r="L154" i="17" s="1"/>
  <c r="N154" i="17" s="1"/>
  <c r="P154" i="17" s="1"/>
  <c r="R154" i="17" s="1"/>
  <c r="T154" i="17" s="1"/>
  <c r="V154" i="17" s="1"/>
  <c r="A155" i="17"/>
  <c r="B155" i="17"/>
  <c r="C155" i="17"/>
  <c r="D155" i="17"/>
  <c r="F155" i="17"/>
  <c r="H155" i="17"/>
  <c r="J155" i="17"/>
  <c r="L155" i="17" s="1"/>
  <c r="N155" i="17" s="1"/>
  <c r="P155" i="17" s="1"/>
  <c r="R155" i="17" s="1"/>
  <c r="T155" i="17" s="1"/>
  <c r="A156" i="17"/>
  <c r="B156" i="17"/>
  <c r="C156" i="17"/>
  <c r="D156" i="17"/>
  <c r="F156" i="17"/>
  <c r="H156" i="17" s="1"/>
  <c r="J156" i="17"/>
  <c r="L156" i="17" s="1"/>
  <c r="N156" i="17" s="1"/>
  <c r="P156" i="17" s="1"/>
  <c r="R156" i="17" s="1"/>
  <c r="T156" i="17" s="1"/>
  <c r="C157" i="17"/>
  <c r="D157" i="17"/>
  <c r="F157" i="17"/>
  <c r="H157" i="17" s="1"/>
  <c r="J157" i="17" s="1"/>
  <c r="L157" i="17" s="1"/>
  <c r="N157" i="17"/>
  <c r="P157" i="17" s="1"/>
  <c r="R157" i="17" s="1"/>
  <c r="T157" i="17" s="1"/>
  <c r="V157" i="17" s="1"/>
  <c r="C158" i="17"/>
  <c r="D158" i="17"/>
  <c r="F158" i="17"/>
  <c r="H158" i="17"/>
  <c r="J158" i="17" s="1"/>
  <c r="L158" i="17" s="1"/>
  <c r="N158" i="17" s="1"/>
  <c r="P158" i="17"/>
  <c r="R158" i="17" s="1"/>
  <c r="T158" i="17" s="1"/>
  <c r="C159" i="17"/>
  <c r="D159" i="17"/>
  <c r="F159" i="17"/>
  <c r="H159" i="17" s="1"/>
  <c r="J159" i="17"/>
  <c r="L159" i="17" s="1"/>
  <c r="N159" i="17" s="1"/>
  <c r="P159" i="17" s="1"/>
  <c r="R159" i="17"/>
  <c r="T159" i="17" s="1"/>
  <c r="X159" i="17" s="1"/>
  <c r="Z159" i="17" s="1"/>
  <c r="AB159" i="17" s="1"/>
  <c r="AD159" i="17" s="1"/>
  <c r="AF159" i="17" s="1"/>
  <c r="AH159" i="17" s="1"/>
  <c r="AJ159" i="17" s="1"/>
  <c r="AL159" i="17" s="1"/>
  <c r="AN159" i="17" s="1"/>
  <c r="AP159" i="17" s="1"/>
  <c r="AR159" i="17" s="1"/>
  <c r="AT159" i="17" s="1"/>
  <c r="AV159" i="17" s="1"/>
  <c r="AX159" i="17" s="1"/>
  <c r="C160" i="17"/>
  <c r="D160" i="17"/>
  <c r="F160" i="17"/>
  <c r="H160" i="17" s="1"/>
  <c r="J160" i="17"/>
  <c r="L160" i="17" s="1"/>
  <c r="N160" i="17" s="1"/>
  <c r="P160" i="17" s="1"/>
  <c r="R160" i="17"/>
  <c r="T160" i="17" s="1"/>
  <c r="C161" i="17"/>
  <c r="D161" i="17"/>
  <c r="F161" i="17"/>
  <c r="H161" i="17" s="1"/>
  <c r="J161" i="17" s="1"/>
  <c r="L161" i="17" s="1"/>
  <c r="N161" i="17"/>
  <c r="P161" i="17" s="1"/>
  <c r="R161" i="17" s="1"/>
  <c r="T161" i="17" s="1"/>
  <c r="C162" i="17"/>
  <c r="D162" i="17"/>
  <c r="F162" i="17"/>
  <c r="H162" i="17"/>
  <c r="J162" i="17" s="1"/>
  <c r="L162" i="17" s="1"/>
  <c r="N162" i="17" s="1"/>
  <c r="P162" i="17"/>
  <c r="R162" i="17" s="1"/>
  <c r="T162" i="17" s="1"/>
  <c r="C163" i="17"/>
  <c r="D163" i="17"/>
  <c r="F163" i="17"/>
  <c r="H163" i="17"/>
  <c r="J163" i="17" s="1"/>
  <c r="L163" i="17"/>
  <c r="N163" i="17" s="1"/>
  <c r="P163" i="17" s="1"/>
  <c r="R163" i="17" s="1"/>
  <c r="T163" i="17"/>
  <c r="C164" i="17"/>
  <c r="D164" i="17"/>
  <c r="F164" i="17"/>
  <c r="H164" i="17"/>
  <c r="J164" i="17" s="1"/>
  <c r="L164" i="17" s="1"/>
  <c r="N164" i="17" s="1"/>
  <c r="P164" i="17" s="1"/>
  <c r="R164" i="17" s="1"/>
  <c r="T164" i="17" s="1"/>
  <c r="X164" i="17" s="1"/>
  <c r="Z164" i="17" s="1"/>
  <c r="AB164" i="17" s="1"/>
  <c r="AD164" i="17" s="1"/>
  <c r="AF164" i="17" s="1"/>
  <c r="AH164" i="17" s="1"/>
  <c r="AJ164" i="17" s="1"/>
  <c r="AL164" i="17" s="1"/>
  <c r="AN164" i="17" s="1"/>
  <c r="AP164" i="17"/>
  <c r="AR164" i="17" s="1"/>
  <c r="AT164" i="17" s="1"/>
  <c r="AV164" i="17" s="1"/>
  <c r="AX164" i="17" s="1"/>
  <c r="C165" i="17"/>
  <c r="D165" i="17"/>
  <c r="F165" i="17"/>
  <c r="H165" i="17"/>
  <c r="J165" i="17" s="1"/>
  <c r="L165" i="17" s="1"/>
  <c r="N165" i="17" s="1"/>
  <c r="P165" i="17" s="1"/>
  <c r="R165" i="17" s="1"/>
  <c r="T165" i="17" s="1"/>
  <c r="A166" i="17"/>
  <c r="B166" i="17"/>
  <c r="C166" i="17"/>
  <c r="D166" i="17"/>
  <c r="F166" i="17"/>
  <c r="H166" i="17" s="1"/>
  <c r="J166" i="17" s="1"/>
  <c r="L166" i="17" s="1"/>
  <c r="N166" i="17" s="1"/>
  <c r="P166" i="17" s="1"/>
  <c r="R166" i="17" s="1"/>
  <c r="T166" i="17" s="1"/>
  <c r="A167" i="17"/>
  <c r="B167" i="17"/>
  <c r="C167" i="17"/>
  <c r="D167" i="17"/>
  <c r="F167" i="17"/>
  <c r="H167" i="17" s="1"/>
  <c r="J167" i="17"/>
  <c r="L167" i="17" s="1"/>
  <c r="N167" i="17" s="1"/>
  <c r="P167" i="17" s="1"/>
  <c r="R167" i="17" s="1"/>
  <c r="T167" i="17" s="1"/>
  <c r="V167" i="17" s="1"/>
  <c r="A168" i="17"/>
  <c r="B168" i="17"/>
  <c r="C168" i="17"/>
  <c r="D168" i="17"/>
  <c r="F168" i="17"/>
  <c r="H168" i="17"/>
  <c r="J168" i="17" s="1"/>
  <c r="L168" i="17" s="1"/>
  <c r="N168" i="17" s="1"/>
  <c r="P168" i="17"/>
  <c r="R168" i="17" s="1"/>
  <c r="T168" i="17" s="1"/>
  <c r="A169" i="17"/>
  <c r="B169" i="17"/>
  <c r="C169" i="17"/>
  <c r="D169" i="17"/>
  <c r="F169" i="17"/>
  <c r="H169" i="17"/>
  <c r="J169" i="17" s="1"/>
  <c r="L169" i="17" s="1"/>
  <c r="N169" i="17" s="1"/>
  <c r="P169" i="17"/>
  <c r="R169" i="17" s="1"/>
  <c r="T169" i="17" s="1"/>
  <c r="A170" i="17"/>
  <c r="B170" i="17"/>
  <c r="C170" i="17"/>
  <c r="D170" i="17"/>
  <c r="F170" i="17"/>
  <c r="H170" i="17"/>
  <c r="J170" i="17" s="1"/>
  <c r="L170" i="17" s="1"/>
  <c r="N170" i="17" s="1"/>
  <c r="P170" i="17"/>
  <c r="R170" i="17" s="1"/>
  <c r="T170" i="17" s="1"/>
  <c r="A171" i="17"/>
  <c r="B171" i="17"/>
  <c r="C171" i="17"/>
  <c r="D171" i="17"/>
  <c r="F171" i="17"/>
  <c r="H171" i="17"/>
  <c r="J171" i="17" s="1"/>
  <c r="L171" i="17" s="1"/>
  <c r="N171" i="17" s="1"/>
  <c r="P171" i="17" s="1"/>
  <c r="R171" i="17" s="1"/>
  <c r="T171" i="17" s="1"/>
  <c r="A172" i="17"/>
  <c r="B172" i="17"/>
  <c r="C172" i="17"/>
  <c r="D172" i="17"/>
  <c r="F172" i="17"/>
  <c r="H172" i="17"/>
  <c r="J172" i="17" s="1"/>
  <c r="L172" i="17" s="1"/>
  <c r="N172" i="17" s="1"/>
  <c r="P172" i="17"/>
  <c r="R172" i="17" s="1"/>
  <c r="T172" i="17" s="1"/>
  <c r="X172" i="17" s="1"/>
  <c r="Z172" i="17" s="1"/>
  <c r="AB172" i="17" s="1"/>
  <c r="AD172" i="17" s="1"/>
  <c r="AF172" i="17" s="1"/>
  <c r="AH172" i="17" s="1"/>
  <c r="AJ172" i="17" s="1"/>
  <c r="AL172" i="17" s="1"/>
  <c r="AN172" i="17" s="1"/>
  <c r="AP172" i="17" s="1"/>
  <c r="AR172" i="17" s="1"/>
  <c r="AT172" i="17" s="1"/>
  <c r="AV172" i="17" s="1"/>
  <c r="AX172" i="17" s="1"/>
  <c r="A173" i="17"/>
  <c r="B173" i="17"/>
  <c r="C173" i="17"/>
  <c r="D173" i="17"/>
  <c r="F173" i="17"/>
  <c r="H173" i="17"/>
  <c r="J173" i="17" s="1"/>
  <c r="L173" i="17"/>
  <c r="N173" i="17" s="1"/>
  <c r="P173" i="17" s="1"/>
  <c r="R173" i="17" s="1"/>
  <c r="T173" i="17"/>
  <c r="A174" i="17"/>
  <c r="B174" i="17"/>
  <c r="C174" i="17"/>
  <c r="D174" i="17"/>
  <c r="F174" i="17"/>
  <c r="H174" i="17"/>
  <c r="J174" i="17" s="1"/>
  <c r="L174" i="17"/>
  <c r="N174" i="17" s="1"/>
  <c r="P174" i="17" s="1"/>
  <c r="R174" i="17" s="1"/>
  <c r="T174" i="17"/>
  <c r="A175" i="17"/>
  <c r="B175" i="17"/>
  <c r="C175" i="17"/>
  <c r="D175" i="17"/>
  <c r="F175" i="17"/>
  <c r="H175" i="17"/>
  <c r="J175" i="17" s="1"/>
  <c r="L175" i="17"/>
  <c r="N175" i="17" s="1"/>
  <c r="P175" i="17" s="1"/>
  <c r="R175" i="17" s="1"/>
  <c r="T175" i="17"/>
  <c r="A176" i="17"/>
  <c r="B176" i="17"/>
  <c r="C176" i="17"/>
  <c r="D176" i="17"/>
  <c r="F176" i="17"/>
  <c r="H176" i="17"/>
  <c r="J176" i="17" s="1"/>
  <c r="L176" i="17"/>
  <c r="N176" i="17" s="1"/>
  <c r="P176" i="17" s="1"/>
  <c r="R176" i="17" s="1"/>
  <c r="T176" i="17"/>
  <c r="A177" i="17"/>
  <c r="B177" i="17"/>
  <c r="C177" i="17"/>
  <c r="D177" i="17"/>
  <c r="F177" i="17"/>
  <c r="H177" i="17"/>
  <c r="J177" i="17" s="1"/>
  <c r="L177" i="17"/>
  <c r="N177" i="17" s="1"/>
  <c r="P177" i="17" s="1"/>
  <c r="R177" i="17" s="1"/>
  <c r="T177" i="17"/>
  <c r="V177" i="17" s="1"/>
  <c r="A178" i="17"/>
  <c r="B178" i="17"/>
  <c r="C178" i="17"/>
  <c r="D178" i="17"/>
  <c r="F178" i="17"/>
  <c r="H178" i="17" s="1"/>
  <c r="J178" i="17"/>
  <c r="L178" i="17" s="1"/>
  <c r="N178" i="17" s="1"/>
  <c r="P178" i="17" s="1"/>
  <c r="R178" i="17"/>
  <c r="T178" i="17" s="1"/>
  <c r="A179" i="17"/>
  <c r="B179" i="17"/>
  <c r="C179" i="17"/>
  <c r="D179" i="17"/>
  <c r="F179" i="17"/>
  <c r="H179" i="17" s="1"/>
  <c r="J179" i="17" s="1"/>
  <c r="L179" i="17" s="1"/>
  <c r="N179" i="17" s="1"/>
  <c r="P179" i="17" s="1"/>
  <c r="R179" i="17" s="1"/>
  <c r="T179" i="17" s="1"/>
  <c r="V179" i="17" s="1"/>
  <c r="A180" i="17"/>
  <c r="B180" i="17"/>
  <c r="C180" i="17"/>
  <c r="D180" i="17"/>
  <c r="F180" i="17"/>
  <c r="H180" i="17"/>
  <c r="J180" i="17" s="1"/>
  <c r="L180" i="17" s="1"/>
  <c r="N180" i="17" s="1"/>
  <c r="P180" i="17" s="1"/>
  <c r="R180" i="17" s="1"/>
  <c r="T180" i="17" s="1"/>
  <c r="A181" i="17"/>
  <c r="B181" i="17"/>
  <c r="C181" i="17"/>
  <c r="D181" i="17"/>
  <c r="F181" i="17"/>
  <c r="H181" i="17"/>
  <c r="J181" i="17" s="1"/>
  <c r="L181" i="17" s="1"/>
  <c r="N181" i="17" s="1"/>
  <c r="P181" i="17"/>
  <c r="R181" i="17" s="1"/>
  <c r="T181" i="17" s="1"/>
  <c r="A182" i="17"/>
  <c r="B182" i="17"/>
  <c r="C182" i="17"/>
  <c r="D182" i="17"/>
  <c r="F182" i="17"/>
  <c r="H182" i="17"/>
  <c r="J182" i="17" s="1"/>
  <c r="L182" i="17" s="1"/>
  <c r="N182" i="17" s="1"/>
  <c r="P182" i="17"/>
  <c r="R182" i="17" s="1"/>
  <c r="T182" i="17" s="1"/>
  <c r="V182" i="17" s="1"/>
  <c r="A183" i="17"/>
  <c r="B183" i="17"/>
  <c r="C183" i="17"/>
  <c r="D183" i="17"/>
  <c r="F183" i="17"/>
  <c r="H183" i="17" s="1"/>
  <c r="J183" i="17" s="1"/>
  <c r="L183" i="17" s="1"/>
  <c r="N183" i="17" s="1"/>
  <c r="P183" i="17" s="1"/>
  <c r="R183" i="17" s="1"/>
  <c r="T183" i="17" s="1"/>
  <c r="A184" i="17"/>
  <c r="B184" i="17"/>
  <c r="C184" i="17"/>
  <c r="D184" i="17"/>
  <c r="F184" i="17"/>
  <c r="H184" i="17" s="1"/>
  <c r="J184" i="17" s="1"/>
  <c r="L184" i="17" s="1"/>
  <c r="N184" i="17"/>
  <c r="P184" i="17" s="1"/>
  <c r="R184" i="17" s="1"/>
  <c r="T184" i="17" s="1"/>
  <c r="A185" i="17"/>
  <c r="B185" i="17"/>
  <c r="C185" i="17"/>
  <c r="D185" i="17"/>
  <c r="F185" i="17"/>
  <c r="H185" i="17" s="1"/>
  <c r="J185" i="17" s="1"/>
  <c r="L185" i="17" s="1"/>
  <c r="N185" i="17" s="1"/>
  <c r="P185" i="17" s="1"/>
  <c r="R185" i="17" s="1"/>
  <c r="T185" i="17" s="1"/>
  <c r="A186" i="17"/>
  <c r="B186" i="17"/>
  <c r="C186" i="17"/>
  <c r="D186" i="17"/>
  <c r="F186" i="17"/>
  <c r="H186" i="17" s="1"/>
  <c r="J186" i="17" s="1"/>
  <c r="L186" i="17" s="1"/>
  <c r="N186" i="17"/>
  <c r="P186" i="17" s="1"/>
  <c r="R186" i="17" s="1"/>
  <c r="T186" i="17" s="1"/>
  <c r="V186" i="17"/>
  <c r="A187" i="17"/>
  <c r="B187" i="17"/>
  <c r="C187" i="17"/>
  <c r="D187" i="17"/>
  <c r="F187" i="17"/>
  <c r="H187" i="17" s="1"/>
  <c r="J187" i="17" s="1"/>
  <c r="L187" i="17"/>
  <c r="N187" i="17"/>
  <c r="P187" i="17"/>
  <c r="R187" i="17" s="1"/>
  <c r="T187" i="17" s="1"/>
  <c r="X187" i="17" s="1"/>
  <c r="Z187" i="17" s="1"/>
  <c r="AB187" i="17" s="1"/>
  <c r="AD187" i="17"/>
  <c r="AF187" i="17" s="1"/>
  <c r="AH187" i="17" s="1"/>
  <c r="AJ187" i="17" s="1"/>
  <c r="AL187" i="17" s="1"/>
  <c r="AN187" i="17"/>
  <c r="AP187" i="17" s="1"/>
  <c r="AR187" i="17" s="1"/>
  <c r="AT187" i="17" s="1"/>
  <c r="AV187" i="17" s="1"/>
  <c r="AX187" i="17"/>
  <c r="A188" i="17"/>
  <c r="B188" i="17"/>
  <c r="C188" i="17"/>
  <c r="D188" i="17"/>
  <c r="F188" i="17"/>
  <c r="H188" i="17"/>
  <c r="J188" i="17"/>
  <c r="L188" i="17"/>
  <c r="N188" i="17" s="1"/>
  <c r="P188" i="17" s="1"/>
  <c r="R188" i="17" s="1"/>
  <c r="T188" i="17" s="1"/>
  <c r="A189" i="17"/>
  <c r="B189" i="17"/>
  <c r="C189" i="17"/>
  <c r="D189" i="17"/>
  <c r="F189" i="17"/>
  <c r="H189" i="17"/>
  <c r="J189" i="17"/>
  <c r="L189" i="17"/>
  <c r="N189" i="17" s="1"/>
  <c r="P189" i="17"/>
  <c r="R189" i="17" s="1"/>
  <c r="T189" i="17" s="1"/>
  <c r="V189" i="17" s="1"/>
  <c r="A190" i="17"/>
  <c r="B190" i="17"/>
  <c r="C190" i="17"/>
  <c r="D190" i="17"/>
  <c r="F190" i="17"/>
  <c r="H190" i="17"/>
  <c r="J190" i="17" s="1"/>
  <c r="L190" i="17" s="1"/>
  <c r="N190" i="17" s="1"/>
  <c r="P190" i="17" s="1"/>
  <c r="R190" i="17"/>
  <c r="T190" i="17" s="1"/>
  <c r="A191" i="17"/>
  <c r="B191" i="17"/>
  <c r="C191" i="17"/>
  <c r="D191" i="17"/>
  <c r="F191" i="17"/>
  <c r="H191" i="17" s="1"/>
  <c r="J191" i="17" s="1"/>
  <c r="L191" i="17" s="1"/>
  <c r="N191" i="17" s="1"/>
  <c r="P191" i="17" s="1"/>
  <c r="R191" i="17"/>
  <c r="T191" i="17" s="1"/>
  <c r="A192" i="17"/>
  <c r="B192" i="17"/>
  <c r="C192" i="17"/>
  <c r="D192" i="17"/>
  <c r="F192" i="17"/>
  <c r="H192" i="17" s="1"/>
  <c r="J192" i="17"/>
  <c r="L192" i="17"/>
  <c r="N192" i="17" s="1"/>
  <c r="P192" i="17" s="1"/>
  <c r="R192" i="17" s="1"/>
  <c r="T192" i="17" s="1"/>
  <c r="A193" i="17"/>
  <c r="B193" i="17"/>
  <c r="C193" i="17"/>
  <c r="D193" i="17"/>
  <c r="F193" i="17"/>
  <c r="H193" i="17" s="1"/>
  <c r="J193" i="17" s="1"/>
  <c r="L193" i="17" s="1"/>
  <c r="N193" i="17" s="1"/>
  <c r="P193" i="17" s="1"/>
  <c r="R193" i="17" s="1"/>
  <c r="T193" i="17" s="1"/>
  <c r="A194" i="17"/>
  <c r="B194" i="17"/>
  <c r="C194" i="17"/>
  <c r="D194" i="17"/>
  <c r="F194" i="17"/>
  <c r="H194" i="17" s="1"/>
  <c r="J194" i="17"/>
  <c r="L194" i="17"/>
  <c r="N194" i="17" s="1"/>
  <c r="P194" i="17" s="1"/>
  <c r="R194" i="17" s="1"/>
  <c r="T194" i="17" s="1"/>
  <c r="A195" i="17"/>
  <c r="B195" i="17"/>
  <c r="C195" i="17"/>
  <c r="D195" i="17"/>
  <c r="F195" i="17"/>
  <c r="H195" i="17" s="1"/>
  <c r="J195" i="17" s="1"/>
  <c r="L195" i="17" s="1"/>
  <c r="N195" i="17" s="1"/>
  <c r="P195" i="17" s="1"/>
  <c r="R195" i="17"/>
  <c r="T195" i="17" s="1"/>
  <c r="A196" i="17"/>
  <c r="B196" i="17"/>
  <c r="C196" i="17"/>
  <c r="D196" i="17"/>
  <c r="F196" i="17"/>
  <c r="H196" i="17" s="1"/>
  <c r="J196" i="17"/>
  <c r="L196" i="17"/>
  <c r="N196" i="17" s="1"/>
  <c r="P196" i="17" s="1"/>
  <c r="R196" i="17" s="1"/>
  <c r="T196" i="17" s="1"/>
  <c r="A197" i="17"/>
  <c r="B197" i="17"/>
  <c r="C197" i="17"/>
  <c r="D197" i="17"/>
  <c r="F197" i="17"/>
  <c r="H197" i="17" s="1"/>
  <c r="J197" i="17" s="1"/>
  <c r="L197" i="17" s="1"/>
  <c r="N197" i="17" s="1"/>
  <c r="P197" i="17" s="1"/>
  <c r="R197" i="17"/>
  <c r="T197" i="17" s="1"/>
  <c r="A198" i="17"/>
  <c r="B198" i="17"/>
  <c r="C198" i="17"/>
  <c r="D198" i="17"/>
  <c r="F198" i="17"/>
  <c r="H198" i="17"/>
  <c r="J198" i="17" s="1"/>
  <c r="L198" i="17" s="1"/>
  <c r="N198" i="17" s="1"/>
  <c r="P198" i="17" s="1"/>
  <c r="R198" i="17"/>
  <c r="T198" i="17" s="1"/>
  <c r="A199" i="17"/>
  <c r="B199" i="17"/>
  <c r="C199" i="17"/>
  <c r="D199" i="17"/>
  <c r="F199" i="17"/>
  <c r="H199" i="17"/>
  <c r="J199" i="17"/>
  <c r="L199" i="17" s="1"/>
  <c r="N199" i="17" s="1"/>
  <c r="P199" i="17" s="1"/>
  <c r="R199" i="17" s="1"/>
  <c r="T199" i="17" s="1"/>
  <c r="X199" i="17" s="1"/>
  <c r="Z199" i="17" s="1"/>
  <c r="AB199" i="17" s="1"/>
  <c r="AD199" i="17" s="1"/>
  <c r="AF199" i="17" s="1"/>
  <c r="AH199" i="17" s="1"/>
  <c r="AJ199" i="17" s="1"/>
  <c r="AL199" i="17" s="1"/>
  <c r="AN199" i="17" s="1"/>
  <c r="AP199" i="17" s="1"/>
  <c r="AR199" i="17" s="1"/>
  <c r="AT199" i="17" s="1"/>
  <c r="AV199" i="17" s="1"/>
  <c r="AX199" i="17" s="1"/>
  <c r="A200" i="17"/>
  <c r="B200" i="17"/>
  <c r="C200" i="17"/>
  <c r="D200" i="17"/>
  <c r="F200" i="17"/>
  <c r="H200" i="17"/>
  <c r="J200" i="17" s="1"/>
  <c r="L200" i="17" s="1"/>
  <c r="N200" i="17" s="1"/>
  <c r="P200" i="17" s="1"/>
  <c r="R200" i="17" s="1"/>
  <c r="T200" i="17"/>
  <c r="V200" i="17" s="1"/>
  <c r="A201" i="17"/>
  <c r="B201" i="17"/>
  <c r="C201" i="17"/>
  <c r="D201" i="17"/>
  <c r="F201" i="17"/>
  <c r="H201" i="17" s="1"/>
  <c r="J201" i="17"/>
  <c r="L201" i="17"/>
  <c r="N201" i="17" s="1"/>
  <c r="P201" i="17" s="1"/>
  <c r="R201" i="17" s="1"/>
  <c r="T201" i="17" s="1"/>
  <c r="A202" i="17"/>
  <c r="B202" i="17"/>
  <c r="C202" i="17"/>
  <c r="D202" i="17"/>
  <c r="F202" i="17"/>
  <c r="H202" i="17" s="1"/>
  <c r="J202" i="17" s="1"/>
  <c r="L202" i="17" s="1"/>
  <c r="N202" i="17" s="1"/>
  <c r="P202" i="17" s="1"/>
  <c r="R202" i="17"/>
  <c r="T202" i="17" s="1"/>
  <c r="A203" i="17"/>
  <c r="B203" i="17"/>
  <c r="C203" i="17"/>
  <c r="D203" i="17"/>
  <c r="F203" i="17"/>
  <c r="H203" i="17" s="1"/>
  <c r="J203" i="17"/>
  <c r="L203" i="17"/>
  <c r="N203" i="17" s="1"/>
  <c r="P203" i="17" s="1"/>
  <c r="R203" i="17" s="1"/>
  <c r="T203" i="17" s="1"/>
  <c r="V203" i="17"/>
  <c r="A204" i="17"/>
  <c r="B204" i="17"/>
  <c r="C204" i="17"/>
  <c r="D204" i="17"/>
  <c r="F204" i="17"/>
  <c r="H204" i="17"/>
  <c r="J204" i="17"/>
  <c r="L204" i="17"/>
  <c r="N204" i="17" s="1"/>
  <c r="P204" i="17" s="1"/>
  <c r="R204" i="17" s="1"/>
  <c r="T204" i="17" s="1"/>
  <c r="A205" i="17"/>
  <c r="B205" i="17"/>
  <c r="C205" i="17"/>
  <c r="D205" i="17"/>
  <c r="F205" i="17"/>
  <c r="H205" i="17"/>
  <c r="J205" i="17"/>
  <c r="L205" i="17"/>
  <c r="N205" i="17" s="1"/>
  <c r="P205" i="17"/>
  <c r="R205" i="17" s="1"/>
  <c r="T205" i="17" s="1"/>
  <c r="A206" i="17"/>
  <c r="C206" i="17"/>
  <c r="D206" i="17"/>
  <c r="F206" i="17"/>
  <c r="H206" i="17" s="1"/>
  <c r="J206" i="17"/>
  <c r="L206" i="17"/>
  <c r="N206" i="17" s="1"/>
  <c r="P206" i="17" s="1"/>
  <c r="R206" i="17" s="1"/>
  <c r="T206" i="17" s="1"/>
  <c r="A207" i="17"/>
  <c r="B207" i="17"/>
  <c r="C207" i="17"/>
  <c r="D207" i="17"/>
  <c r="F207" i="17"/>
  <c r="H207" i="17" s="1"/>
  <c r="J207" i="17" s="1"/>
  <c r="L207" i="17" s="1"/>
  <c r="N207" i="17" s="1"/>
  <c r="P207" i="17" s="1"/>
  <c r="R207" i="17" s="1"/>
  <c r="T207" i="17" s="1"/>
  <c r="A208" i="17"/>
  <c r="B208" i="17"/>
  <c r="C208" i="17"/>
  <c r="D208" i="17"/>
  <c r="F208" i="17"/>
  <c r="H208" i="17" s="1"/>
  <c r="J208" i="17"/>
  <c r="L208" i="17"/>
  <c r="N208" i="17" s="1"/>
  <c r="P208" i="17" s="1"/>
  <c r="R208" i="17" s="1"/>
  <c r="T208" i="17" s="1"/>
  <c r="X208" i="17" s="1"/>
  <c r="Z208" i="17" s="1"/>
  <c r="AB208" i="17" s="1"/>
  <c r="AD208" i="17" s="1"/>
  <c r="AF208" i="17" s="1"/>
  <c r="AH208" i="17" s="1"/>
  <c r="AJ208" i="17" s="1"/>
  <c r="AL208" i="17" s="1"/>
  <c r="AN208" i="17" s="1"/>
  <c r="AP208" i="17" s="1"/>
  <c r="AR208" i="17" s="1"/>
  <c r="AT208" i="17" s="1"/>
  <c r="AV208" i="17" s="1"/>
  <c r="AX208" i="17" s="1"/>
  <c r="A209" i="17"/>
  <c r="B209" i="17"/>
  <c r="C209" i="17"/>
  <c r="D209" i="17"/>
  <c r="F209" i="17"/>
  <c r="H209" i="17"/>
  <c r="J209" i="17"/>
  <c r="L209" i="17" s="1"/>
  <c r="N209" i="17" s="1"/>
  <c r="P209" i="17" s="1"/>
  <c r="R209" i="17" s="1"/>
  <c r="T209" i="17" s="1"/>
  <c r="A210" i="17"/>
  <c r="B210" i="17"/>
  <c r="C210" i="17"/>
  <c r="D210" i="17"/>
  <c r="F210" i="17"/>
  <c r="H210" i="17" s="1"/>
  <c r="J210" i="17" s="1"/>
  <c r="L210" i="17" s="1"/>
  <c r="N210" i="17" s="1"/>
  <c r="P210" i="17"/>
  <c r="R210" i="17" s="1"/>
  <c r="T210" i="17" s="1"/>
  <c r="A211" i="17"/>
  <c r="B211" i="17"/>
  <c r="C211" i="17"/>
  <c r="D211" i="17"/>
  <c r="F211" i="17"/>
  <c r="H211" i="17"/>
  <c r="J211" i="17" s="1"/>
  <c r="L211" i="17" s="1"/>
  <c r="N211" i="17" s="1"/>
  <c r="P211" i="17" s="1"/>
  <c r="R211" i="17" s="1"/>
  <c r="T211" i="17"/>
  <c r="A212" i="17"/>
  <c r="B212" i="17"/>
  <c r="C212" i="17"/>
  <c r="D212" i="17"/>
  <c r="F212" i="17"/>
  <c r="H212" i="17"/>
  <c r="J212" i="17" s="1"/>
  <c r="L212" i="17"/>
  <c r="N212" i="17"/>
  <c r="P212" i="17" s="1"/>
  <c r="R212" i="17" s="1"/>
  <c r="T212" i="17" s="1"/>
  <c r="A213" i="17"/>
  <c r="B213" i="17"/>
  <c r="C213" i="17"/>
  <c r="D213" i="17"/>
  <c r="F213" i="17"/>
  <c r="H213" i="17"/>
  <c r="J213" i="17" s="1"/>
  <c r="L213" i="17" s="1"/>
  <c r="N213" i="17" s="1"/>
  <c r="P213" i="17" s="1"/>
  <c r="R213" i="17" s="1"/>
  <c r="T213" i="17"/>
  <c r="A214" i="17"/>
  <c r="B214" i="17"/>
  <c r="C214" i="17"/>
  <c r="D214" i="17"/>
  <c r="F214" i="17"/>
  <c r="H214" i="17"/>
  <c r="J214" i="17" s="1"/>
  <c r="L214" i="17"/>
  <c r="N214" i="17"/>
  <c r="P214" i="17" s="1"/>
  <c r="R214" i="17" s="1"/>
  <c r="T214" i="17" s="1"/>
  <c r="A215" i="17"/>
  <c r="B215" i="17"/>
  <c r="C215" i="17"/>
  <c r="D215" i="17"/>
  <c r="F215" i="17"/>
  <c r="H215" i="17"/>
  <c r="J215" i="17" s="1"/>
  <c r="L215" i="17" s="1"/>
  <c r="N215" i="17" s="1"/>
  <c r="P215" i="17" s="1"/>
  <c r="R215" i="17" s="1"/>
  <c r="T215" i="17" s="1"/>
  <c r="A216" i="17"/>
  <c r="B216" i="17"/>
  <c r="C216" i="17"/>
  <c r="D216" i="17"/>
  <c r="F216" i="17"/>
  <c r="H216" i="17"/>
  <c r="J216" i="17" s="1"/>
  <c r="L216" i="17"/>
  <c r="N216" i="17"/>
  <c r="P216" i="17" s="1"/>
  <c r="R216" i="17" s="1"/>
  <c r="T216" i="17" s="1"/>
  <c r="A217" i="17"/>
  <c r="B217" i="17"/>
  <c r="C217" i="17"/>
  <c r="D217" i="17"/>
  <c r="F217" i="17"/>
  <c r="H217" i="17"/>
  <c r="J217" i="17" s="1"/>
  <c r="L217" i="17" s="1"/>
  <c r="N217" i="17" s="1"/>
  <c r="P217" i="17" s="1"/>
  <c r="R217" i="17" s="1"/>
  <c r="T217" i="17"/>
  <c r="A218" i="17"/>
  <c r="B218" i="17"/>
  <c r="C218" i="17"/>
  <c r="D218" i="17"/>
  <c r="F218" i="17"/>
  <c r="H218" i="17"/>
  <c r="J218" i="17" s="1"/>
  <c r="L218" i="17"/>
  <c r="N218" i="17"/>
  <c r="P218" i="17" s="1"/>
  <c r="R218" i="17" s="1"/>
  <c r="T218" i="17" s="1"/>
  <c r="A219" i="17"/>
  <c r="B219" i="17"/>
  <c r="C219" i="17"/>
  <c r="D219" i="17"/>
  <c r="F219" i="17"/>
  <c r="H219" i="17"/>
  <c r="J219" i="17" s="1"/>
  <c r="L219" i="17" s="1"/>
  <c r="N219" i="17" s="1"/>
  <c r="P219" i="17" s="1"/>
  <c r="R219" i="17" s="1"/>
  <c r="T219" i="17"/>
  <c r="V219" i="17" s="1"/>
  <c r="A220" i="17"/>
  <c r="B220" i="17"/>
  <c r="C220" i="17"/>
  <c r="D220" i="17"/>
  <c r="F220" i="17"/>
  <c r="H220" i="17" s="1"/>
  <c r="J220" i="17"/>
  <c r="L220" i="17"/>
  <c r="N220" i="17" s="1"/>
  <c r="P220" i="17" s="1"/>
  <c r="R220" i="17" s="1"/>
  <c r="T220" i="17" s="1"/>
  <c r="A221" i="17"/>
  <c r="B221" i="17"/>
  <c r="C221" i="17"/>
  <c r="D221" i="17"/>
  <c r="F221" i="17"/>
  <c r="H221" i="17" s="1"/>
  <c r="J221" i="17" s="1"/>
  <c r="L221" i="17" s="1"/>
  <c r="N221" i="17" s="1"/>
  <c r="P221" i="17" s="1"/>
  <c r="R221" i="17"/>
  <c r="T221" i="17" s="1"/>
  <c r="U225" i="3"/>
  <c r="U226" i="3"/>
  <c r="U227" i="3"/>
  <c r="U228" i="3"/>
  <c r="U229" i="3"/>
  <c r="U230" i="3"/>
  <c r="U231" i="3"/>
  <c r="V45" i="17"/>
  <c r="AX47" i="13"/>
  <c r="AX46" i="13"/>
  <c r="AX49" i="13"/>
  <c r="AX52" i="13"/>
  <c r="AX50" i="13"/>
  <c r="AX48" i="13"/>
  <c r="V8" i="17"/>
  <c r="AH8" i="17"/>
  <c r="AJ8" i="17" s="1"/>
  <c r="AL8" i="17"/>
  <c r="AN8" i="17"/>
  <c r="AP8" i="17" s="1"/>
  <c r="AR8" i="17" s="1"/>
  <c r="AT8" i="17" s="1"/>
  <c r="AV8" i="17" s="1"/>
  <c r="AX8" i="17"/>
  <c r="V48" i="17"/>
  <c r="X48" i="17"/>
  <c r="Z48" i="17"/>
  <c r="AB48" i="17"/>
  <c r="AD48" i="17" s="1"/>
  <c r="AF48" i="17" s="1"/>
  <c r="AH48" i="17" s="1"/>
  <c r="AJ48" i="17" s="1"/>
  <c r="AL48" i="17" s="1"/>
  <c r="AN48" i="17" s="1"/>
  <c r="AP48" i="17" s="1"/>
  <c r="AR48" i="17" s="1"/>
  <c r="AT48" i="17" s="1"/>
  <c r="AV48" i="17" s="1"/>
  <c r="AX48" i="17" s="1"/>
  <c r="V99" i="17"/>
  <c r="X99" i="17"/>
  <c r="Z99" i="17"/>
  <c r="AB99" i="17"/>
  <c r="AD99" i="17" s="1"/>
  <c r="AF99" i="17" s="1"/>
  <c r="AH99" i="17" s="1"/>
  <c r="AJ99" i="17" s="1"/>
  <c r="AL99" i="17"/>
  <c r="AN99" i="17" s="1"/>
  <c r="AP99" i="17" s="1"/>
  <c r="AR99" i="17" s="1"/>
  <c r="AT99" i="17" s="1"/>
  <c r="AV99" i="17" s="1"/>
  <c r="AX99" i="17"/>
  <c r="X65" i="17"/>
  <c r="Z65" i="17"/>
  <c r="AB65" i="17" s="1"/>
  <c r="AD65" i="17"/>
  <c r="AF65" i="17"/>
  <c r="AH65" i="17" s="1"/>
  <c r="AJ65" i="17" s="1"/>
  <c r="AL65" i="17" s="1"/>
  <c r="AN65" i="17" s="1"/>
  <c r="AP65" i="17" s="1"/>
  <c r="AR65" i="17" s="1"/>
  <c r="AT65" i="17" s="1"/>
  <c r="AV65" i="17" s="1"/>
  <c r="AX65" i="17" s="1"/>
  <c r="V65" i="17"/>
  <c r="V34" i="17"/>
  <c r="X34" i="17"/>
  <c r="Z34" i="17"/>
  <c r="AB34" i="17" s="1"/>
  <c r="AD34" i="17"/>
  <c r="AF34" i="17" s="1"/>
  <c r="AH34" i="17" s="1"/>
  <c r="AJ34" i="17" s="1"/>
  <c r="AL34" i="17"/>
  <c r="AN34" i="17" s="1"/>
  <c r="AP34" i="17" s="1"/>
  <c r="AR34" i="17" s="1"/>
  <c r="AT34" i="17"/>
  <c r="AV34" i="17" s="1"/>
  <c r="AX34" i="17" s="1"/>
  <c r="V54" i="17"/>
  <c r="X62" i="17"/>
  <c r="Z62" i="17" s="1"/>
  <c r="AB62" i="17" s="1"/>
  <c r="AD62" i="17" s="1"/>
  <c r="AF62" i="17"/>
  <c r="AH62" i="17" s="1"/>
  <c r="AJ62" i="17" s="1"/>
  <c r="AL62" i="17" s="1"/>
  <c r="AN62" i="17"/>
  <c r="AP62" i="17" s="1"/>
  <c r="AR62" i="17" s="1"/>
  <c r="AT62" i="17" s="1"/>
  <c r="AV62" i="17" s="1"/>
  <c r="AX62" i="17" s="1"/>
  <c r="V164" i="17"/>
  <c r="X157" i="17"/>
  <c r="Z157" i="17"/>
  <c r="AB157" i="17" s="1"/>
  <c r="AD157" i="17" s="1"/>
  <c r="AF157" i="17" s="1"/>
  <c r="AH157" i="17"/>
  <c r="AJ157" i="17" s="1"/>
  <c r="AL157" i="17" s="1"/>
  <c r="AN157" i="17" s="1"/>
  <c r="AP157" i="17"/>
  <c r="AR157" i="17" s="1"/>
  <c r="AT157" i="17" s="1"/>
  <c r="AV157" i="17" s="1"/>
  <c r="AX157" i="17" s="1"/>
  <c r="X182" i="17"/>
  <c r="Z182" i="17"/>
  <c r="AB182" i="17" s="1"/>
  <c r="AD182" i="17" s="1"/>
  <c r="AF182" i="17" s="1"/>
  <c r="AH182" i="17"/>
  <c r="AJ182" i="17" s="1"/>
  <c r="AL182" i="17" s="1"/>
  <c r="AN182" i="17" s="1"/>
  <c r="AP182" i="17"/>
  <c r="AR182" i="17" s="1"/>
  <c r="AT182" i="17" s="1"/>
  <c r="AV182" i="17" s="1"/>
  <c r="AX182" i="17" s="1"/>
  <c r="X189" i="17"/>
  <c r="Z189" i="17" s="1"/>
  <c r="AB189" i="17" s="1"/>
  <c r="AD189" i="17" s="1"/>
  <c r="AF189" i="17"/>
  <c r="AH189" i="17" s="1"/>
  <c r="AJ189" i="17" s="1"/>
  <c r="AL189" i="17" s="1"/>
  <c r="AN189" i="17"/>
  <c r="AP189" i="17" s="1"/>
  <c r="AR189" i="17" s="1"/>
  <c r="AT189" i="17" s="1"/>
  <c r="AV189" i="17"/>
  <c r="AX189" i="17" s="1"/>
  <c r="X177" i="17"/>
  <c r="Z177" i="17" s="1"/>
  <c r="AB177" i="17" s="1"/>
  <c r="AD177" i="17" s="1"/>
  <c r="AF177" i="17" s="1"/>
  <c r="AH177" i="17" s="1"/>
  <c r="AJ177" i="17" s="1"/>
  <c r="AL177" i="17" s="1"/>
  <c r="AN177" i="17" s="1"/>
  <c r="AP177" i="17" s="1"/>
  <c r="AR177" i="17" s="1"/>
  <c r="AT177" i="17" s="1"/>
  <c r="AV177" i="17" s="1"/>
  <c r="AX177" i="17" s="1"/>
  <c r="V156" i="17"/>
  <c r="X156" i="17"/>
  <c r="Z156" i="17"/>
  <c r="AB156" i="17" s="1"/>
  <c r="AD156" i="17" s="1"/>
  <c r="AF156" i="17" s="1"/>
  <c r="AH156" i="17"/>
  <c r="AJ156" i="17" s="1"/>
  <c r="AL156" i="17" s="1"/>
  <c r="AN156" i="17" s="1"/>
  <c r="AP156" i="17"/>
  <c r="AR156" i="17" s="1"/>
  <c r="AT156" i="17" s="1"/>
  <c r="AV156" i="17" s="1"/>
  <c r="AX156" i="17" s="1"/>
  <c r="V151" i="17"/>
  <c r="X53" i="17"/>
  <c r="Z53" i="17"/>
  <c r="AB53" i="17" s="1"/>
  <c r="AD53" i="17" s="1"/>
  <c r="AF53" i="17" s="1"/>
  <c r="AH53" i="17" s="1"/>
  <c r="AJ53" i="17" s="1"/>
  <c r="AL53" i="17" s="1"/>
  <c r="AN53" i="17" s="1"/>
  <c r="AP53" i="17" s="1"/>
  <c r="AR53" i="17" s="1"/>
  <c r="AT53" i="17" s="1"/>
  <c r="AV53" i="17" s="1"/>
  <c r="AX53" i="17" s="1"/>
  <c r="V149" i="17"/>
  <c r="X149" i="17"/>
  <c r="Z149" i="17"/>
  <c r="AB149" i="17"/>
  <c r="AD149" i="17" s="1"/>
  <c r="AF149" i="17" s="1"/>
  <c r="AH149" i="17" s="1"/>
  <c r="AJ149" i="17"/>
  <c r="AL149" i="17" s="1"/>
  <c r="AN149" i="17" s="1"/>
  <c r="AP149" i="17" s="1"/>
  <c r="AR149" i="17"/>
  <c r="AT149" i="17" s="1"/>
  <c r="AV149" i="17" s="1"/>
  <c r="AX149" i="17" s="1"/>
  <c r="V148" i="17"/>
  <c r="X148" i="17"/>
  <c r="Z148" i="17"/>
  <c r="AB148" i="17"/>
  <c r="AD148" i="17"/>
  <c r="AF148" i="17" s="1"/>
  <c r="AH148" i="17" s="1"/>
  <c r="AJ148" i="17" s="1"/>
  <c r="AL148" i="17"/>
  <c r="AN148" i="17" s="1"/>
  <c r="AP148" i="17" s="1"/>
  <c r="AR148" i="17" s="1"/>
  <c r="AT148" i="17"/>
  <c r="AV148" i="17" s="1"/>
  <c r="AX148" i="17" s="1"/>
  <c r="X144" i="17"/>
  <c r="Z144" i="17"/>
  <c r="AB144" i="17" s="1"/>
  <c r="AD144" i="17" s="1"/>
  <c r="AF144" i="17" s="1"/>
  <c r="AH144" i="17"/>
  <c r="AJ144" i="17" s="1"/>
  <c r="AL144" i="17" s="1"/>
  <c r="AN144" i="17" s="1"/>
  <c r="AP144" i="17"/>
  <c r="AR144" i="17" s="1"/>
  <c r="AT144" i="17" s="1"/>
  <c r="AV144" i="17" s="1"/>
  <c r="AX144" i="17"/>
  <c r="V144" i="17"/>
  <c r="V140" i="17"/>
  <c r="X140" i="17"/>
  <c r="Z140" i="17"/>
  <c r="AB140" i="17" s="1"/>
  <c r="AD140" i="17" s="1"/>
  <c r="AF140" i="17" s="1"/>
  <c r="AH140" i="17" s="1"/>
  <c r="AJ140" i="17" s="1"/>
  <c r="AL140" i="17" s="1"/>
  <c r="AN140" i="17" s="1"/>
  <c r="AP140" i="17" s="1"/>
  <c r="AR140" i="17" s="1"/>
  <c r="AT140" i="17" s="1"/>
  <c r="AV140" i="17" s="1"/>
  <c r="AX140" i="17" s="1"/>
  <c r="X139" i="17"/>
  <c r="Z139" i="17"/>
  <c r="AB139" i="17"/>
  <c r="AD139" i="17"/>
  <c r="AF139" i="17" s="1"/>
  <c r="AH139" i="17" s="1"/>
  <c r="AJ139" i="17" s="1"/>
  <c r="AL139" i="17"/>
  <c r="AN139" i="17" s="1"/>
  <c r="AP139" i="17" s="1"/>
  <c r="AR139" i="17" s="1"/>
  <c r="AT139" i="17" s="1"/>
  <c r="AV139" i="17" s="1"/>
  <c r="AX139" i="17" s="1"/>
  <c r="V2" i="17"/>
  <c r="X2" i="17"/>
  <c r="Z2" i="17" s="1"/>
  <c r="AB2" i="17" s="1"/>
  <c r="AD2" i="17" s="1"/>
  <c r="AF2" i="17"/>
  <c r="AH2" i="17" s="1"/>
  <c r="AJ2" i="17" s="1"/>
  <c r="AL2" i="17" s="1"/>
  <c r="AN2" i="17" s="1"/>
  <c r="AP2" i="17" s="1"/>
  <c r="AR2" i="17" s="1"/>
  <c r="AT2" i="17" s="1"/>
  <c r="AV2" i="17" s="1"/>
  <c r="AX2" i="17" s="1"/>
  <c r="V141" i="17"/>
  <c r="X141" i="17"/>
  <c r="Z141" i="17"/>
  <c r="AB141" i="17"/>
  <c r="AD141" i="17" s="1"/>
  <c r="AF141" i="17" s="1"/>
  <c r="AH141" i="17" s="1"/>
  <c r="AJ141" i="17"/>
  <c r="AL141" i="17" s="1"/>
  <c r="AN141" i="17" s="1"/>
  <c r="AP141" i="17" s="1"/>
  <c r="AR141" i="17"/>
  <c r="AT141" i="17" s="1"/>
  <c r="AV141" i="17" s="1"/>
  <c r="AX141" i="17" s="1"/>
  <c r="V49" i="17"/>
  <c r="X49" i="17"/>
  <c r="Z49" i="17"/>
  <c r="AB49" i="17" s="1"/>
  <c r="AD49" i="17" s="1"/>
  <c r="AF49" i="17" s="1"/>
  <c r="AH49" i="17"/>
  <c r="AJ49" i="17" s="1"/>
  <c r="AT49" i="17" s="1"/>
  <c r="AV49" i="17" s="1"/>
  <c r="AX49" i="17" s="1"/>
  <c r="V152" i="17"/>
  <c r="X152" i="17"/>
  <c r="Z152" i="17"/>
  <c r="AB152" i="17"/>
  <c r="AD152" i="17" s="1"/>
  <c r="AF152" i="17" s="1"/>
  <c r="AH152" i="17" s="1"/>
  <c r="AJ152" i="17"/>
  <c r="AL152" i="17" s="1"/>
  <c r="AN152" i="17" s="1"/>
  <c r="AP152" i="17" s="1"/>
  <c r="AR152" i="17"/>
  <c r="AT152" i="17" s="1"/>
  <c r="AV152" i="17" s="1"/>
  <c r="AX152" i="17" s="1"/>
  <c r="X136" i="17"/>
  <c r="Z136" i="17" s="1"/>
  <c r="AB136" i="17" s="1"/>
  <c r="AD136" i="17" s="1"/>
  <c r="AF136" i="17"/>
  <c r="AH136" i="17" s="1"/>
  <c r="AJ136" i="17" s="1"/>
  <c r="AL136" i="17" s="1"/>
  <c r="AN136" i="17"/>
  <c r="AP136" i="17" s="1"/>
  <c r="AR136" i="17" s="1"/>
  <c r="AT136" i="17" s="1"/>
  <c r="AV136" i="17"/>
  <c r="AX136" i="17" s="1"/>
  <c r="V136" i="17"/>
  <c r="V143" i="17"/>
  <c r="X143" i="17"/>
  <c r="Z143" i="17" s="1"/>
  <c r="AB143" i="17" s="1"/>
  <c r="AD143" i="17" s="1"/>
  <c r="AF143" i="17"/>
  <c r="AH143" i="17" s="1"/>
  <c r="AJ143" i="17" s="1"/>
  <c r="AL143" i="17" s="1"/>
  <c r="AN143" i="17" s="1"/>
  <c r="AP143" i="17" s="1"/>
  <c r="AR143" i="17" s="1"/>
  <c r="AT143" i="17" s="1"/>
  <c r="AV143" i="17" s="1"/>
  <c r="AX143" i="17" s="1"/>
  <c r="V142" i="17"/>
  <c r="V137" i="17"/>
  <c r="X137" i="17"/>
  <c r="Z137" i="17" s="1"/>
  <c r="AB137" i="17" s="1"/>
  <c r="AD137" i="17" s="1"/>
  <c r="AF137" i="17"/>
  <c r="AH137" i="17" s="1"/>
  <c r="AJ137" i="17" s="1"/>
  <c r="AL137" i="17" s="1"/>
  <c r="AN137" i="17"/>
  <c r="AP137" i="17" s="1"/>
  <c r="AR137" i="17" s="1"/>
  <c r="AT137" i="17" s="1"/>
  <c r="AV137" i="17"/>
  <c r="AX137" i="17" s="1"/>
  <c r="V132" i="17"/>
  <c r="X132" i="17"/>
  <c r="Z132" i="17"/>
  <c r="AB132" i="17" s="1"/>
  <c r="AD132" i="17" s="1"/>
  <c r="AF132" i="17" s="1"/>
  <c r="AH132" i="17"/>
  <c r="AJ132" i="17" s="1"/>
  <c r="AL132" i="17" s="1"/>
  <c r="AN132" i="17" s="1"/>
  <c r="AP132" i="17" s="1"/>
  <c r="AR132" i="17" s="1"/>
  <c r="AT132" i="17" s="1"/>
  <c r="AV132" i="17" s="1"/>
  <c r="AX132" i="17" s="1"/>
  <c r="X131" i="17"/>
  <c r="Z131" i="17"/>
  <c r="AB131" i="17" s="1"/>
  <c r="AD131" i="17" s="1"/>
  <c r="AF131" i="17" s="1"/>
  <c r="AH131" i="17" s="1"/>
  <c r="AJ131" i="17" s="1"/>
  <c r="AL131" i="17" s="1"/>
  <c r="AN131" i="17" s="1"/>
  <c r="AP131" i="17" s="1"/>
  <c r="AR131" i="17" s="1"/>
  <c r="AT131" i="17" s="1"/>
  <c r="AV131" i="17" s="1"/>
  <c r="AX131" i="17" s="1"/>
  <c r="X127" i="17"/>
  <c r="Z127" i="17"/>
  <c r="AB127" i="17" s="1"/>
  <c r="AD127" i="17" s="1"/>
  <c r="AF127" i="17" s="1"/>
  <c r="AH127" i="17"/>
  <c r="AJ127" i="17" s="1"/>
  <c r="AL127" i="17" s="1"/>
  <c r="AN127" i="17" s="1"/>
  <c r="AP127" i="17"/>
  <c r="AR127" i="17" s="1"/>
  <c r="AT127" i="17" s="1"/>
  <c r="AV127" i="17" s="1"/>
  <c r="AX127" i="17"/>
  <c r="V127" i="17"/>
  <c r="X147" i="17"/>
  <c r="Z147" i="17"/>
  <c r="AB147" i="17" s="1"/>
  <c r="AD147" i="17"/>
  <c r="AF147" i="17" s="1"/>
  <c r="AH147" i="17" s="1"/>
  <c r="AJ147" i="17" s="1"/>
  <c r="AL147" i="17" s="1"/>
  <c r="AN147" i="17" s="1"/>
  <c r="AP147" i="17" s="1"/>
  <c r="AR147" i="17" s="1"/>
  <c r="AT147" i="17" s="1"/>
  <c r="AV147" i="17" s="1"/>
  <c r="AX147" i="17" s="1"/>
  <c r="X138" i="17"/>
  <c r="Z138" i="17"/>
  <c r="AB138" i="17" s="1"/>
  <c r="AD138" i="17" s="1"/>
  <c r="AF138" i="17" s="1"/>
  <c r="AH138" i="17" s="1"/>
  <c r="AJ138" i="17" s="1"/>
  <c r="AL138" i="17" s="1"/>
  <c r="AN138" i="17" s="1"/>
  <c r="AP138" i="17" s="1"/>
  <c r="AR138" i="17" s="1"/>
  <c r="AT138" i="17" s="1"/>
  <c r="AV138" i="17" s="1"/>
  <c r="AX138" i="17" s="1"/>
  <c r="V106" i="17"/>
  <c r="X106" i="17"/>
  <c r="Z106" i="17"/>
  <c r="AB106" i="17" s="1"/>
  <c r="AD106" i="17"/>
  <c r="AF106" i="17" s="1"/>
  <c r="AH106" i="17"/>
  <c r="AJ106" i="17"/>
  <c r="AL106" i="17" s="1"/>
  <c r="AN106" i="17" s="1"/>
  <c r="AP106" i="17" s="1"/>
  <c r="AR106" i="17" s="1"/>
  <c r="AT106" i="17" s="1"/>
  <c r="AV106" i="17" s="1"/>
  <c r="AX106" i="17" s="1"/>
  <c r="X129" i="17"/>
  <c r="Z129" i="17"/>
  <c r="AB129" i="17" s="1"/>
  <c r="AD129" i="17"/>
  <c r="AF129" i="17" s="1"/>
  <c r="AH129" i="17" s="1"/>
  <c r="AJ129" i="17" s="1"/>
  <c r="AL129" i="17" s="1"/>
  <c r="AN129" i="17" s="1"/>
  <c r="AP129" i="17" s="1"/>
  <c r="AR129" i="17" s="1"/>
  <c r="AT129" i="17" s="1"/>
  <c r="AV129" i="17" s="1"/>
  <c r="AX129" i="17" s="1"/>
  <c r="V105" i="17"/>
  <c r="X105" i="17"/>
  <c r="Z105" i="17"/>
  <c r="AB105" i="17"/>
  <c r="AD105" i="17" s="1"/>
  <c r="AF105" i="17" s="1"/>
  <c r="AH105" i="17" s="1"/>
  <c r="AJ105" i="17" s="1"/>
  <c r="AL105" i="17" s="1"/>
  <c r="AN105" i="17" s="1"/>
  <c r="AP105" i="17" s="1"/>
  <c r="AR105" i="17" s="1"/>
  <c r="AT105" i="17" s="1"/>
  <c r="AV105" i="17" s="1"/>
  <c r="AX105" i="17" s="1"/>
  <c r="V111" i="17"/>
  <c r="X111" i="17"/>
  <c r="Z111" i="17"/>
  <c r="AB111" i="17"/>
  <c r="AD111" i="17" s="1"/>
  <c r="AF111" i="17" s="1"/>
  <c r="AH111" i="17" s="1"/>
  <c r="AJ111" i="17" s="1"/>
  <c r="AL111" i="17" s="1"/>
  <c r="AN111" i="17" s="1"/>
  <c r="AP111" i="17" s="1"/>
  <c r="AR111" i="17" s="1"/>
  <c r="AT111" i="17" s="1"/>
  <c r="AV111" i="17" s="1"/>
  <c r="AX111" i="17" s="1"/>
  <c r="V124" i="17"/>
  <c r="X124" i="17"/>
  <c r="Z124" i="17" s="1"/>
  <c r="AB124" i="17"/>
  <c r="AD124" i="17"/>
  <c r="AF124" i="17" s="1"/>
  <c r="AH124" i="17" s="1"/>
  <c r="AJ124" i="17" s="1"/>
  <c r="AL124" i="17" s="1"/>
  <c r="AN124" i="17" s="1"/>
  <c r="AP124" i="17" s="1"/>
  <c r="AR124" i="17" s="1"/>
  <c r="AT124" i="17" s="1"/>
  <c r="AV124" i="17" s="1"/>
  <c r="AX124" i="17" s="1"/>
  <c r="V122" i="17"/>
  <c r="X122" i="17"/>
  <c r="Z122" i="17"/>
  <c r="AB122" i="17" s="1"/>
  <c r="AD122" i="17"/>
  <c r="AF122" i="17"/>
  <c r="AH122" i="17" s="1"/>
  <c r="AJ122" i="17" s="1"/>
  <c r="AL122" i="17" s="1"/>
  <c r="AN122" i="17" s="1"/>
  <c r="AP122" i="17" s="1"/>
  <c r="AR122" i="17" s="1"/>
  <c r="AT122" i="17" s="1"/>
  <c r="AV122" i="17" s="1"/>
  <c r="AX122" i="17" s="1"/>
  <c r="V115" i="17"/>
  <c r="X115" i="17"/>
  <c r="Z115" i="17"/>
  <c r="AB115" i="17"/>
  <c r="AD115" i="17" s="1"/>
  <c r="AF115" i="17"/>
  <c r="AH115" i="17" s="1"/>
  <c r="AJ115" i="17" s="1"/>
  <c r="AL115" i="17" s="1"/>
  <c r="AN115" i="17" s="1"/>
  <c r="AP115" i="17" s="1"/>
  <c r="AR115" i="17" s="1"/>
  <c r="AT115" i="17" s="1"/>
  <c r="AV115" i="17" s="1"/>
  <c r="AX115" i="17" s="1"/>
  <c r="V113" i="17"/>
  <c r="X113" i="17"/>
  <c r="Z113" i="17"/>
  <c r="AB113" i="17"/>
  <c r="AD113" i="17"/>
  <c r="AF113" i="17" s="1"/>
  <c r="AH113" i="17" s="1"/>
  <c r="AJ113" i="17" s="1"/>
  <c r="AL113" i="17" s="1"/>
  <c r="AN113" i="17" s="1"/>
  <c r="AP113" i="17" s="1"/>
  <c r="AR113" i="17" s="1"/>
  <c r="AT113" i="17" s="1"/>
  <c r="AV113" i="17" s="1"/>
  <c r="AX113" i="17" s="1"/>
  <c r="V109" i="17"/>
  <c r="X109" i="17"/>
  <c r="Z109" i="17" s="1"/>
  <c r="AB109" i="17"/>
  <c r="AD109" i="17"/>
  <c r="AF109" i="17"/>
  <c r="AH109" i="17" s="1"/>
  <c r="AJ109" i="17" s="1"/>
  <c r="AL109" i="17" s="1"/>
  <c r="AN109" i="17" s="1"/>
  <c r="AP109" i="17" s="1"/>
  <c r="AR109" i="17" s="1"/>
  <c r="AT109" i="17" s="1"/>
  <c r="AV109" i="17" s="1"/>
  <c r="AX109" i="17" s="1"/>
  <c r="V102" i="17"/>
  <c r="X102" i="17"/>
  <c r="Z102" i="17" s="1"/>
  <c r="AB102" i="17" s="1"/>
  <c r="AD102" i="17" s="1"/>
  <c r="AF102" i="17" s="1"/>
  <c r="AH102" i="17" s="1"/>
  <c r="AJ102" i="17" s="1"/>
  <c r="AL102" i="17" s="1"/>
  <c r="AN102" i="17" s="1"/>
  <c r="AP102" i="17" s="1"/>
  <c r="AR102" i="17" s="1"/>
  <c r="AT102" i="17" s="1"/>
  <c r="AV102" i="17" s="1"/>
  <c r="AX102" i="17" s="1"/>
  <c r="V77" i="17"/>
  <c r="X77" i="17"/>
  <c r="Z77" i="17" s="1"/>
  <c r="AB77" i="17" s="1"/>
  <c r="AD77" i="17" s="1"/>
  <c r="AF77" i="17" s="1"/>
  <c r="AH77" i="17" s="1"/>
  <c r="AJ77" i="17" s="1"/>
  <c r="AL77" i="17" s="1"/>
  <c r="AN77" i="17" s="1"/>
  <c r="AP77" i="17" s="1"/>
  <c r="AR77" i="17" s="1"/>
  <c r="AT77" i="17" s="1"/>
  <c r="AV77" i="17" s="1"/>
  <c r="AX77" i="17" s="1"/>
  <c r="V108" i="17"/>
  <c r="X108" i="17"/>
  <c r="Z108" i="17"/>
  <c r="AB108" i="17"/>
  <c r="AD108" i="17"/>
  <c r="AF108" i="17" s="1"/>
  <c r="AH108" i="17"/>
  <c r="AJ108" i="17" s="1"/>
  <c r="AL108" i="17" s="1"/>
  <c r="AN108" i="17" s="1"/>
  <c r="AP108" i="17" s="1"/>
  <c r="AR108" i="17" s="1"/>
  <c r="AT108" i="17" s="1"/>
  <c r="AV108" i="17" s="1"/>
  <c r="AX108" i="17" s="1"/>
  <c r="V116" i="17"/>
  <c r="X116" i="17"/>
  <c r="Z116" i="17" s="1"/>
  <c r="AB116" i="17" s="1"/>
  <c r="AD116" i="17" s="1"/>
  <c r="AF116" i="17" s="1"/>
  <c r="AH116" i="17" s="1"/>
  <c r="AJ116" i="17" s="1"/>
  <c r="AL116" i="17" s="1"/>
  <c r="AN116" i="17" s="1"/>
  <c r="AP116" i="17" s="1"/>
  <c r="AR116" i="17" s="1"/>
  <c r="AT116" i="17" s="1"/>
  <c r="AV116" i="17" s="1"/>
  <c r="AX116" i="17" s="1"/>
  <c r="V110" i="17"/>
  <c r="V96" i="17"/>
  <c r="X96" i="17"/>
  <c r="Z96" i="17" s="1"/>
  <c r="AB96" i="17" s="1"/>
  <c r="AD96" i="17" s="1"/>
  <c r="AF96" i="17" s="1"/>
  <c r="AH96" i="17" s="1"/>
  <c r="AJ96" i="17" s="1"/>
  <c r="AL96" i="17" s="1"/>
  <c r="AN96" i="17" s="1"/>
  <c r="AP96" i="17" s="1"/>
  <c r="AR96" i="17" s="1"/>
  <c r="AT96" i="17" s="1"/>
  <c r="AV96" i="17" s="1"/>
  <c r="AX96" i="17" s="1"/>
  <c r="V93" i="17"/>
  <c r="X93" i="17"/>
  <c r="Z93" i="17"/>
  <c r="AB93" i="17" s="1"/>
  <c r="AD93" i="17" s="1"/>
  <c r="AF93" i="17" s="1"/>
  <c r="AH93" i="17" s="1"/>
  <c r="AJ93" i="17" s="1"/>
  <c r="AL93" i="17" s="1"/>
  <c r="AN93" i="17" s="1"/>
  <c r="AP93" i="17" s="1"/>
  <c r="AR93" i="17" s="1"/>
  <c r="AT93" i="17" s="1"/>
  <c r="AV93" i="17" s="1"/>
  <c r="AX93" i="17" s="1"/>
  <c r="X103" i="17"/>
  <c r="Z103" i="17"/>
  <c r="AB103" i="17"/>
  <c r="AD103" i="17" s="1"/>
  <c r="AF103" i="17" s="1"/>
  <c r="AH103" i="17" s="1"/>
  <c r="AJ103" i="17" s="1"/>
  <c r="AL103" i="17" s="1"/>
  <c r="AN103" i="17" s="1"/>
  <c r="AP103" i="17" s="1"/>
  <c r="AR103" i="17" s="1"/>
  <c r="AT103" i="17" s="1"/>
  <c r="AV103" i="17" s="1"/>
  <c r="AX103" i="17" s="1"/>
  <c r="V92" i="17"/>
  <c r="X92" i="17"/>
  <c r="Z92" i="17" s="1"/>
  <c r="AB92" i="17"/>
  <c r="AD92" i="17"/>
  <c r="AF92" i="17" s="1"/>
  <c r="AH92" i="17" s="1"/>
  <c r="AJ92" i="17" s="1"/>
  <c r="AL92" i="17" s="1"/>
  <c r="AN92" i="17" s="1"/>
  <c r="AP92" i="17" s="1"/>
  <c r="AR92" i="17" s="1"/>
  <c r="AT92" i="17" s="1"/>
  <c r="AV92" i="17" s="1"/>
  <c r="AX92" i="17" s="1"/>
  <c r="V91" i="17"/>
  <c r="X91" i="17"/>
  <c r="Z91" i="17"/>
  <c r="AB91" i="17" s="1"/>
  <c r="AD91" i="17"/>
  <c r="AF91" i="17"/>
  <c r="AH91" i="17" s="1"/>
  <c r="AJ91" i="17" s="1"/>
  <c r="AL91" i="17" s="1"/>
  <c r="AN91" i="17" s="1"/>
  <c r="AP91" i="17" s="1"/>
  <c r="AR91" i="17" s="1"/>
  <c r="AT91" i="17" s="1"/>
  <c r="AV91" i="17" s="1"/>
  <c r="AX91" i="17" s="1"/>
  <c r="V75" i="17"/>
  <c r="X75" i="17"/>
  <c r="Z75" i="17"/>
  <c r="AB75" i="17"/>
  <c r="AD75" i="17" s="1"/>
  <c r="AF75" i="17"/>
  <c r="AH75" i="17" s="1"/>
  <c r="AJ75" i="17" s="1"/>
  <c r="AL75" i="17" s="1"/>
  <c r="AN75" i="17" s="1"/>
  <c r="AP75" i="17" s="1"/>
  <c r="AR75" i="17" s="1"/>
  <c r="AT75" i="17" s="1"/>
  <c r="AV75" i="17" s="1"/>
  <c r="AX75" i="17" s="1"/>
  <c r="V98" i="17"/>
  <c r="X98" i="17"/>
  <c r="Z98" i="17"/>
  <c r="AB98" i="17"/>
  <c r="AD98" i="17"/>
  <c r="AF98" i="17" s="1"/>
  <c r="AH98" i="17" s="1"/>
  <c r="AJ98" i="17" s="1"/>
  <c r="AL98" i="17" s="1"/>
  <c r="AN98" i="17" s="1"/>
  <c r="AP98" i="17" s="1"/>
  <c r="AR98" i="17" s="1"/>
  <c r="AT98" i="17" s="1"/>
  <c r="AV98" i="17" s="1"/>
  <c r="AX98" i="17" s="1"/>
  <c r="X107" i="17"/>
  <c r="Z107" i="17" s="1"/>
  <c r="AB107" i="17" s="1"/>
  <c r="AD107" i="17" s="1"/>
  <c r="AF107" i="17" s="1"/>
  <c r="AH107" i="17" s="1"/>
  <c r="AJ107" i="17" s="1"/>
  <c r="AL107" i="17" s="1"/>
  <c r="AN107" i="17" s="1"/>
  <c r="AP107" i="17" s="1"/>
  <c r="AR107" i="17" s="1"/>
  <c r="AT107" i="17" s="1"/>
  <c r="AV107" i="17" s="1"/>
  <c r="AX107" i="17" s="1"/>
  <c r="V89" i="17"/>
  <c r="X89" i="17"/>
  <c r="Z89" i="17" s="1"/>
  <c r="AB89" i="17" s="1"/>
  <c r="AD89" i="17" s="1"/>
  <c r="AF89" i="17" s="1"/>
  <c r="AH89" i="17" s="1"/>
  <c r="AJ89" i="17" s="1"/>
  <c r="AL89" i="17" s="1"/>
  <c r="AN89" i="17" s="1"/>
  <c r="AP89" i="17" s="1"/>
  <c r="AR89" i="17" s="1"/>
  <c r="AT89" i="17" s="1"/>
  <c r="AV89" i="17" s="1"/>
  <c r="AX89" i="17" s="1"/>
  <c r="V88" i="17"/>
  <c r="Z95" i="17"/>
  <c r="AB95" i="17" s="1"/>
  <c r="AD95" i="17" s="1"/>
  <c r="AF95" i="17" s="1"/>
  <c r="AH95" i="17" s="1"/>
  <c r="AJ95" i="17" s="1"/>
  <c r="AL95" i="17" s="1"/>
  <c r="AN95" i="17" s="1"/>
  <c r="AP95" i="17" s="1"/>
  <c r="AR95" i="17" s="1"/>
  <c r="AT95" i="17" s="1"/>
  <c r="AV95" i="17" s="1"/>
  <c r="AX95" i="17" s="1"/>
  <c r="V95" i="17"/>
  <c r="V73" i="17"/>
  <c r="X73" i="17"/>
  <c r="Z73" i="17"/>
  <c r="AB73" i="17"/>
  <c r="AD73" i="17"/>
  <c r="AF73" i="17" s="1"/>
  <c r="AH73" i="17"/>
  <c r="AJ73" i="17" s="1"/>
  <c r="AL73" i="17" s="1"/>
  <c r="AN73" i="17" s="1"/>
  <c r="AP73" i="17" s="1"/>
  <c r="AR73" i="17" s="1"/>
  <c r="AT73" i="17" s="1"/>
  <c r="AV73" i="17" s="1"/>
  <c r="AX73" i="17" s="1"/>
  <c r="V61" i="17"/>
  <c r="X61" i="17"/>
  <c r="Z61" i="17" s="1"/>
  <c r="AB61" i="17" s="1"/>
  <c r="AD61" i="17" s="1"/>
  <c r="AF61" i="17" s="1"/>
  <c r="AH61" i="17" s="1"/>
  <c r="AJ61" i="17" s="1"/>
  <c r="AL61" i="17" s="1"/>
  <c r="AN61" i="17" s="1"/>
  <c r="AP61" i="17" s="1"/>
  <c r="AR61" i="17" s="1"/>
  <c r="AT61" i="17" s="1"/>
  <c r="AV61" i="17" s="1"/>
  <c r="AX61" i="17" s="1"/>
  <c r="V80" i="17"/>
  <c r="X80" i="17"/>
  <c r="Z80" i="17"/>
  <c r="AB80" i="17" s="1"/>
  <c r="AD80" i="17" s="1"/>
  <c r="AF80" i="17" s="1"/>
  <c r="AH80" i="17" s="1"/>
  <c r="AJ80" i="17" s="1"/>
  <c r="AL80" i="17" s="1"/>
  <c r="AN80" i="17" s="1"/>
  <c r="AP80" i="17" s="1"/>
  <c r="AR80" i="17" s="1"/>
  <c r="AT80" i="17" s="1"/>
  <c r="AV80" i="17" s="1"/>
  <c r="AX80" i="17" s="1"/>
  <c r="X79" i="17"/>
  <c r="Z79" i="17"/>
  <c r="AB79" i="17"/>
  <c r="AD79" i="17" s="1"/>
  <c r="AF79" i="17" s="1"/>
  <c r="AH79" i="17" s="1"/>
  <c r="AJ79" i="17" s="1"/>
  <c r="AL79" i="17" s="1"/>
  <c r="AN79" i="17" s="1"/>
  <c r="AP79" i="17" s="1"/>
  <c r="AR79" i="17" s="1"/>
  <c r="AT79" i="17" s="1"/>
  <c r="AV79" i="17" s="1"/>
  <c r="AX79" i="17" s="1"/>
  <c r="V79" i="17"/>
  <c r="X55" i="17"/>
  <c r="Z55" i="17" s="1"/>
  <c r="AB55" i="17"/>
  <c r="AD55" i="17"/>
  <c r="AF55" i="17" s="1"/>
  <c r="AH55" i="17" s="1"/>
  <c r="AJ55" i="17" s="1"/>
  <c r="AL55" i="17" s="1"/>
  <c r="AN55" i="17" s="1"/>
  <c r="AP55" i="17" s="1"/>
  <c r="AR55" i="17" s="1"/>
  <c r="AT55" i="17" s="1"/>
  <c r="AV55" i="17" s="1"/>
  <c r="AX55" i="17" s="1"/>
  <c r="V97" i="17"/>
  <c r="V82" i="17"/>
  <c r="X82" i="17"/>
  <c r="Z82" i="17" s="1"/>
  <c r="AB82" i="17"/>
  <c r="AD82" i="17"/>
  <c r="AF82" i="17" s="1"/>
  <c r="AH82" i="17" s="1"/>
  <c r="AJ82" i="17" s="1"/>
  <c r="AL82" i="17" s="1"/>
  <c r="AN82" i="17" s="1"/>
  <c r="AP82" i="17" s="1"/>
  <c r="AR82" i="17" s="1"/>
  <c r="AT82" i="17" s="1"/>
  <c r="AV82" i="17" s="1"/>
  <c r="AX82" i="17" s="1"/>
  <c r="V57" i="17"/>
  <c r="X57" i="17"/>
  <c r="Z57" i="17"/>
  <c r="AB57" i="17" s="1"/>
  <c r="AD57" i="17"/>
  <c r="AF57" i="17"/>
  <c r="AH57" i="17" s="1"/>
  <c r="AJ57" i="17" s="1"/>
  <c r="AL57" i="17" s="1"/>
  <c r="AN57" i="17" s="1"/>
  <c r="AP57" i="17" s="1"/>
  <c r="AR57" i="17" s="1"/>
  <c r="AT57" i="17" s="1"/>
  <c r="AV57" i="17" s="1"/>
  <c r="AX57" i="17" s="1"/>
  <c r="Z85" i="17"/>
  <c r="AB85" i="17" s="1"/>
  <c r="AD85" i="17" s="1"/>
  <c r="AF85" i="17" s="1"/>
  <c r="AH85" i="17" s="1"/>
  <c r="AJ85" i="17" s="1"/>
  <c r="AL85" i="17" s="1"/>
  <c r="AN85" i="17" s="1"/>
  <c r="AP85" i="17" s="1"/>
  <c r="AR85" i="17" s="1"/>
  <c r="AT85" i="17" s="1"/>
  <c r="AV85" i="17" s="1"/>
  <c r="AX85" i="17" s="1"/>
  <c r="V85" i="17"/>
  <c r="V71" i="17"/>
  <c r="Z71" i="17"/>
  <c r="AB71" i="17" s="1"/>
  <c r="AD71" i="17" s="1"/>
  <c r="AF71" i="17" s="1"/>
  <c r="AH71" i="17" s="1"/>
  <c r="AJ71" i="17" s="1"/>
  <c r="AL71" i="17" s="1"/>
  <c r="AN71" i="17" s="1"/>
  <c r="AP71" i="17" s="1"/>
  <c r="AR71" i="17" s="1"/>
  <c r="AT71" i="17" s="1"/>
  <c r="AV71" i="17" s="1"/>
  <c r="AX71" i="17" s="1"/>
  <c r="V67" i="17"/>
  <c r="X67" i="17"/>
  <c r="Z67" i="17" s="1"/>
  <c r="AB67" i="17"/>
  <c r="AD67" i="17" s="1"/>
  <c r="AF67" i="17" s="1"/>
  <c r="AH67" i="17" s="1"/>
  <c r="AJ67" i="17" s="1"/>
  <c r="AL67" i="17" s="1"/>
  <c r="AN67" i="17" s="1"/>
  <c r="AP67" i="17" s="1"/>
  <c r="AR67" i="17" s="1"/>
  <c r="AT67" i="17" s="1"/>
  <c r="AV67" i="17" s="1"/>
  <c r="AX67" i="17" s="1"/>
  <c r="V59" i="17"/>
  <c r="X59" i="17"/>
  <c r="Z59" i="17"/>
  <c r="AB59" i="17" s="1"/>
  <c r="AD59" i="17"/>
  <c r="AF59" i="17" s="1"/>
  <c r="AH59" i="17" s="1"/>
  <c r="AJ59" i="17" s="1"/>
  <c r="AL59" i="17" s="1"/>
  <c r="AN59" i="17" s="1"/>
  <c r="AP59" i="17" s="1"/>
  <c r="AR59" i="17" s="1"/>
  <c r="AT59" i="17" s="1"/>
  <c r="AV59" i="17" s="1"/>
  <c r="AX59" i="17" s="1"/>
  <c r="X51" i="17"/>
  <c r="Z51" i="17"/>
  <c r="AB51" i="17"/>
  <c r="AD51" i="17" s="1"/>
  <c r="AF51" i="17"/>
  <c r="AH51" i="17" s="1"/>
  <c r="AJ51" i="17" s="1"/>
  <c r="AL51" i="17" s="1"/>
  <c r="AN51" i="17" s="1"/>
  <c r="AP51" i="17" s="1"/>
  <c r="AR51" i="17" s="1"/>
  <c r="AT51" i="17" s="1"/>
  <c r="AV51" i="17" s="1"/>
  <c r="AX51" i="17" s="1"/>
  <c r="V44" i="17"/>
  <c r="X44" i="17"/>
  <c r="Z44" i="17"/>
  <c r="AB44" i="17"/>
  <c r="AD44" i="17"/>
  <c r="AF44" i="17" s="1"/>
  <c r="AH44" i="17" s="1"/>
  <c r="AJ44" i="17" s="1"/>
  <c r="AT44" i="17" s="1"/>
  <c r="AV44" i="17" s="1"/>
  <c r="AX44" i="17" s="1"/>
  <c r="V41" i="17"/>
  <c r="X41" i="17"/>
  <c r="Z41" i="17" s="1"/>
  <c r="AB41" i="17"/>
  <c r="AD41" i="17"/>
  <c r="AF41" i="17"/>
  <c r="AH41" i="17" s="1"/>
  <c r="AJ41" i="17" s="1"/>
  <c r="AL41" i="17" s="1"/>
  <c r="AN41" i="17" s="1"/>
  <c r="AP41" i="17" s="1"/>
  <c r="AR41" i="17" s="1"/>
  <c r="AT41" i="17" s="1"/>
  <c r="AV41" i="17" s="1"/>
  <c r="AX41" i="17" s="1"/>
  <c r="X38" i="17"/>
  <c r="Z38" i="17"/>
  <c r="AB38" i="17" s="1"/>
  <c r="AD38" i="17" s="1"/>
  <c r="AF38" i="17" s="1"/>
  <c r="AH38" i="17" s="1"/>
  <c r="AJ38" i="17" s="1"/>
  <c r="AL38" i="17" s="1"/>
  <c r="AN38" i="17" s="1"/>
  <c r="AP38" i="17" s="1"/>
  <c r="AR38" i="17" s="1"/>
  <c r="AT38" i="17" s="1"/>
  <c r="AV38" i="17" s="1"/>
  <c r="AX38" i="17" s="1"/>
  <c r="V38" i="17"/>
  <c r="V43" i="17"/>
  <c r="X43" i="17"/>
  <c r="Z43" i="17"/>
  <c r="AB43" i="17"/>
  <c r="AD43" i="17"/>
  <c r="AF43" i="17" s="1"/>
  <c r="AH43" i="17" s="1"/>
  <c r="AJ43" i="17" s="1"/>
  <c r="AL43" i="17" s="1"/>
  <c r="AN43" i="17" s="1"/>
  <c r="AP43" i="17" s="1"/>
  <c r="AR43" i="17" s="1"/>
  <c r="AT43" i="17" s="1"/>
  <c r="AV43" i="17" s="1"/>
  <c r="AX43" i="17" s="1"/>
  <c r="X35" i="17"/>
  <c r="Z35" i="17"/>
  <c r="AB35" i="17" s="1"/>
  <c r="AD35" i="17" s="1"/>
  <c r="AF35" i="17" s="1"/>
  <c r="AH35" i="17" s="1"/>
  <c r="AJ35" i="17" s="1"/>
  <c r="AL35" i="17" s="1"/>
  <c r="AN35" i="17" s="1"/>
  <c r="AP35" i="17" s="1"/>
  <c r="AR35" i="17" s="1"/>
  <c r="AT35" i="17" s="1"/>
  <c r="AV35" i="17" s="1"/>
  <c r="AX35" i="17" s="1"/>
  <c r="V56" i="17"/>
  <c r="X56" i="17"/>
  <c r="Z56" i="17"/>
  <c r="AB56" i="17"/>
  <c r="AD56" i="17" s="1"/>
  <c r="AF56" i="17" s="1"/>
  <c r="AH56" i="17" s="1"/>
  <c r="AJ56" i="17" s="1"/>
  <c r="AL56" i="17" s="1"/>
  <c r="AN56" i="17" s="1"/>
  <c r="AP56" i="17" s="1"/>
  <c r="AR56" i="17" s="1"/>
  <c r="AT56" i="17" s="1"/>
  <c r="AV56" i="17" s="1"/>
  <c r="AX56" i="17" s="1"/>
  <c r="X46" i="17"/>
  <c r="Z46" i="17" s="1"/>
  <c r="AB46" i="17" s="1"/>
  <c r="AD46" i="17" s="1"/>
  <c r="AF46" i="17" s="1"/>
  <c r="AH46" i="17" s="1"/>
  <c r="AJ46" i="17" s="1"/>
  <c r="AL46" i="17" s="1"/>
  <c r="AN46" i="17" s="1"/>
  <c r="AP46" i="17" s="1"/>
  <c r="AR46" i="17" s="1"/>
  <c r="AT46" i="17" s="1"/>
  <c r="AV46" i="17" s="1"/>
  <c r="AX46" i="17" s="1"/>
  <c r="V46" i="17"/>
  <c r="X63" i="17"/>
  <c r="Z63" i="17"/>
  <c r="AB63" i="17" s="1"/>
  <c r="AD63" i="17" s="1"/>
  <c r="AF63" i="17" s="1"/>
  <c r="AH63" i="17" s="1"/>
  <c r="AJ63" i="17" s="1"/>
  <c r="AL63" i="17" s="1"/>
  <c r="AN63" i="17" s="1"/>
  <c r="AP63" i="17" s="1"/>
  <c r="AR63" i="17" s="1"/>
  <c r="AT63" i="17" s="1"/>
  <c r="AV63" i="17" s="1"/>
  <c r="AX63" i="17" s="1"/>
  <c r="V47" i="17"/>
  <c r="X47" i="17"/>
  <c r="Z47" i="17"/>
  <c r="AB47" i="17"/>
  <c r="AD47" i="17" s="1"/>
  <c r="AF47" i="17" s="1"/>
  <c r="AH47" i="17" s="1"/>
  <c r="AJ47" i="17" s="1"/>
  <c r="AL47" i="17" s="1"/>
  <c r="AN47" i="17" s="1"/>
  <c r="AP47" i="17" s="1"/>
  <c r="AR47" i="17" s="1"/>
  <c r="AT47" i="17" s="1"/>
  <c r="AV47" i="17" s="1"/>
  <c r="AX47" i="17" s="1"/>
  <c r="V39" i="17"/>
  <c r="Z39" i="17"/>
  <c r="AB39" i="17"/>
  <c r="AD39" i="17"/>
  <c r="AF39" i="17"/>
  <c r="AH39" i="17" s="1"/>
  <c r="AJ39" i="17" s="1"/>
  <c r="AL39" i="17" s="1"/>
  <c r="AN39" i="17" s="1"/>
  <c r="AP39" i="17" s="1"/>
  <c r="AR39" i="17" s="1"/>
  <c r="AT39" i="17" s="1"/>
  <c r="AV39" i="17" s="1"/>
  <c r="AX39" i="17" s="1"/>
  <c r="X37" i="17"/>
  <c r="Z37" i="17"/>
  <c r="AB37" i="17"/>
  <c r="AD37" i="17" s="1"/>
  <c r="AF37" i="17" s="1"/>
  <c r="AH37" i="17" s="1"/>
  <c r="AJ37" i="17" s="1"/>
  <c r="AL37" i="17" s="1"/>
  <c r="AN37" i="17" s="1"/>
  <c r="AP37" i="17" s="1"/>
  <c r="AR37" i="17" s="1"/>
  <c r="AT37" i="17" s="1"/>
  <c r="AV37" i="17" s="1"/>
  <c r="AX37" i="17" s="1"/>
  <c r="V37" i="17"/>
  <c r="V40" i="17"/>
  <c r="X40" i="17"/>
  <c r="Z40" i="17"/>
  <c r="AB40" i="17"/>
  <c r="AD40" i="17" s="1"/>
  <c r="AF40" i="17" s="1"/>
  <c r="AH40" i="17" s="1"/>
  <c r="AJ40" i="17"/>
  <c r="AL40" i="17" s="1"/>
  <c r="AN40" i="17" s="1"/>
  <c r="AP40" i="17" s="1"/>
  <c r="AR40" i="17" s="1"/>
  <c r="AT40" i="17" s="1"/>
  <c r="AV40" i="17" s="1"/>
  <c r="AX40" i="17" s="1"/>
  <c r="X42" i="17"/>
  <c r="Z42" i="17" s="1"/>
  <c r="AB42" i="17" s="1"/>
  <c r="AD42" i="17" s="1"/>
  <c r="AF42" i="17"/>
  <c r="AH42" i="17" s="1"/>
  <c r="AJ42" i="17" s="1"/>
  <c r="AL42" i="17" s="1"/>
  <c r="AN42" i="17"/>
  <c r="AP42" i="17" s="1"/>
  <c r="AR42" i="17" s="1"/>
  <c r="AT42" i="17" s="1"/>
  <c r="AV42" i="17" s="1"/>
  <c r="AX42" i="17" s="1"/>
  <c r="V9" i="17"/>
  <c r="X9" i="17"/>
  <c r="Z9" i="17"/>
  <c r="AB9" i="17" s="1"/>
  <c r="AD9" i="17" s="1"/>
  <c r="AF9" i="17" s="1"/>
  <c r="AH9" i="17" s="1"/>
  <c r="AJ9" i="17" s="1"/>
  <c r="AL9" i="17" s="1"/>
  <c r="AN9" i="17" s="1"/>
  <c r="AP9" i="17" s="1"/>
  <c r="AR9" i="17" s="1"/>
  <c r="AT9" i="17" s="1"/>
  <c r="AV9" i="17" s="1"/>
  <c r="AX9" i="17" s="1"/>
  <c r="V10" i="17"/>
  <c r="X10" i="17"/>
  <c r="Z10" i="17"/>
  <c r="AB10" i="17"/>
  <c r="AD10" i="17" s="1"/>
  <c r="AF10" i="17" s="1"/>
  <c r="AH10" i="17" s="1"/>
  <c r="AJ10" i="17"/>
  <c r="AL10" i="17" s="1"/>
  <c r="AN10" i="17" s="1"/>
  <c r="AP10" i="17" s="1"/>
  <c r="AR10" i="17" s="1"/>
  <c r="AT10" i="17" s="1"/>
  <c r="AV10" i="17" s="1"/>
  <c r="AX10" i="17" s="1"/>
  <c r="V52" i="17"/>
  <c r="X52" i="17"/>
  <c r="Z52" i="17"/>
  <c r="AB52" i="17"/>
  <c r="AD52" i="17"/>
  <c r="AF52" i="17" s="1"/>
  <c r="AH52" i="17" s="1"/>
  <c r="AJ52" i="17" s="1"/>
  <c r="AL52" i="17"/>
  <c r="AN52" i="17" s="1"/>
  <c r="AP52" i="17" s="1"/>
  <c r="AR52" i="17" s="1"/>
  <c r="AT52" i="17"/>
  <c r="AV52" i="17" s="1"/>
  <c r="AX52" i="17" s="1"/>
  <c r="V18" i="17"/>
  <c r="X18" i="17"/>
  <c r="Z18" i="17" s="1"/>
  <c r="AB18" i="17" s="1"/>
  <c r="AD18" i="17" s="1"/>
  <c r="AF18" i="17"/>
  <c r="AH18" i="17" s="1"/>
  <c r="AJ18" i="17" s="1"/>
  <c r="AL18" i="17" s="1"/>
  <c r="AN18" i="17"/>
  <c r="AP18" i="17" s="1"/>
  <c r="AR18" i="17" s="1"/>
  <c r="AT18" i="17" s="1"/>
  <c r="AV18" i="17" s="1"/>
  <c r="AX18" i="17" s="1"/>
  <c r="V32" i="17"/>
  <c r="X32" i="17"/>
  <c r="Z32" i="17"/>
  <c r="AB32" i="17" s="1"/>
  <c r="AD32" i="17" s="1"/>
  <c r="AF32" i="17" s="1"/>
  <c r="AH32" i="17" s="1"/>
  <c r="AJ32" i="17" s="1"/>
  <c r="AL32" i="17" s="1"/>
  <c r="AN32" i="17" s="1"/>
  <c r="AP32" i="17" s="1"/>
  <c r="AR32" i="17" s="1"/>
  <c r="AT32" i="17" s="1"/>
  <c r="AV32" i="17" s="1"/>
  <c r="AX32" i="17" s="1"/>
  <c r="V23" i="17"/>
  <c r="X23" i="17"/>
  <c r="Z23" i="17"/>
  <c r="AB23" i="17"/>
  <c r="AD23" i="17" s="1"/>
  <c r="AF23" i="17" s="1"/>
  <c r="AH23" i="17" s="1"/>
  <c r="AJ23" i="17"/>
  <c r="AL23" i="17" s="1"/>
  <c r="AN23" i="17" s="1"/>
  <c r="AP23" i="17" s="1"/>
  <c r="AR23" i="17" s="1"/>
  <c r="AT23" i="17" s="1"/>
  <c r="AV23" i="17" s="1"/>
  <c r="AX23" i="17" s="1"/>
  <c r="V15" i="17"/>
  <c r="X15" i="17"/>
  <c r="Z15" i="17"/>
  <c r="AB15" i="17"/>
  <c r="AD15" i="17"/>
  <c r="AF15" i="17" s="1"/>
  <c r="AH15" i="17" s="1"/>
  <c r="AJ15" i="17" s="1"/>
  <c r="AL15" i="17"/>
  <c r="AN15" i="17" s="1"/>
  <c r="AP15" i="17" s="1"/>
  <c r="AR15" i="17" s="1"/>
  <c r="AT15" i="17"/>
  <c r="AV15" i="17" s="1"/>
  <c r="AX15" i="17" s="1"/>
  <c r="X11" i="17"/>
  <c r="Z11" i="17"/>
  <c r="AB11" i="17" s="1"/>
  <c r="AD11" i="17" s="1"/>
  <c r="AF11" i="17" s="1"/>
  <c r="AH11" i="17"/>
  <c r="AJ11" i="17" s="1"/>
  <c r="AL11" i="17" s="1"/>
  <c r="AN11" i="17" s="1"/>
  <c r="AP11" i="17"/>
  <c r="AR11" i="17" s="1"/>
  <c r="AT11" i="17" s="1"/>
  <c r="AV11" i="17" s="1"/>
  <c r="AX11" i="17" s="1"/>
  <c r="V11" i="17"/>
  <c r="V28" i="17"/>
  <c r="V5" i="17"/>
  <c r="X5" i="17"/>
  <c r="Z5" i="17" s="1"/>
  <c r="AB5" i="17" s="1"/>
  <c r="AD5" i="17" s="1"/>
  <c r="AF5" i="17" s="1"/>
  <c r="AH5" i="17" s="1"/>
  <c r="AJ5" i="17" s="1"/>
  <c r="AL5" i="17" s="1"/>
  <c r="AN5" i="17" s="1"/>
  <c r="AP5" i="17" s="1"/>
  <c r="AR5" i="17" s="1"/>
  <c r="AT5" i="17" s="1"/>
  <c r="AV5" i="17" s="1"/>
  <c r="AX5" i="17" s="1"/>
  <c r="V6" i="17"/>
  <c r="X6" i="17"/>
  <c r="Z6" i="17"/>
  <c r="AB6" i="17" s="1"/>
  <c r="AD6" i="17" s="1"/>
  <c r="AF6" i="17" s="1"/>
  <c r="AH6" i="17"/>
  <c r="AJ6" i="17" s="1"/>
  <c r="AL6" i="17" s="1"/>
  <c r="AN6" i="17" s="1"/>
  <c r="AP6" i="17" s="1"/>
  <c r="AR6" i="17" s="1"/>
  <c r="AT6" i="17" s="1"/>
  <c r="AV6" i="17" s="1"/>
  <c r="AX6" i="17" s="1"/>
  <c r="V22" i="17"/>
  <c r="X22" i="17"/>
  <c r="Z22" i="17"/>
  <c r="AB22" i="17"/>
  <c r="AD22" i="17" s="1"/>
  <c r="AF22" i="17" s="1"/>
  <c r="AH22" i="17" s="1"/>
  <c r="AJ22" i="17"/>
  <c r="AL22" i="17" s="1"/>
  <c r="AN22" i="17" s="1"/>
  <c r="AP22" i="17" s="1"/>
  <c r="AR22" i="17"/>
  <c r="AT22" i="17" s="1"/>
  <c r="AV22" i="17" s="1"/>
  <c r="AX22" i="17" s="1"/>
  <c r="V17" i="17"/>
  <c r="X17" i="17"/>
  <c r="Z17" i="17"/>
  <c r="AB17" i="17"/>
  <c r="AD17" i="17"/>
  <c r="AF17" i="17" s="1"/>
  <c r="AH17" i="17" s="1"/>
  <c r="AJ17" i="17" s="1"/>
  <c r="AL17" i="17" s="1"/>
  <c r="AN17" i="17" s="1"/>
  <c r="AP17" i="17" s="1"/>
  <c r="AR17" i="17" s="1"/>
  <c r="AT17" i="17" s="1"/>
  <c r="AV17" i="17" s="1"/>
  <c r="AX17" i="17" s="1"/>
  <c r="V25" i="17"/>
  <c r="X25" i="17"/>
  <c r="Z25" i="17" s="1"/>
  <c r="AB25" i="17" s="1"/>
  <c r="AD25" i="17" s="1"/>
  <c r="AF25" i="17" s="1"/>
  <c r="AH25" i="17" s="1"/>
  <c r="AJ25" i="17" s="1"/>
  <c r="AL25" i="17" s="1"/>
  <c r="AN25" i="17" s="1"/>
  <c r="AP25" i="17" s="1"/>
  <c r="AR25" i="17" s="1"/>
  <c r="AT25" i="17" s="1"/>
  <c r="AV25" i="17" s="1"/>
  <c r="AX25" i="17" s="1"/>
  <c r="V7" i="17"/>
  <c r="X7" i="17"/>
  <c r="Z7" i="17"/>
  <c r="AB7" i="17" s="1"/>
  <c r="AD7" i="17" s="1"/>
  <c r="AF7" i="17" s="1"/>
  <c r="AH7" i="17"/>
  <c r="AJ7" i="17" s="1"/>
  <c r="AL7" i="17" s="1"/>
  <c r="AN7" i="17" s="1"/>
  <c r="AP7" i="17" s="1"/>
  <c r="AR7" i="17" s="1"/>
  <c r="AT7" i="17" s="1"/>
  <c r="AV7" i="17" s="1"/>
  <c r="AX7" i="17" s="1"/>
  <c r="V4" i="17"/>
  <c r="X4" i="17"/>
  <c r="Z4" i="17"/>
  <c r="AB4" i="17"/>
  <c r="AD4" i="17" s="1"/>
  <c r="AF4" i="17" s="1"/>
  <c r="AH4" i="17" s="1"/>
  <c r="AJ4" i="17"/>
  <c r="AL4" i="17" s="1"/>
  <c r="AN4" i="17" s="1"/>
  <c r="AP4" i="17" s="1"/>
  <c r="AR4" i="17"/>
  <c r="AT4" i="17" s="1"/>
  <c r="AV4" i="17" s="1"/>
  <c r="AX4" i="17" s="1"/>
  <c r="V30" i="17"/>
  <c r="V19" i="17"/>
  <c r="X16" i="17"/>
  <c r="Z16" i="17"/>
  <c r="AB16" i="17"/>
  <c r="AD16" i="17" s="1"/>
  <c r="AF16" i="17" s="1"/>
  <c r="AH16" i="17" s="1"/>
  <c r="AJ16" i="17" s="1"/>
  <c r="AL16" i="17" s="1"/>
  <c r="AN16" i="17" s="1"/>
  <c r="AP16" i="17" s="1"/>
  <c r="AR16" i="17" s="1"/>
  <c r="AT16" i="17" s="1"/>
  <c r="AV16" i="17" s="1"/>
  <c r="AX16" i="17" s="1"/>
  <c r="V20" i="17"/>
  <c r="X20" i="17"/>
  <c r="Z20" i="17"/>
  <c r="AB20" i="17"/>
  <c r="AD20" i="17"/>
  <c r="AF20" i="17" s="1"/>
  <c r="AH20" i="17" s="1"/>
  <c r="AJ20" i="17" s="1"/>
  <c r="AL20" i="17" s="1"/>
  <c r="AN20" i="17" s="1"/>
  <c r="AP20" i="17" s="1"/>
  <c r="AR20" i="17" s="1"/>
  <c r="AT20" i="17" s="1"/>
  <c r="AV20" i="17" s="1"/>
  <c r="AX20" i="17" s="1"/>
  <c r="D29" i="15"/>
  <c r="F29" i="15"/>
  <c r="H29" i="15" s="1"/>
  <c r="J29" i="15" s="1"/>
  <c r="L29" i="15" s="1"/>
  <c r="N29" i="15" s="1"/>
  <c r="P29" i="15" s="1"/>
  <c r="R29" i="15" s="1"/>
  <c r="D28" i="15"/>
  <c r="V30" i="13"/>
  <c r="AB30" i="13"/>
  <c r="B26" i="15"/>
  <c r="B27" i="15"/>
  <c r="B28" i="15"/>
  <c r="B29" i="15"/>
  <c r="B30" i="15"/>
  <c r="L215" i="3"/>
  <c r="U215" i="3"/>
  <c r="V215" i="3"/>
  <c r="AB215" i="3"/>
  <c r="AJ215" i="3"/>
  <c r="Z215" i="3"/>
  <c r="AA215" i="3"/>
  <c r="AD215" i="3"/>
  <c r="AE215" i="3"/>
  <c r="AH215" i="3"/>
  <c r="AI215" i="3"/>
  <c r="AL215" i="3"/>
  <c r="AM215" i="3"/>
  <c r="AR215" i="3"/>
  <c r="AY215" i="3"/>
  <c r="L216" i="3"/>
  <c r="U216" i="3"/>
  <c r="V216" i="3"/>
  <c r="AB216" i="3"/>
  <c r="Z216" i="3"/>
  <c r="AA216" i="3"/>
  <c r="AD216" i="3"/>
  <c r="AE216" i="3"/>
  <c r="AH216" i="3"/>
  <c r="AI216" i="3"/>
  <c r="AL216" i="3"/>
  <c r="AM216" i="3"/>
  <c r="AR216" i="3"/>
  <c r="AY216" i="3"/>
  <c r="L217" i="3"/>
  <c r="U217" i="3"/>
  <c r="V217" i="3"/>
  <c r="AB217" i="3"/>
  <c r="AJ217" i="3"/>
  <c r="Z217" i="3"/>
  <c r="AA217" i="3"/>
  <c r="AD217" i="3"/>
  <c r="AE217" i="3"/>
  <c r="AH217" i="3"/>
  <c r="AI217" i="3"/>
  <c r="AL217" i="3"/>
  <c r="AM217" i="3"/>
  <c r="AR217" i="3"/>
  <c r="AY217" i="3"/>
  <c r="BA217" i="3"/>
  <c r="L218" i="3"/>
  <c r="U218" i="3"/>
  <c r="V218" i="3"/>
  <c r="AB218" i="3"/>
  <c r="Z218" i="3"/>
  <c r="AA218" i="3"/>
  <c r="AD218" i="3"/>
  <c r="AE218" i="3"/>
  <c r="AH218" i="3"/>
  <c r="AI218" i="3"/>
  <c r="AL218" i="3"/>
  <c r="AM218" i="3"/>
  <c r="AR218" i="3"/>
  <c r="AY218" i="3"/>
  <c r="L219" i="3"/>
  <c r="U219" i="3"/>
  <c r="V219" i="3"/>
  <c r="AB219" i="3"/>
  <c r="Z219" i="3"/>
  <c r="AA219" i="3"/>
  <c r="AD219" i="3"/>
  <c r="AE219" i="3"/>
  <c r="AH219" i="3"/>
  <c r="AI219" i="3"/>
  <c r="AL219" i="3"/>
  <c r="AM219" i="3"/>
  <c r="AR219" i="3"/>
  <c r="AY219" i="3"/>
  <c r="L220" i="3"/>
  <c r="U220" i="3"/>
  <c r="V220" i="3"/>
  <c r="AB220" i="3"/>
  <c r="Z220" i="3"/>
  <c r="AA220" i="3"/>
  <c r="AD220" i="3"/>
  <c r="AE220" i="3"/>
  <c r="AH220" i="3"/>
  <c r="AI220" i="3"/>
  <c r="AL220" i="3"/>
  <c r="AM220" i="3"/>
  <c r="AR220" i="3"/>
  <c r="AY220" i="3"/>
  <c r="L221" i="3"/>
  <c r="U221" i="3"/>
  <c r="V221" i="3"/>
  <c r="AB221" i="3"/>
  <c r="Z221" i="3"/>
  <c r="AA221" i="3"/>
  <c r="AD221" i="3"/>
  <c r="AE221" i="3"/>
  <c r="AH221" i="3"/>
  <c r="AI221" i="3"/>
  <c r="AL221" i="3"/>
  <c r="AM221" i="3"/>
  <c r="AR221" i="3"/>
  <c r="AY221" i="3"/>
  <c r="BA221" i="3"/>
  <c r="L222" i="3"/>
  <c r="U222" i="3"/>
  <c r="V222" i="3"/>
  <c r="AB222" i="3"/>
  <c r="Z222" i="3"/>
  <c r="AA222" i="3"/>
  <c r="AD222" i="3"/>
  <c r="AE222" i="3"/>
  <c r="AH222" i="3"/>
  <c r="AI222" i="3"/>
  <c r="AL222" i="3"/>
  <c r="AM222" i="3"/>
  <c r="AR222" i="3"/>
  <c r="AY222" i="3"/>
  <c r="L223" i="3"/>
  <c r="U223" i="3"/>
  <c r="V223" i="3"/>
  <c r="AB223" i="3"/>
  <c r="AN223" i="3"/>
  <c r="AP223" i="3"/>
  <c r="Z223" i="3"/>
  <c r="AA223" i="3"/>
  <c r="AD223" i="3"/>
  <c r="AE223" i="3"/>
  <c r="AH223" i="3"/>
  <c r="AI223" i="3"/>
  <c r="AL223" i="3"/>
  <c r="AM223" i="3"/>
  <c r="AR223" i="3"/>
  <c r="AY223" i="3"/>
  <c r="L224" i="3"/>
  <c r="U224" i="3"/>
  <c r="V224" i="3"/>
  <c r="AB224" i="3"/>
  <c r="Z224" i="3"/>
  <c r="AA224" i="3"/>
  <c r="AD224" i="3"/>
  <c r="AE224" i="3"/>
  <c r="AH224" i="3"/>
  <c r="AI224" i="3"/>
  <c r="AL224" i="3"/>
  <c r="AM224" i="3"/>
  <c r="AR224" i="3"/>
  <c r="AY224" i="3"/>
  <c r="L225" i="3"/>
  <c r="V225" i="3"/>
  <c r="AB225" i="3"/>
  <c r="Z225" i="3"/>
  <c r="AA225" i="3"/>
  <c r="AD225" i="3"/>
  <c r="AE225" i="3"/>
  <c r="AH225" i="3"/>
  <c r="AI225" i="3"/>
  <c r="AL225" i="3"/>
  <c r="AM225" i="3"/>
  <c r="AR225" i="3"/>
  <c r="AY225" i="3"/>
  <c r="L226" i="3"/>
  <c r="V226" i="3"/>
  <c r="AB226" i="3"/>
  <c r="AF226" i="3"/>
  <c r="Z226" i="3"/>
  <c r="AA226" i="3"/>
  <c r="AD226" i="3"/>
  <c r="AE226" i="3"/>
  <c r="AH226" i="3"/>
  <c r="AI226" i="3"/>
  <c r="AL226" i="3"/>
  <c r="AM226" i="3"/>
  <c r="AR226" i="3"/>
  <c r="AY226" i="3"/>
  <c r="L227" i="3"/>
  <c r="V227" i="3"/>
  <c r="AB227" i="3"/>
  <c r="Z227" i="3"/>
  <c r="AA227" i="3"/>
  <c r="AD227" i="3"/>
  <c r="AE227" i="3"/>
  <c r="AH227" i="3"/>
  <c r="AI227" i="3"/>
  <c r="AL227" i="3"/>
  <c r="AM227" i="3"/>
  <c r="AR227" i="3"/>
  <c r="AY227" i="3"/>
  <c r="L228" i="3"/>
  <c r="V228" i="3"/>
  <c r="AB228" i="3"/>
  <c r="Z228" i="3"/>
  <c r="AA228" i="3"/>
  <c r="AD228" i="3"/>
  <c r="AE228" i="3"/>
  <c r="AH228" i="3"/>
  <c r="AI228" i="3"/>
  <c r="AL228" i="3"/>
  <c r="AM228" i="3"/>
  <c r="AR228" i="3"/>
  <c r="AY228" i="3"/>
  <c r="BA228" i="3"/>
  <c r="L229" i="3"/>
  <c r="V229" i="3"/>
  <c r="AB229" i="3"/>
  <c r="AN229" i="3"/>
  <c r="AP229" i="3"/>
  <c r="Z229" i="3"/>
  <c r="AA229" i="3"/>
  <c r="AD229" i="3"/>
  <c r="AE229" i="3"/>
  <c r="AH229" i="3"/>
  <c r="AI229" i="3"/>
  <c r="AL229" i="3"/>
  <c r="AM229" i="3"/>
  <c r="AR229" i="3"/>
  <c r="AY229" i="3"/>
  <c r="L230" i="3"/>
  <c r="V230" i="3"/>
  <c r="AB230" i="3"/>
  <c r="Z230" i="3"/>
  <c r="AA230" i="3"/>
  <c r="AD230" i="3"/>
  <c r="AE230" i="3"/>
  <c r="AH230" i="3"/>
  <c r="AI230" i="3"/>
  <c r="AL230" i="3"/>
  <c r="AM230" i="3"/>
  <c r="AR230" i="3"/>
  <c r="AY230" i="3"/>
  <c r="L231" i="3"/>
  <c r="V231" i="3"/>
  <c r="AB231" i="3"/>
  <c r="Z231" i="3"/>
  <c r="AA231" i="3"/>
  <c r="AD231" i="3"/>
  <c r="AE231" i="3"/>
  <c r="AH231" i="3"/>
  <c r="AI231" i="3"/>
  <c r="AL231" i="3"/>
  <c r="AM231" i="3"/>
  <c r="AR231" i="3"/>
  <c r="AY231" i="3"/>
  <c r="W231" i="3"/>
  <c r="AF219" i="3"/>
  <c r="AF215" i="3"/>
  <c r="X215" i="3"/>
  <c r="BA216" i="3"/>
  <c r="BB216" i="3" s="1"/>
  <c r="BC216" i="3" s="1"/>
  <c r="BD216" i="3" s="1"/>
  <c r="BE216" i="3" s="1"/>
  <c r="BF216" i="3" s="1"/>
  <c r="BG216" i="3" s="1"/>
  <c r="BH216" i="3" s="1"/>
  <c r="W216" i="3"/>
  <c r="AF217" i="3"/>
  <c r="B129" i="6"/>
  <c r="C129" i="6"/>
  <c r="M129" i="6"/>
  <c r="D129" i="6"/>
  <c r="N129" i="6"/>
  <c r="P129" i="6"/>
  <c r="B130" i="6"/>
  <c r="L130" i="6"/>
  <c r="C130" i="6"/>
  <c r="D130" i="6"/>
  <c r="N130" i="6"/>
  <c r="P130" i="6"/>
  <c r="B131" i="6"/>
  <c r="C131" i="6"/>
  <c r="D131" i="6"/>
  <c r="N131" i="6"/>
  <c r="P131" i="6"/>
  <c r="B132" i="6"/>
  <c r="L132" i="6"/>
  <c r="C132" i="6"/>
  <c r="M132" i="6"/>
  <c r="D132" i="6"/>
  <c r="N132" i="6"/>
  <c r="P132" i="6"/>
  <c r="B133" i="6"/>
  <c r="C133" i="6"/>
  <c r="M133" i="6"/>
  <c r="D133" i="6"/>
  <c r="N133" i="6"/>
  <c r="P133" i="6"/>
  <c r="B134" i="6"/>
  <c r="C134" i="6"/>
  <c r="D134" i="6"/>
  <c r="N134" i="6"/>
  <c r="P134" i="6"/>
  <c r="B135" i="6"/>
  <c r="L135" i="6"/>
  <c r="C135" i="6"/>
  <c r="D135" i="6"/>
  <c r="B136" i="6"/>
  <c r="L136" i="6"/>
  <c r="C136" i="6"/>
  <c r="D136" i="6"/>
  <c r="B137" i="6"/>
  <c r="C137" i="6"/>
  <c r="M137" i="6"/>
  <c r="D137" i="6"/>
  <c r="N137" i="6"/>
  <c r="P137" i="6" s="1"/>
  <c r="B138" i="6"/>
  <c r="L138" i="6"/>
  <c r="C138" i="6"/>
  <c r="M138" i="6"/>
  <c r="D138" i="6"/>
  <c r="N138" i="6"/>
  <c r="P138" i="6"/>
  <c r="B139" i="6"/>
  <c r="C139" i="6"/>
  <c r="D139" i="6"/>
  <c r="N139" i="6"/>
  <c r="P139" i="6"/>
  <c r="B140" i="6"/>
  <c r="L140" i="6"/>
  <c r="C140" i="6"/>
  <c r="M140" i="6"/>
  <c r="D140" i="6"/>
  <c r="B141" i="6"/>
  <c r="C141" i="6"/>
  <c r="M141" i="6"/>
  <c r="D141" i="6"/>
  <c r="N141" i="6"/>
  <c r="P141" i="6"/>
  <c r="B142" i="6"/>
  <c r="C142" i="6"/>
  <c r="M142" i="6"/>
  <c r="D142" i="6"/>
  <c r="N142" i="6"/>
  <c r="P142" i="6"/>
  <c r="B143" i="6"/>
  <c r="C143" i="6"/>
  <c r="M143" i="6"/>
  <c r="D143" i="6"/>
  <c r="B144" i="6"/>
  <c r="L144" i="6"/>
  <c r="C144" i="6"/>
  <c r="D144" i="6"/>
  <c r="B145" i="6"/>
  <c r="L145" i="6"/>
  <c r="C145" i="6"/>
  <c r="M145" i="6"/>
  <c r="D145" i="6"/>
  <c r="N145" i="6"/>
  <c r="P145" i="6"/>
  <c r="B146" i="6"/>
  <c r="C146" i="6"/>
  <c r="D146" i="6"/>
  <c r="N146" i="6"/>
  <c r="P146" i="6"/>
  <c r="B147" i="6"/>
  <c r="C147" i="6"/>
  <c r="D147" i="6"/>
  <c r="N147" i="6"/>
  <c r="P147" i="6"/>
  <c r="B148" i="6"/>
  <c r="L148" i="6"/>
  <c r="C148" i="6"/>
  <c r="M148" i="6"/>
  <c r="D148" i="6"/>
  <c r="B149" i="6"/>
  <c r="C149" i="6"/>
  <c r="M149" i="6"/>
  <c r="D149" i="6"/>
  <c r="B150" i="6"/>
  <c r="C150" i="6"/>
  <c r="D150" i="6"/>
  <c r="N150" i="6"/>
  <c r="P150" i="6"/>
  <c r="B151" i="6"/>
  <c r="L151" i="6"/>
  <c r="C151" i="6"/>
  <c r="D151" i="6"/>
  <c r="N151" i="6"/>
  <c r="P151" i="6"/>
  <c r="B152" i="6"/>
  <c r="L152" i="6"/>
  <c r="C152" i="6"/>
  <c r="D152" i="6"/>
  <c r="B153" i="6"/>
  <c r="C153" i="6"/>
  <c r="M153" i="6"/>
  <c r="D153" i="6"/>
  <c r="N153" i="6"/>
  <c r="P153" i="6"/>
  <c r="B154" i="6"/>
  <c r="L154" i="6"/>
  <c r="C154" i="6"/>
  <c r="D154" i="6"/>
  <c r="N154" i="6"/>
  <c r="P154" i="6"/>
  <c r="B155" i="6"/>
  <c r="C155" i="6"/>
  <c r="D155" i="6"/>
  <c r="N155" i="6"/>
  <c r="P155" i="6"/>
  <c r="B156" i="6"/>
  <c r="L156" i="6"/>
  <c r="C156" i="6"/>
  <c r="M156" i="6"/>
  <c r="D156" i="6"/>
  <c r="N156" i="6"/>
  <c r="P156" i="6"/>
  <c r="B157" i="6"/>
  <c r="L157" i="6"/>
  <c r="C157" i="6"/>
  <c r="M157" i="6"/>
  <c r="D157" i="6"/>
  <c r="N157" i="6"/>
  <c r="P157" i="6"/>
  <c r="B158" i="6"/>
  <c r="C158" i="6"/>
  <c r="M158" i="6"/>
  <c r="D158" i="6"/>
  <c r="N158" i="6"/>
  <c r="P158" i="6"/>
  <c r="B159" i="6"/>
  <c r="L159" i="6"/>
  <c r="C159" i="6"/>
  <c r="D159" i="6"/>
  <c r="N159" i="6"/>
  <c r="P159" i="6"/>
  <c r="B160" i="6"/>
  <c r="L160" i="6"/>
  <c r="C160" i="6"/>
  <c r="D160" i="6"/>
  <c r="N160" i="6"/>
  <c r="P160" i="6"/>
  <c r="B161" i="6"/>
  <c r="L161" i="6"/>
  <c r="C161" i="6"/>
  <c r="M161" i="6"/>
  <c r="D161" i="6"/>
  <c r="N161" i="6"/>
  <c r="P161" i="6"/>
  <c r="B162" i="6"/>
  <c r="L162" i="6"/>
  <c r="C162" i="6"/>
  <c r="D162" i="6"/>
  <c r="N162" i="6"/>
  <c r="P162" i="6"/>
  <c r="B163" i="6"/>
  <c r="L163" i="6"/>
  <c r="C163" i="6"/>
  <c r="D163" i="6"/>
  <c r="B164" i="6"/>
  <c r="L164" i="6"/>
  <c r="C164" i="6"/>
  <c r="M164" i="6"/>
  <c r="D164" i="6"/>
  <c r="N164" i="6"/>
  <c r="P164" i="6"/>
  <c r="B165" i="6"/>
  <c r="C165" i="6"/>
  <c r="M165" i="6"/>
  <c r="D165" i="6"/>
  <c r="N165" i="6"/>
  <c r="P165" i="6"/>
  <c r="B166" i="6"/>
  <c r="C166" i="6"/>
  <c r="D166" i="6"/>
  <c r="N166" i="6"/>
  <c r="P166" i="6"/>
  <c r="B167" i="6"/>
  <c r="L167" i="6"/>
  <c r="C167" i="6"/>
  <c r="M167" i="6"/>
  <c r="D167" i="6"/>
  <c r="N167" i="6"/>
  <c r="P167" i="6"/>
  <c r="B168" i="6"/>
  <c r="L168" i="6"/>
  <c r="C168" i="6"/>
  <c r="M168" i="6"/>
  <c r="D168" i="6"/>
  <c r="B169" i="6"/>
  <c r="C169" i="6"/>
  <c r="M169" i="6"/>
  <c r="D169" i="6"/>
  <c r="B170" i="6"/>
  <c r="L170" i="6"/>
  <c r="C170" i="6"/>
  <c r="D170" i="6"/>
  <c r="N170" i="6"/>
  <c r="P170" i="6"/>
  <c r="B171" i="6"/>
  <c r="L171" i="6"/>
  <c r="C171" i="6"/>
  <c r="D171" i="6"/>
  <c r="B172" i="6"/>
  <c r="L172" i="6"/>
  <c r="C172" i="6"/>
  <c r="M172" i="6"/>
  <c r="D172" i="6"/>
  <c r="N172" i="6"/>
  <c r="P172" i="6"/>
  <c r="B173" i="6"/>
  <c r="C173" i="6"/>
  <c r="M173" i="6"/>
  <c r="D173" i="6"/>
  <c r="N173" i="6"/>
  <c r="P173" i="6"/>
  <c r="B174" i="6"/>
  <c r="L174" i="6"/>
  <c r="C174" i="6"/>
  <c r="D174" i="6"/>
  <c r="N174" i="6"/>
  <c r="P174" i="6"/>
  <c r="B175" i="6"/>
  <c r="L175" i="6"/>
  <c r="C175" i="6"/>
  <c r="M175" i="6"/>
  <c r="D175" i="6"/>
  <c r="B176" i="6"/>
  <c r="L176" i="6"/>
  <c r="C176" i="6"/>
  <c r="M176" i="6"/>
  <c r="D176" i="6"/>
  <c r="B177" i="6"/>
  <c r="C177" i="6"/>
  <c r="M177" i="6"/>
  <c r="D177" i="6"/>
  <c r="N177" i="6"/>
  <c r="P177" i="6"/>
  <c r="B178" i="6"/>
  <c r="L178" i="6"/>
  <c r="C178" i="6"/>
  <c r="D178" i="6"/>
  <c r="N178" i="6"/>
  <c r="P178" i="6"/>
  <c r="A128" i="6"/>
  <c r="K128" i="6"/>
  <c r="A129" i="6"/>
  <c r="A130" i="6"/>
  <c r="K130" i="6"/>
  <c r="A131" i="6"/>
  <c r="K131" i="6"/>
  <c r="A132" i="6"/>
  <c r="K132" i="6"/>
  <c r="A133" i="6"/>
  <c r="A134" i="6"/>
  <c r="K134" i="6"/>
  <c r="A135" i="6"/>
  <c r="K135" i="6"/>
  <c r="A136" i="6"/>
  <c r="A137" i="6"/>
  <c r="A138" i="6"/>
  <c r="K138" i="6"/>
  <c r="A139" i="6"/>
  <c r="K139" i="6"/>
  <c r="A140" i="6"/>
  <c r="K140" i="6"/>
  <c r="A141" i="6"/>
  <c r="A142" i="6"/>
  <c r="K142" i="6"/>
  <c r="A143" i="6"/>
  <c r="K143" i="6"/>
  <c r="A144" i="6"/>
  <c r="K144" i="6"/>
  <c r="A145" i="6"/>
  <c r="K145" i="6"/>
  <c r="A146" i="6"/>
  <c r="K146" i="6"/>
  <c r="A147" i="6"/>
  <c r="K147" i="6"/>
  <c r="A148" i="6"/>
  <c r="K148" i="6"/>
  <c r="A149" i="6"/>
  <c r="K149" i="6"/>
  <c r="A150" i="6"/>
  <c r="A151" i="6"/>
  <c r="K151" i="6"/>
  <c r="A152" i="6"/>
  <c r="K152" i="6"/>
  <c r="A153" i="6"/>
  <c r="K153" i="6"/>
  <c r="A154" i="6"/>
  <c r="A155" i="6"/>
  <c r="K155" i="6"/>
  <c r="A156" i="6"/>
  <c r="K156" i="6"/>
  <c r="A157" i="6"/>
  <c r="A158" i="6"/>
  <c r="A159" i="6"/>
  <c r="K159" i="6"/>
  <c r="A160" i="6"/>
  <c r="K160" i="6"/>
  <c r="A161" i="6"/>
  <c r="K161" i="6"/>
  <c r="A162" i="6"/>
  <c r="A163" i="6"/>
  <c r="K163" i="6"/>
  <c r="A164" i="6"/>
  <c r="K164" i="6"/>
  <c r="A165" i="6"/>
  <c r="A166" i="6"/>
  <c r="K166" i="6"/>
  <c r="A167" i="6"/>
  <c r="K167" i="6"/>
  <c r="A168" i="6"/>
  <c r="K168" i="6"/>
  <c r="A169" i="6"/>
  <c r="A170" i="6"/>
  <c r="A171" i="6"/>
  <c r="K171" i="6"/>
  <c r="A172" i="6"/>
  <c r="K172" i="6"/>
  <c r="A173" i="6"/>
  <c r="A174" i="6"/>
  <c r="K174" i="6"/>
  <c r="A175" i="6"/>
  <c r="K175" i="6"/>
  <c r="A176" i="6"/>
  <c r="A177" i="6"/>
  <c r="A178" i="6"/>
  <c r="K178" i="6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U175" i="3"/>
  <c r="V175" i="3"/>
  <c r="AB175" i="3"/>
  <c r="Z175" i="3"/>
  <c r="AA175" i="3"/>
  <c r="AD175" i="3"/>
  <c r="AE175" i="3"/>
  <c r="AH175" i="3"/>
  <c r="AI175" i="3"/>
  <c r="AL175" i="3"/>
  <c r="AM175" i="3"/>
  <c r="AR175" i="3"/>
  <c r="AY175" i="3"/>
  <c r="U176" i="3"/>
  <c r="V176" i="3"/>
  <c r="AB176" i="3"/>
  <c r="Z176" i="3"/>
  <c r="AA176" i="3"/>
  <c r="AD176" i="3"/>
  <c r="AE176" i="3"/>
  <c r="AH176" i="3"/>
  <c r="AI176" i="3"/>
  <c r="AL176" i="3"/>
  <c r="AM176" i="3"/>
  <c r="AR176" i="3"/>
  <c r="AY176" i="3"/>
  <c r="U177" i="3"/>
  <c r="V177" i="3"/>
  <c r="AB177" i="3"/>
  <c r="Z177" i="3"/>
  <c r="AA177" i="3"/>
  <c r="AD177" i="3"/>
  <c r="AE177" i="3"/>
  <c r="AH177" i="3"/>
  <c r="AI177" i="3"/>
  <c r="AL177" i="3"/>
  <c r="AM177" i="3"/>
  <c r="AR177" i="3"/>
  <c r="AY177" i="3"/>
  <c r="W177" i="3"/>
  <c r="U178" i="3"/>
  <c r="V178" i="3"/>
  <c r="AB178" i="3"/>
  <c r="Z178" i="3"/>
  <c r="AA178" i="3"/>
  <c r="AD178" i="3"/>
  <c r="AE178" i="3"/>
  <c r="AH178" i="3"/>
  <c r="AI178" i="3"/>
  <c r="AL178" i="3"/>
  <c r="AM178" i="3"/>
  <c r="AR178" i="3"/>
  <c r="U179" i="3"/>
  <c r="V179" i="3"/>
  <c r="AB179" i="3"/>
  <c r="Z179" i="3"/>
  <c r="AA179" i="3"/>
  <c r="AD179" i="3"/>
  <c r="AE179" i="3"/>
  <c r="AH179" i="3"/>
  <c r="AI179" i="3"/>
  <c r="AL179" i="3"/>
  <c r="AM179" i="3"/>
  <c r="AR179" i="3"/>
  <c r="AY179" i="3"/>
  <c r="U180" i="3"/>
  <c r="V180" i="3"/>
  <c r="AB180" i="3"/>
  <c r="Z180" i="3"/>
  <c r="AA180" i="3"/>
  <c r="AD180" i="3"/>
  <c r="AE180" i="3"/>
  <c r="AH180" i="3"/>
  <c r="AI180" i="3"/>
  <c r="AL180" i="3"/>
  <c r="AM180" i="3"/>
  <c r="AR180" i="3"/>
  <c r="AY180" i="3"/>
  <c r="U181" i="3"/>
  <c r="V181" i="3"/>
  <c r="AB181" i="3"/>
  <c r="Z181" i="3"/>
  <c r="AA181" i="3"/>
  <c r="AD181" i="3"/>
  <c r="AE181" i="3"/>
  <c r="AH181" i="3"/>
  <c r="AI181" i="3"/>
  <c r="AL181" i="3"/>
  <c r="AM181" i="3"/>
  <c r="AR181" i="3"/>
  <c r="AY181" i="3"/>
  <c r="U182" i="3"/>
  <c r="V182" i="3"/>
  <c r="AB182" i="3"/>
  <c r="Z182" i="3"/>
  <c r="AA182" i="3"/>
  <c r="AD182" i="3"/>
  <c r="AE182" i="3"/>
  <c r="AH182" i="3"/>
  <c r="AI182" i="3"/>
  <c r="AL182" i="3"/>
  <c r="AM182" i="3"/>
  <c r="AR182" i="3"/>
  <c r="AY182" i="3"/>
  <c r="U183" i="3"/>
  <c r="V183" i="3"/>
  <c r="AB183" i="3"/>
  <c r="Z183" i="3"/>
  <c r="AA183" i="3"/>
  <c r="AD183" i="3"/>
  <c r="AE183" i="3"/>
  <c r="AH183" i="3"/>
  <c r="AI183" i="3"/>
  <c r="AL183" i="3"/>
  <c r="AM183" i="3"/>
  <c r="AR183" i="3"/>
  <c r="AY183" i="3"/>
  <c r="U184" i="3"/>
  <c r="V184" i="3"/>
  <c r="AB184" i="3"/>
  <c r="Z184" i="3"/>
  <c r="AA184" i="3"/>
  <c r="AD184" i="3"/>
  <c r="AE184" i="3"/>
  <c r="AH184" i="3"/>
  <c r="AI184" i="3"/>
  <c r="AL184" i="3"/>
  <c r="AM184" i="3"/>
  <c r="AR184" i="3"/>
  <c r="AY184" i="3"/>
  <c r="U185" i="3"/>
  <c r="V185" i="3"/>
  <c r="AB185" i="3"/>
  <c r="Z185" i="3"/>
  <c r="AA185" i="3"/>
  <c r="AD185" i="3"/>
  <c r="AE185" i="3"/>
  <c r="AH185" i="3"/>
  <c r="AI185" i="3"/>
  <c r="AL185" i="3"/>
  <c r="AM185" i="3"/>
  <c r="AR185" i="3"/>
  <c r="AY185" i="3"/>
  <c r="U186" i="3"/>
  <c r="V186" i="3"/>
  <c r="AB186" i="3"/>
  <c r="Z186" i="3"/>
  <c r="AA186" i="3"/>
  <c r="AD186" i="3"/>
  <c r="AE186" i="3"/>
  <c r="AH186" i="3"/>
  <c r="AI186" i="3"/>
  <c r="AL186" i="3"/>
  <c r="AM186" i="3"/>
  <c r="AR186" i="3"/>
  <c r="AY186" i="3"/>
  <c r="U187" i="3"/>
  <c r="V187" i="3"/>
  <c r="AB187" i="3"/>
  <c r="AN187" i="3"/>
  <c r="Z187" i="3"/>
  <c r="AA187" i="3"/>
  <c r="AD187" i="3"/>
  <c r="AE187" i="3"/>
  <c r="AH187" i="3"/>
  <c r="AI187" i="3"/>
  <c r="AL187" i="3"/>
  <c r="AM187" i="3"/>
  <c r="AR187" i="3"/>
  <c r="AY187" i="3"/>
  <c r="U188" i="3"/>
  <c r="V188" i="3"/>
  <c r="AB188" i="3"/>
  <c r="Z188" i="3"/>
  <c r="AA188" i="3"/>
  <c r="AD188" i="3"/>
  <c r="AE188" i="3"/>
  <c r="AH188" i="3"/>
  <c r="AI188" i="3"/>
  <c r="AL188" i="3"/>
  <c r="AM188" i="3"/>
  <c r="AR188" i="3"/>
  <c r="AY188" i="3"/>
  <c r="U189" i="3"/>
  <c r="V189" i="3"/>
  <c r="AB189" i="3"/>
  <c r="Z189" i="3"/>
  <c r="AA189" i="3"/>
  <c r="AD189" i="3"/>
  <c r="AE189" i="3"/>
  <c r="AH189" i="3"/>
  <c r="AI189" i="3"/>
  <c r="AL189" i="3"/>
  <c r="AM189" i="3"/>
  <c r="AR189" i="3"/>
  <c r="AY189" i="3"/>
  <c r="U190" i="3"/>
  <c r="V190" i="3"/>
  <c r="AB190" i="3"/>
  <c r="Z190" i="3"/>
  <c r="AA190" i="3"/>
  <c r="AD190" i="3"/>
  <c r="AE190" i="3"/>
  <c r="AH190" i="3"/>
  <c r="AI190" i="3"/>
  <c r="AL190" i="3"/>
  <c r="AM190" i="3"/>
  <c r="AR190" i="3"/>
  <c r="AY190" i="3"/>
  <c r="W190" i="3"/>
  <c r="U191" i="3"/>
  <c r="V191" i="3"/>
  <c r="AB191" i="3"/>
  <c r="Z191" i="3"/>
  <c r="AA191" i="3"/>
  <c r="AD191" i="3"/>
  <c r="AE191" i="3"/>
  <c r="AH191" i="3"/>
  <c r="AI191" i="3"/>
  <c r="AL191" i="3"/>
  <c r="AM191" i="3"/>
  <c r="AR191" i="3"/>
  <c r="AY191" i="3"/>
  <c r="U192" i="3"/>
  <c r="V192" i="3"/>
  <c r="AB192" i="3"/>
  <c r="Z192" i="3"/>
  <c r="AA192" i="3"/>
  <c r="AD192" i="3"/>
  <c r="AE192" i="3"/>
  <c r="AH192" i="3"/>
  <c r="AI192" i="3"/>
  <c r="AL192" i="3"/>
  <c r="AM192" i="3"/>
  <c r="AR192" i="3"/>
  <c r="AY192" i="3"/>
  <c r="U193" i="3"/>
  <c r="V193" i="3"/>
  <c r="AB193" i="3"/>
  <c r="Z193" i="3"/>
  <c r="AA193" i="3"/>
  <c r="AD193" i="3"/>
  <c r="AE193" i="3"/>
  <c r="AH193" i="3"/>
  <c r="AI193" i="3"/>
  <c r="AL193" i="3"/>
  <c r="AM193" i="3"/>
  <c r="AR193" i="3"/>
  <c r="AY193" i="3"/>
  <c r="BA193" i="3"/>
  <c r="BB193" i="3" s="1"/>
  <c r="BC193" i="3"/>
  <c r="BD193" i="3" s="1"/>
  <c r="BE193" i="3" s="1"/>
  <c r="BF193" i="3" s="1"/>
  <c r="BG193" i="3" s="1"/>
  <c r="BH193" i="3" s="1"/>
  <c r="U194" i="3"/>
  <c r="V194" i="3"/>
  <c r="AB194" i="3"/>
  <c r="AN194" i="3"/>
  <c r="AP194" i="3"/>
  <c r="AO194" i="3"/>
  <c r="Z194" i="3"/>
  <c r="AA194" i="3"/>
  <c r="AD194" i="3"/>
  <c r="AE194" i="3"/>
  <c r="AH194" i="3"/>
  <c r="AI194" i="3"/>
  <c r="AL194" i="3"/>
  <c r="AM194" i="3"/>
  <c r="AR194" i="3"/>
  <c r="AY194" i="3"/>
  <c r="BA194" i="3"/>
  <c r="BB194" i="3" s="1"/>
  <c r="BC194" i="3" s="1"/>
  <c r="BD194" i="3" s="1"/>
  <c r="BE194" i="3" s="1"/>
  <c r="BF194" i="3" s="1"/>
  <c r="BG194" i="3" s="1"/>
  <c r="BH194" i="3" s="1"/>
  <c r="U195" i="3"/>
  <c r="V195" i="3"/>
  <c r="AB195" i="3"/>
  <c r="Z195" i="3"/>
  <c r="AA195" i="3"/>
  <c r="AD195" i="3"/>
  <c r="AE195" i="3"/>
  <c r="AH195" i="3"/>
  <c r="AI195" i="3"/>
  <c r="AL195" i="3"/>
  <c r="AM195" i="3"/>
  <c r="AR195" i="3"/>
  <c r="AY195" i="3"/>
  <c r="BB195" i="3"/>
  <c r="BC195" i="3"/>
  <c r="BD195" i="3" s="1"/>
  <c r="BE195" i="3" s="1"/>
  <c r="BF195" i="3"/>
  <c r="BG195" i="3" s="1"/>
  <c r="BH195" i="3" s="1"/>
  <c r="U196" i="3"/>
  <c r="V196" i="3"/>
  <c r="AB196" i="3"/>
  <c r="Z196" i="3"/>
  <c r="AA196" i="3"/>
  <c r="AD196" i="3"/>
  <c r="AE196" i="3"/>
  <c r="AH196" i="3"/>
  <c r="AI196" i="3"/>
  <c r="AL196" i="3"/>
  <c r="AM196" i="3"/>
  <c r="AR196" i="3"/>
  <c r="AY196" i="3"/>
  <c r="U197" i="3"/>
  <c r="V197" i="3"/>
  <c r="AB197" i="3"/>
  <c r="Z197" i="3"/>
  <c r="AA197" i="3"/>
  <c r="AD197" i="3"/>
  <c r="AE197" i="3"/>
  <c r="AH197" i="3"/>
  <c r="AI197" i="3"/>
  <c r="AL197" i="3"/>
  <c r="AM197" i="3"/>
  <c r="AR197" i="3"/>
  <c r="AY197" i="3"/>
  <c r="U198" i="3"/>
  <c r="V198" i="3"/>
  <c r="AB198" i="3"/>
  <c r="Z198" i="3"/>
  <c r="AA198" i="3"/>
  <c r="AD198" i="3"/>
  <c r="AE198" i="3"/>
  <c r="AH198" i="3"/>
  <c r="AI198" i="3"/>
  <c r="AL198" i="3"/>
  <c r="AM198" i="3"/>
  <c r="AR198" i="3"/>
  <c r="AY198" i="3"/>
  <c r="U199" i="3"/>
  <c r="V199" i="3"/>
  <c r="AB199" i="3"/>
  <c r="Z199" i="3"/>
  <c r="AA199" i="3"/>
  <c r="AD199" i="3"/>
  <c r="AE199" i="3"/>
  <c r="AH199" i="3"/>
  <c r="AI199" i="3"/>
  <c r="AL199" i="3"/>
  <c r="AM199" i="3"/>
  <c r="AR199" i="3"/>
  <c r="AY199" i="3"/>
  <c r="U200" i="3"/>
  <c r="V200" i="3"/>
  <c r="AB200" i="3"/>
  <c r="Z200" i="3"/>
  <c r="AA200" i="3"/>
  <c r="AD200" i="3"/>
  <c r="AE200" i="3"/>
  <c r="AH200" i="3"/>
  <c r="AI200" i="3"/>
  <c r="AL200" i="3"/>
  <c r="AM200" i="3"/>
  <c r="AR200" i="3"/>
  <c r="AY200" i="3"/>
  <c r="U201" i="3"/>
  <c r="V201" i="3"/>
  <c r="AB201" i="3"/>
  <c r="Z201" i="3"/>
  <c r="AA201" i="3"/>
  <c r="AD201" i="3"/>
  <c r="AE201" i="3"/>
  <c r="AH201" i="3"/>
  <c r="AI201" i="3"/>
  <c r="AL201" i="3"/>
  <c r="AM201" i="3"/>
  <c r="AR201" i="3"/>
  <c r="AY201" i="3"/>
  <c r="U202" i="3"/>
  <c r="V202" i="3"/>
  <c r="AB202" i="3"/>
  <c r="AN202" i="3"/>
  <c r="AP202" i="3"/>
  <c r="Z202" i="3"/>
  <c r="AA202" i="3"/>
  <c r="AD202" i="3"/>
  <c r="AE202" i="3"/>
  <c r="AH202" i="3"/>
  <c r="AI202" i="3"/>
  <c r="AL202" i="3"/>
  <c r="AM202" i="3"/>
  <c r="AR202" i="3"/>
  <c r="AY202" i="3"/>
  <c r="U203" i="3"/>
  <c r="V203" i="3"/>
  <c r="AB203" i="3"/>
  <c r="Z203" i="3"/>
  <c r="AA203" i="3"/>
  <c r="AD203" i="3"/>
  <c r="AE203" i="3"/>
  <c r="AH203" i="3"/>
  <c r="AI203" i="3"/>
  <c r="AL203" i="3"/>
  <c r="AM203" i="3"/>
  <c r="AR203" i="3"/>
  <c r="AY203" i="3"/>
  <c r="U204" i="3"/>
  <c r="V204" i="3"/>
  <c r="AB204" i="3"/>
  <c r="AJ204" i="3"/>
  <c r="Z204" i="3"/>
  <c r="AA204" i="3"/>
  <c r="AD204" i="3"/>
  <c r="AE204" i="3"/>
  <c r="AH204" i="3"/>
  <c r="AI204" i="3"/>
  <c r="AL204" i="3"/>
  <c r="AM204" i="3"/>
  <c r="AR204" i="3"/>
  <c r="AY204" i="3"/>
  <c r="U205" i="3"/>
  <c r="V205" i="3"/>
  <c r="AB205" i="3"/>
  <c r="Z205" i="3"/>
  <c r="AA205" i="3"/>
  <c r="AD205" i="3"/>
  <c r="AE205" i="3"/>
  <c r="AH205" i="3"/>
  <c r="AI205" i="3"/>
  <c r="AL205" i="3"/>
  <c r="AM205" i="3"/>
  <c r="AR205" i="3"/>
  <c r="AY205" i="3"/>
  <c r="U206" i="3"/>
  <c r="V206" i="3"/>
  <c r="AB206" i="3"/>
  <c r="Z206" i="3"/>
  <c r="AA206" i="3"/>
  <c r="AD206" i="3"/>
  <c r="AE206" i="3"/>
  <c r="AH206" i="3"/>
  <c r="AI206" i="3"/>
  <c r="AL206" i="3"/>
  <c r="AM206" i="3"/>
  <c r="AR206" i="3"/>
  <c r="AY206" i="3"/>
  <c r="W206" i="3"/>
  <c r="U207" i="3"/>
  <c r="V207" i="3"/>
  <c r="AB207" i="3"/>
  <c r="X207" i="3"/>
  <c r="Z207" i="3"/>
  <c r="AA207" i="3"/>
  <c r="AD207" i="3"/>
  <c r="AE207" i="3"/>
  <c r="AH207" i="3"/>
  <c r="AI207" i="3"/>
  <c r="AL207" i="3"/>
  <c r="AM207" i="3"/>
  <c r="AR207" i="3"/>
  <c r="AY207" i="3"/>
  <c r="U208" i="3"/>
  <c r="V208" i="3"/>
  <c r="AB208" i="3"/>
  <c r="AF208" i="3"/>
  <c r="Z208" i="3"/>
  <c r="AA208" i="3"/>
  <c r="AD208" i="3"/>
  <c r="AE208" i="3"/>
  <c r="AH208" i="3"/>
  <c r="AI208" i="3"/>
  <c r="AL208" i="3"/>
  <c r="AM208" i="3"/>
  <c r="AR208" i="3"/>
  <c r="AY208" i="3"/>
  <c r="U209" i="3"/>
  <c r="V209" i="3"/>
  <c r="AB209" i="3"/>
  <c r="X209" i="3"/>
  <c r="AS209" i="3"/>
  <c r="Z209" i="3"/>
  <c r="AA209" i="3"/>
  <c r="AD209" i="3"/>
  <c r="AE209" i="3"/>
  <c r="AH209" i="3"/>
  <c r="AI209" i="3"/>
  <c r="AL209" i="3"/>
  <c r="AM209" i="3"/>
  <c r="AR209" i="3"/>
  <c r="AY209" i="3"/>
  <c r="U210" i="3"/>
  <c r="V210" i="3"/>
  <c r="AB210" i="3"/>
  <c r="Z210" i="3"/>
  <c r="AA210" i="3"/>
  <c r="AD210" i="3"/>
  <c r="AE210" i="3"/>
  <c r="AH210" i="3"/>
  <c r="AI210" i="3"/>
  <c r="AL210" i="3"/>
  <c r="AM210" i="3"/>
  <c r="AR210" i="3"/>
  <c r="AY210" i="3"/>
  <c r="U211" i="3"/>
  <c r="V211" i="3"/>
  <c r="AB211" i="3"/>
  <c r="Z211" i="3"/>
  <c r="AA211" i="3"/>
  <c r="AD211" i="3"/>
  <c r="AE211" i="3"/>
  <c r="AH211" i="3"/>
  <c r="AI211" i="3"/>
  <c r="AL211" i="3"/>
  <c r="AM211" i="3"/>
  <c r="AR211" i="3"/>
  <c r="AY211" i="3"/>
  <c r="W211" i="3"/>
  <c r="U212" i="3"/>
  <c r="V212" i="3"/>
  <c r="AB212" i="3"/>
  <c r="Z212" i="3"/>
  <c r="AA212" i="3"/>
  <c r="AD212" i="3"/>
  <c r="AE212" i="3"/>
  <c r="AH212" i="3"/>
  <c r="AI212" i="3"/>
  <c r="AL212" i="3"/>
  <c r="AM212" i="3"/>
  <c r="AR212" i="3"/>
  <c r="AY212" i="3"/>
  <c r="W212" i="3"/>
  <c r="U213" i="3"/>
  <c r="V213" i="3"/>
  <c r="AB213" i="3"/>
  <c r="Z213" i="3"/>
  <c r="AA213" i="3"/>
  <c r="AD213" i="3"/>
  <c r="AE213" i="3"/>
  <c r="AH213" i="3"/>
  <c r="AI213" i="3"/>
  <c r="AL213" i="3"/>
  <c r="AM213" i="3"/>
  <c r="AR213" i="3"/>
  <c r="AY213" i="3"/>
  <c r="BA213" i="3"/>
  <c r="BB213" i="3" s="1"/>
  <c r="BC213" i="3" s="1"/>
  <c r="BD213" i="3" s="1"/>
  <c r="BE213" i="3" s="1"/>
  <c r="BF213" i="3" s="1"/>
  <c r="BG213" i="3" s="1"/>
  <c r="BH213" i="3" s="1"/>
  <c r="U214" i="3"/>
  <c r="V214" i="3"/>
  <c r="AB214" i="3"/>
  <c r="Z214" i="3"/>
  <c r="AA214" i="3"/>
  <c r="AD214" i="3"/>
  <c r="AE214" i="3"/>
  <c r="AH214" i="3"/>
  <c r="AI214" i="3"/>
  <c r="AL214" i="3"/>
  <c r="AM214" i="3"/>
  <c r="AR214" i="3"/>
  <c r="AY214" i="3"/>
  <c r="W214" i="3"/>
  <c r="L177" i="3"/>
  <c r="L178" i="3"/>
  <c r="L179" i="3"/>
  <c r="L180" i="3"/>
  <c r="L181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B23" i="15"/>
  <c r="B24" i="15"/>
  <c r="B25" i="15"/>
  <c r="C17" i="15"/>
  <c r="B14" i="15"/>
  <c r="B15" i="15"/>
  <c r="B16" i="15"/>
  <c r="B17" i="15"/>
  <c r="B18" i="15"/>
  <c r="B19" i="15"/>
  <c r="B20" i="15"/>
  <c r="B21" i="15"/>
  <c r="B22" i="15"/>
  <c r="V14" i="13"/>
  <c r="AB14" i="13" s="1"/>
  <c r="AF14" i="13" s="1"/>
  <c r="D14" i="15"/>
  <c r="F14" i="15" s="1"/>
  <c r="H14" i="15" s="1"/>
  <c r="J14" i="15" s="1"/>
  <c r="L14" i="15" s="1"/>
  <c r="N14" i="15" s="1"/>
  <c r="P14" i="15" s="1"/>
  <c r="R14" i="15" s="1"/>
  <c r="C14" i="15"/>
  <c r="U18" i="13"/>
  <c r="C15" i="15"/>
  <c r="AU2" i="13"/>
  <c r="AY64" i="3"/>
  <c r="AZ64" i="3"/>
  <c r="BA64" i="3"/>
  <c r="BB64" i="3"/>
  <c r="BC64" i="3"/>
  <c r="BD64" i="3"/>
  <c r="BE64" i="3"/>
  <c r="BF64" i="3"/>
  <c r="BG64" i="3"/>
  <c r="BH64" i="3"/>
  <c r="AY65" i="3"/>
  <c r="AZ65" i="3"/>
  <c r="AY66" i="3"/>
  <c r="AZ66" i="3"/>
  <c r="BA66" i="3"/>
  <c r="BB66" i="3"/>
  <c r="BC66" i="3"/>
  <c r="BD66" i="3"/>
  <c r="BE66" i="3"/>
  <c r="BF66" i="3"/>
  <c r="BG66" i="3"/>
  <c r="BH66" i="3"/>
  <c r="AY67" i="3"/>
  <c r="AZ67" i="3"/>
  <c r="BA67" i="3"/>
  <c r="BB67" i="3"/>
  <c r="BC67" i="3"/>
  <c r="BD67" i="3"/>
  <c r="BE67" i="3"/>
  <c r="BF67" i="3"/>
  <c r="BG67" i="3"/>
  <c r="BH67" i="3"/>
  <c r="AY68" i="3"/>
  <c r="AZ68" i="3"/>
  <c r="BA68" i="3"/>
  <c r="BB68" i="3"/>
  <c r="BC68" i="3"/>
  <c r="BD68" i="3"/>
  <c r="BE68" i="3"/>
  <c r="BF68" i="3"/>
  <c r="BG68" i="3"/>
  <c r="BH68" i="3"/>
  <c r="V64" i="3"/>
  <c r="AB64" i="3"/>
  <c r="V65" i="3"/>
  <c r="AB65" i="3"/>
  <c r="X65" i="3"/>
  <c r="V66" i="3"/>
  <c r="AB66" i="3"/>
  <c r="V67" i="3"/>
  <c r="AB67" i="3"/>
  <c r="V68" i="3"/>
  <c r="AB68" i="3"/>
  <c r="X68" i="3"/>
  <c r="V69" i="3"/>
  <c r="AB69" i="3"/>
  <c r="V70" i="3"/>
  <c r="AB70" i="3"/>
  <c r="V71" i="3"/>
  <c r="AB71" i="3"/>
  <c r="V72" i="3"/>
  <c r="AB72" i="3"/>
  <c r="V73" i="3"/>
  <c r="AB73" i="3"/>
  <c r="X73" i="3"/>
  <c r="V74" i="3"/>
  <c r="AB74" i="3"/>
  <c r="V75" i="3"/>
  <c r="AB75" i="3"/>
  <c r="AN75" i="3"/>
  <c r="V76" i="3"/>
  <c r="AB76" i="3"/>
  <c r="V77" i="3"/>
  <c r="AB77" i="3"/>
  <c r="V78" i="3"/>
  <c r="AB78" i="3"/>
  <c r="V79" i="3"/>
  <c r="AB79" i="3"/>
  <c r="V80" i="3"/>
  <c r="AB80" i="3"/>
  <c r="X80" i="3"/>
  <c r="V81" i="3"/>
  <c r="AB81" i="3"/>
  <c r="V82" i="3"/>
  <c r="AB82" i="3"/>
  <c r="V83" i="3"/>
  <c r="AB83" i="3"/>
  <c r="AN83" i="3"/>
  <c r="V84" i="3"/>
  <c r="AB84" i="3"/>
  <c r="V85" i="3"/>
  <c r="AB85" i="3"/>
  <c r="V86" i="3"/>
  <c r="AB86" i="3"/>
  <c r="V87" i="3"/>
  <c r="AB87" i="3"/>
  <c r="V88" i="3"/>
  <c r="AB88" i="3"/>
  <c r="V89" i="3"/>
  <c r="AB89" i="3"/>
  <c r="AJ89" i="3"/>
  <c r="V90" i="3"/>
  <c r="AB90" i="3"/>
  <c r="V91" i="3"/>
  <c r="AB91" i="3"/>
  <c r="AF91" i="3"/>
  <c r="V92" i="3"/>
  <c r="AB92" i="3"/>
  <c r="X92" i="3"/>
  <c r="V93" i="3"/>
  <c r="AB93" i="3"/>
  <c r="AN93" i="3"/>
  <c r="V94" i="3"/>
  <c r="AB94" i="3"/>
  <c r="AN94" i="3"/>
  <c r="V95" i="3"/>
  <c r="AB95" i="3"/>
  <c r="V96" i="3"/>
  <c r="AB96" i="3"/>
  <c r="V97" i="3"/>
  <c r="AB97" i="3"/>
  <c r="V98" i="3"/>
  <c r="AB98" i="3"/>
  <c r="V99" i="3"/>
  <c r="AB99" i="3"/>
  <c r="V100" i="3"/>
  <c r="AB100" i="3"/>
  <c r="V101" i="3"/>
  <c r="AB101" i="3"/>
  <c r="V102" i="3"/>
  <c r="AB102" i="3"/>
  <c r="V103" i="3"/>
  <c r="AB103" i="3"/>
  <c r="V104" i="3"/>
  <c r="AB104" i="3"/>
  <c r="V105" i="3"/>
  <c r="AB105" i="3"/>
  <c r="V106" i="3"/>
  <c r="AB106" i="3"/>
  <c r="AJ106" i="3"/>
  <c r="X106" i="3"/>
  <c r="V107" i="3"/>
  <c r="AB107" i="3"/>
  <c r="V108" i="3"/>
  <c r="AB108" i="3"/>
  <c r="V109" i="3"/>
  <c r="AB109" i="3"/>
  <c r="V110" i="3"/>
  <c r="V111" i="3"/>
  <c r="V112" i="3"/>
  <c r="V113" i="3"/>
  <c r="V114" i="3"/>
  <c r="X114" i="3"/>
  <c r="V115" i="3"/>
  <c r="X115" i="3"/>
  <c r="V116" i="3"/>
  <c r="V117" i="3"/>
  <c r="V118" i="3"/>
  <c r="AB118" i="3"/>
  <c r="V119" i="3"/>
  <c r="AB119" i="3"/>
  <c r="V120" i="3"/>
  <c r="AB120" i="3"/>
  <c r="V121" i="3"/>
  <c r="AB121" i="3"/>
  <c r="AN121" i="3"/>
  <c r="AP121" i="3"/>
  <c r="AO121" i="3"/>
  <c r="V122" i="3"/>
  <c r="AB122" i="3"/>
  <c r="V123" i="3"/>
  <c r="AB123" i="3"/>
  <c r="AJ123" i="3"/>
  <c r="V124" i="3"/>
  <c r="AB124" i="3"/>
  <c r="V125" i="3"/>
  <c r="AB125" i="3"/>
  <c r="V126" i="3"/>
  <c r="AB126" i="3"/>
  <c r="V127" i="3"/>
  <c r="AB127" i="3"/>
  <c r="V128" i="3"/>
  <c r="AB128" i="3"/>
  <c r="V129" i="3"/>
  <c r="AB129" i="3"/>
  <c r="V130" i="3"/>
  <c r="AB130" i="3"/>
  <c r="V131" i="3"/>
  <c r="AB131" i="3"/>
  <c r="V132" i="3"/>
  <c r="AB132" i="3"/>
  <c r="AJ132" i="3"/>
  <c r="V133" i="3"/>
  <c r="AB133" i="3"/>
  <c r="V134" i="3"/>
  <c r="AB134" i="3"/>
  <c r="V135" i="3"/>
  <c r="AB135" i="3"/>
  <c r="V136" i="3"/>
  <c r="AB136" i="3"/>
  <c r="X136" i="3"/>
  <c r="V137" i="3"/>
  <c r="AB137" i="3"/>
  <c r="V138" i="3"/>
  <c r="AB138" i="3"/>
  <c r="V139" i="3"/>
  <c r="AB139" i="3"/>
  <c r="V140" i="3"/>
  <c r="AB140" i="3"/>
  <c r="V141" i="3"/>
  <c r="AB141" i="3"/>
  <c r="V142" i="3"/>
  <c r="AB142" i="3"/>
  <c r="V143" i="3"/>
  <c r="AB143" i="3"/>
  <c r="V144" i="3"/>
  <c r="AB144" i="3"/>
  <c r="X144" i="3"/>
  <c r="V145" i="3"/>
  <c r="AB145" i="3"/>
  <c r="AF145" i="3"/>
  <c r="V146" i="3"/>
  <c r="AB146" i="3"/>
  <c r="V147" i="3"/>
  <c r="AB147" i="3"/>
  <c r="V148" i="3"/>
  <c r="AB148" i="3"/>
  <c r="V149" i="3"/>
  <c r="AB149" i="3"/>
  <c r="AN149" i="3"/>
  <c r="AP149" i="3"/>
  <c r="V150" i="3"/>
  <c r="AB150" i="3"/>
  <c r="V151" i="3"/>
  <c r="AB151" i="3"/>
  <c r="V152" i="3"/>
  <c r="AB152" i="3"/>
  <c r="V153" i="3"/>
  <c r="AB153" i="3"/>
  <c r="V154" i="3"/>
  <c r="AB154" i="3"/>
  <c r="V155" i="3"/>
  <c r="AB155" i="3"/>
  <c r="V156" i="3"/>
  <c r="AB156" i="3"/>
  <c r="V157" i="3"/>
  <c r="AB157" i="3"/>
  <c r="V158" i="3"/>
  <c r="AB158" i="3"/>
  <c r="V159" i="3"/>
  <c r="AB159" i="3"/>
  <c r="V160" i="3"/>
  <c r="AB160" i="3"/>
  <c r="V161" i="3"/>
  <c r="AB161" i="3"/>
  <c r="AN161" i="3"/>
  <c r="AP161" i="3"/>
  <c r="V162" i="3"/>
  <c r="AB162" i="3"/>
  <c r="AN162" i="3"/>
  <c r="V163" i="3"/>
  <c r="AB163" i="3"/>
  <c r="V164" i="3"/>
  <c r="AB164" i="3"/>
  <c r="AJ164" i="3"/>
  <c r="V165" i="3"/>
  <c r="AB165" i="3"/>
  <c r="V166" i="3"/>
  <c r="AB166" i="3"/>
  <c r="V167" i="3"/>
  <c r="AB167" i="3"/>
  <c r="V168" i="3"/>
  <c r="AB168" i="3"/>
  <c r="V169" i="3"/>
  <c r="AB169" i="3"/>
  <c r="V170" i="3"/>
  <c r="AB170" i="3"/>
  <c r="V171" i="3"/>
  <c r="AB171" i="3"/>
  <c r="V172" i="3"/>
  <c r="AB172" i="3"/>
  <c r="V173" i="3"/>
  <c r="AB173" i="3"/>
  <c r="V174" i="3"/>
  <c r="AB174" i="3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AW23" i="16"/>
  <c r="AV23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AW22" i="16"/>
  <c r="BO22" i="16" s="1"/>
  <c r="AV22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AW21" i="16"/>
  <c r="BO21" i="16" s="1"/>
  <c r="AV21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AW20" i="16"/>
  <c r="BO20" i="16" s="1"/>
  <c r="AV20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AW19" i="16"/>
  <c r="BO19" i="16" s="1"/>
  <c r="AV19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AW18" i="16"/>
  <c r="BO18" i="16" s="1"/>
  <c r="AV18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AW17" i="16"/>
  <c r="AV17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AW16" i="16"/>
  <c r="AV16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AW15" i="16"/>
  <c r="AV15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AW14" i="16"/>
  <c r="AV14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BO8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W7" i="16"/>
  <c r="AV7" i="16"/>
  <c r="BO7" i="16"/>
  <c r="AX7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W6" i="16"/>
  <c r="AV6" i="16"/>
  <c r="AX6" i="16"/>
  <c r="BN5" i="16"/>
  <c r="BM5" i="16"/>
  <c r="BL5" i="16"/>
  <c r="BK5" i="16"/>
  <c r="BJ5" i="16"/>
  <c r="BI5" i="16"/>
  <c r="BH5" i="16"/>
  <c r="BG5" i="16"/>
  <c r="BF5" i="16"/>
  <c r="BE5" i="16"/>
  <c r="BD5" i="16"/>
  <c r="BC5" i="16"/>
  <c r="BB5" i="16"/>
  <c r="BA5" i="16"/>
  <c r="AZ5" i="16"/>
  <c r="AY5" i="16"/>
  <c r="AW5" i="16"/>
  <c r="AV5" i="16"/>
  <c r="BO5" i="16"/>
  <c r="AX5" i="16"/>
  <c r="BN4" i="16"/>
  <c r="BM4" i="16"/>
  <c r="BL4" i="16"/>
  <c r="BK4" i="16"/>
  <c r="BJ4" i="16"/>
  <c r="BI4" i="16"/>
  <c r="BH4" i="16"/>
  <c r="BG4" i="16"/>
  <c r="BF4" i="16"/>
  <c r="BE4" i="16"/>
  <c r="BD4" i="16"/>
  <c r="BC4" i="16"/>
  <c r="BB4" i="16"/>
  <c r="BA4" i="16"/>
  <c r="AW4" i="16"/>
  <c r="AV4" i="16"/>
  <c r="BO4" i="16"/>
  <c r="AZ4" i="16"/>
  <c r="AY4" i="16"/>
  <c r="AX4" i="16"/>
  <c r="BN3" i="16"/>
  <c r="BM3" i="16"/>
  <c r="BL3" i="16"/>
  <c r="BK3" i="16"/>
  <c r="BJ3" i="16"/>
  <c r="BI3" i="16"/>
  <c r="BH3" i="16"/>
  <c r="BG3" i="16"/>
  <c r="BF3" i="16"/>
  <c r="BE3" i="16"/>
  <c r="BD3" i="16"/>
  <c r="BC3" i="16"/>
  <c r="BB3" i="16"/>
  <c r="BA3" i="16"/>
  <c r="AW3" i="16"/>
  <c r="AV3" i="16"/>
  <c r="AZ3" i="16"/>
  <c r="AY3" i="16"/>
  <c r="AX3" i="16"/>
  <c r="BN2" i="16"/>
  <c r="BM2" i="16"/>
  <c r="BL2" i="16"/>
  <c r="BK2" i="16"/>
  <c r="BJ2" i="16"/>
  <c r="BI2" i="16"/>
  <c r="BH2" i="16"/>
  <c r="BG2" i="16"/>
  <c r="BF2" i="16"/>
  <c r="BE2" i="16"/>
  <c r="BD2" i="16"/>
  <c r="BC2" i="16"/>
  <c r="BB2" i="16"/>
  <c r="BA2" i="16"/>
  <c r="AV2" i="16"/>
  <c r="AZ2" i="16"/>
  <c r="AY2" i="16"/>
  <c r="AX2" i="16"/>
  <c r="AW2" i="16"/>
  <c r="D3" i="15"/>
  <c r="F3" i="15" s="1"/>
  <c r="H3" i="15" s="1"/>
  <c r="J3" i="15" s="1"/>
  <c r="L3" i="15" s="1"/>
  <c r="N3" i="15" s="1"/>
  <c r="P3" i="15" s="1"/>
  <c r="R3" i="15" s="1"/>
  <c r="D4" i="15"/>
  <c r="F4" i="15" s="1"/>
  <c r="H4" i="15" s="1"/>
  <c r="J4" i="15" s="1"/>
  <c r="L4" i="15" s="1"/>
  <c r="N4" i="15" s="1"/>
  <c r="P4" i="15" s="1"/>
  <c r="R4" i="15" s="1"/>
  <c r="V4" i="15" s="1"/>
  <c r="X4" i="15" s="1"/>
  <c r="Z4" i="15" s="1"/>
  <c r="AB4" i="15" s="1"/>
  <c r="AD4" i="15" s="1"/>
  <c r="AF4" i="15" s="1"/>
  <c r="AH4" i="15" s="1"/>
  <c r="AJ4" i="15" s="1"/>
  <c r="AL4" i="15" s="1"/>
  <c r="AN4" i="15" s="1"/>
  <c r="AP4" i="15" s="1"/>
  <c r="AR4" i="15" s="1"/>
  <c r="AT4" i="15" s="1"/>
  <c r="AV4" i="15" s="1"/>
  <c r="D5" i="15"/>
  <c r="F5" i="15" s="1"/>
  <c r="H5" i="15" s="1"/>
  <c r="J5" i="15" s="1"/>
  <c r="L5" i="15" s="1"/>
  <c r="N5" i="15" s="1"/>
  <c r="P5" i="15" s="1"/>
  <c r="R5" i="15" s="1"/>
  <c r="D6" i="15"/>
  <c r="F6" i="15" s="1"/>
  <c r="H6" i="15" s="1"/>
  <c r="J6" i="15" s="1"/>
  <c r="L6" i="15" s="1"/>
  <c r="N6" i="15" s="1"/>
  <c r="P6" i="15" s="1"/>
  <c r="R6" i="15" s="1"/>
  <c r="V6" i="15" s="1"/>
  <c r="X6" i="15" s="1"/>
  <c r="Z6" i="15" s="1"/>
  <c r="AB6" i="15" s="1"/>
  <c r="AD6" i="15" s="1"/>
  <c r="AF6" i="15" s="1"/>
  <c r="AH6" i="15" s="1"/>
  <c r="AJ6" i="15" s="1"/>
  <c r="AL6" i="15" s="1"/>
  <c r="AN6" i="15" s="1"/>
  <c r="AP6" i="15" s="1"/>
  <c r="AR6" i="15" s="1"/>
  <c r="AT6" i="15" s="1"/>
  <c r="AV6" i="15" s="1"/>
  <c r="D7" i="15"/>
  <c r="F7" i="15" s="1"/>
  <c r="H7" i="15" s="1"/>
  <c r="J7" i="15" s="1"/>
  <c r="L7" i="15" s="1"/>
  <c r="N7" i="15" s="1"/>
  <c r="P7" i="15" s="1"/>
  <c r="R7" i="15" s="1"/>
  <c r="T7" i="15" s="1"/>
  <c r="D8" i="15"/>
  <c r="F8" i="15" s="1"/>
  <c r="H8" i="15" s="1"/>
  <c r="J8" i="15" s="1"/>
  <c r="L8" i="15" s="1"/>
  <c r="N8" i="15" s="1"/>
  <c r="P8" i="15" s="1"/>
  <c r="R8" i="15" s="1"/>
  <c r="V8" i="15" s="1"/>
  <c r="X8" i="15" s="1"/>
  <c r="Z8" i="15" s="1"/>
  <c r="AB8" i="15" s="1"/>
  <c r="AD8" i="15" s="1"/>
  <c r="AF8" i="15" s="1"/>
  <c r="AH8" i="15" s="1"/>
  <c r="AJ8" i="15" s="1"/>
  <c r="AL8" i="15" s="1"/>
  <c r="AN8" i="15" s="1"/>
  <c r="AP8" i="15" s="1"/>
  <c r="AR8" i="15" s="1"/>
  <c r="AT8" i="15" s="1"/>
  <c r="AV8" i="15" s="1"/>
  <c r="D9" i="15"/>
  <c r="D10" i="15"/>
  <c r="F10" i="15" s="1"/>
  <c r="H10" i="15" s="1"/>
  <c r="J10" i="15" s="1"/>
  <c r="L10" i="15" s="1"/>
  <c r="N10" i="15" s="1"/>
  <c r="P10" i="15" s="1"/>
  <c r="R10" i="15" s="1"/>
  <c r="D11" i="15"/>
  <c r="F11" i="15" s="1"/>
  <c r="H11" i="15"/>
  <c r="J11" i="15" s="1"/>
  <c r="L11" i="15" s="1"/>
  <c r="N11" i="15" s="1"/>
  <c r="P11" i="15" s="1"/>
  <c r="R11" i="15" s="1"/>
  <c r="D12" i="15"/>
  <c r="F12" i="15" s="1"/>
  <c r="H12" i="15" s="1"/>
  <c r="J12" i="15" s="1"/>
  <c r="L12" i="15" s="1"/>
  <c r="N12" i="15" s="1"/>
  <c r="P12" i="15" s="1"/>
  <c r="R12" i="15" s="1"/>
  <c r="D13" i="15"/>
  <c r="F13" i="15" s="1"/>
  <c r="H13" i="15" s="1"/>
  <c r="J13" i="15" s="1"/>
  <c r="L13" i="15" s="1"/>
  <c r="N13" i="15" s="1"/>
  <c r="P13" i="15" s="1"/>
  <c r="R13" i="15" s="1"/>
  <c r="D15" i="15"/>
  <c r="F15" i="15" s="1"/>
  <c r="H15" i="15" s="1"/>
  <c r="J15" i="15" s="1"/>
  <c r="L15" i="15" s="1"/>
  <c r="N15" i="15" s="1"/>
  <c r="P15" i="15" s="1"/>
  <c r="R15" i="15" s="1"/>
  <c r="V15" i="15" s="1"/>
  <c r="X15" i="15" s="1"/>
  <c r="Z15" i="15" s="1"/>
  <c r="AB15" i="15" s="1"/>
  <c r="AD15" i="15" s="1"/>
  <c r="AF15" i="15" s="1"/>
  <c r="AH15" i="15" s="1"/>
  <c r="AJ15" i="15" s="1"/>
  <c r="AL15" i="15" s="1"/>
  <c r="AN15" i="15" s="1"/>
  <c r="AP15" i="15" s="1"/>
  <c r="AR15" i="15" s="1"/>
  <c r="AT15" i="15" s="1"/>
  <c r="AV15" i="15" s="1"/>
  <c r="D16" i="15"/>
  <c r="F16" i="15"/>
  <c r="H16" i="15" s="1"/>
  <c r="J16" i="15" s="1"/>
  <c r="L16" i="15" s="1"/>
  <c r="N16" i="15" s="1"/>
  <c r="P16" i="15"/>
  <c r="R16" i="15" s="1"/>
  <c r="D17" i="15"/>
  <c r="F17" i="15" s="1"/>
  <c r="H17" i="15" s="1"/>
  <c r="J17" i="15" s="1"/>
  <c r="L17" i="15" s="1"/>
  <c r="N17" i="15" s="1"/>
  <c r="P17" i="15" s="1"/>
  <c r="R17" i="15" s="1"/>
  <c r="T17" i="15" s="1"/>
  <c r="D18" i="15"/>
  <c r="F18" i="15" s="1"/>
  <c r="H18" i="15"/>
  <c r="J18" i="15" s="1"/>
  <c r="L18" i="15" s="1"/>
  <c r="N18" i="15" s="1"/>
  <c r="P18" i="15" s="1"/>
  <c r="R18" i="15" s="1"/>
  <c r="D19" i="15"/>
  <c r="F19" i="15" s="1"/>
  <c r="H19" i="15" s="1"/>
  <c r="J19" i="15" s="1"/>
  <c r="L19" i="15" s="1"/>
  <c r="N19" i="15" s="1"/>
  <c r="P19" i="15" s="1"/>
  <c r="R19" i="15" s="1"/>
  <c r="T19" i="15" s="1"/>
  <c r="D20" i="15"/>
  <c r="F20" i="15"/>
  <c r="H20" i="15" s="1"/>
  <c r="J20" i="15" s="1"/>
  <c r="L20" i="15" s="1"/>
  <c r="N20" i="15" s="1"/>
  <c r="P20" i="15" s="1"/>
  <c r="R20" i="15" s="1"/>
  <c r="D21" i="15"/>
  <c r="F21" i="15" s="1"/>
  <c r="H21" i="15" s="1"/>
  <c r="J21" i="15" s="1"/>
  <c r="L21" i="15" s="1"/>
  <c r="N21" i="15" s="1"/>
  <c r="P21" i="15" s="1"/>
  <c r="R21" i="15" s="1"/>
  <c r="D22" i="15"/>
  <c r="F22" i="15" s="1"/>
  <c r="H22" i="15" s="1"/>
  <c r="J22" i="15" s="1"/>
  <c r="L22" i="15" s="1"/>
  <c r="N22" i="15" s="1"/>
  <c r="P22" i="15" s="1"/>
  <c r="R22" i="15" s="1"/>
  <c r="D23" i="15"/>
  <c r="F23" i="15" s="1"/>
  <c r="H23" i="15"/>
  <c r="J23" i="15" s="1"/>
  <c r="L23" i="15" s="1"/>
  <c r="N23" i="15" s="1"/>
  <c r="P23" i="15" s="1"/>
  <c r="R23" i="15" s="1"/>
  <c r="T23" i="15" s="1"/>
  <c r="D24" i="15"/>
  <c r="F24" i="15" s="1"/>
  <c r="H24" i="15" s="1"/>
  <c r="J24" i="15" s="1"/>
  <c r="L24" i="15" s="1"/>
  <c r="N24" i="15" s="1"/>
  <c r="P24" i="15" s="1"/>
  <c r="R24" i="15" s="1"/>
  <c r="D25" i="15"/>
  <c r="D26" i="15"/>
  <c r="F26" i="15" s="1"/>
  <c r="H26" i="15" s="1"/>
  <c r="J26" i="15" s="1"/>
  <c r="L26" i="15" s="1"/>
  <c r="N26" i="15" s="1"/>
  <c r="P26" i="15" s="1"/>
  <c r="R26" i="15" s="1"/>
  <c r="D27" i="15"/>
  <c r="F27" i="15"/>
  <c r="H27" i="15" s="1"/>
  <c r="J27" i="15" s="1"/>
  <c r="L27" i="15" s="1"/>
  <c r="N27" i="15"/>
  <c r="P27" i="15" s="1"/>
  <c r="R27" i="15" s="1"/>
  <c r="F28" i="15"/>
  <c r="H28" i="15" s="1"/>
  <c r="J28" i="15" s="1"/>
  <c r="L28" i="15" s="1"/>
  <c r="N28" i="15" s="1"/>
  <c r="P28" i="15" s="1"/>
  <c r="R28" i="15" s="1"/>
  <c r="V28" i="15" s="1"/>
  <c r="X28" i="15" s="1"/>
  <c r="Z28" i="15" s="1"/>
  <c r="D30" i="15"/>
  <c r="F30" i="15" s="1"/>
  <c r="H30" i="15" s="1"/>
  <c r="J30" i="15" s="1"/>
  <c r="L30" i="15"/>
  <c r="N30" i="15" s="1"/>
  <c r="P30" i="15" s="1"/>
  <c r="R30" i="15" s="1"/>
  <c r="T30" i="15" s="1"/>
  <c r="F31" i="15"/>
  <c r="H31" i="15"/>
  <c r="J31" i="15" s="1"/>
  <c r="L31" i="15"/>
  <c r="N31" i="15" s="1"/>
  <c r="P31" i="15" s="1"/>
  <c r="R31" i="15" s="1"/>
  <c r="F32" i="15"/>
  <c r="H32" i="15" s="1"/>
  <c r="J32" i="15"/>
  <c r="L32" i="15" s="1"/>
  <c r="N32" i="15" s="1"/>
  <c r="P32" i="15" s="1"/>
  <c r="R32" i="15" s="1"/>
  <c r="F34" i="15"/>
  <c r="H34" i="15"/>
  <c r="J34" i="15" s="1"/>
  <c r="L34" i="15" s="1"/>
  <c r="N34" i="15" s="1"/>
  <c r="P34" i="15" s="1"/>
  <c r="R34" i="15" s="1"/>
  <c r="F35" i="15"/>
  <c r="H35" i="15" s="1"/>
  <c r="J35" i="15"/>
  <c r="L35" i="15" s="1"/>
  <c r="N35" i="15"/>
  <c r="P35" i="15" s="1"/>
  <c r="R35" i="15" s="1"/>
  <c r="V35" i="15" s="1"/>
  <c r="X35" i="15" s="1"/>
  <c r="Z35" i="15" s="1"/>
  <c r="AB35" i="15" s="1"/>
  <c r="AD35" i="15" s="1"/>
  <c r="AF35" i="15" s="1"/>
  <c r="AH35" i="15" s="1"/>
  <c r="AJ35" i="15" s="1"/>
  <c r="AL35" i="15" s="1"/>
  <c r="AN35" i="15" s="1"/>
  <c r="AP35" i="15" s="1"/>
  <c r="AR35" i="15" s="1"/>
  <c r="AT35" i="15" s="1"/>
  <c r="AV35" i="15" s="1"/>
  <c r="F38" i="15"/>
  <c r="H38" i="15"/>
  <c r="J38" i="15" s="1"/>
  <c r="L38" i="15"/>
  <c r="N38" i="15" s="1"/>
  <c r="P38" i="15" s="1"/>
  <c r="R38" i="15" s="1"/>
  <c r="T38" i="15" s="1"/>
  <c r="F39" i="15"/>
  <c r="H39" i="15"/>
  <c r="J39" i="15" s="1"/>
  <c r="L39" i="15"/>
  <c r="N39" i="15" s="1"/>
  <c r="P39" i="15" s="1"/>
  <c r="R39" i="15" s="1"/>
  <c r="F40" i="15"/>
  <c r="H40" i="15" s="1"/>
  <c r="J40" i="15" s="1"/>
  <c r="L40" i="15" s="1"/>
  <c r="N40" i="15" s="1"/>
  <c r="P40" i="15" s="1"/>
  <c r="R40" i="15" s="1"/>
  <c r="T40" i="15" s="1"/>
  <c r="F42" i="15"/>
  <c r="H42" i="15" s="1"/>
  <c r="J42" i="15"/>
  <c r="L42" i="15" s="1"/>
  <c r="N42" i="15" s="1"/>
  <c r="P42" i="15" s="1"/>
  <c r="R42" i="15" s="1"/>
  <c r="F43" i="15"/>
  <c r="H43" i="15" s="1"/>
  <c r="J43" i="15" s="1"/>
  <c r="L43" i="15" s="1"/>
  <c r="N43" i="15" s="1"/>
  <c r="P43" i="15" s="1"/>
  <c r="R43" i="15" s="1"/>
  <c r="F46" i="15"/>
  <c r="H46" i="15" s="1"/>
  <c r="J46" i="15"/>
  <c r="L46" i="15" s="1"/>
  <c r="N46" i="15" s="1"/>
  <c r="P46" i="15" s="1"/>
  <c r="R46" i="15" s="1"/>
  <c r="T46" i="15" s="1"/>
  <c r="F47" i="15"/>
  <c r="H47" i="15" s="1"/>
  <c r="J47" i="15"/>
  <c r="L47" i="15" s="1"/>
  <c r="N47" i="15" s="1"/>
  <c r="P47" i="15" s="1"/>
  <c r="R47" i="15" s="1"/>
  <c r="F50" i="15"/>
  <c r="H50" i="15" s="1"/>
  <c r="J50" i="15" s="1"/>
  <c r="L50" i="15" s="1"/>
  <c r="N50" i="15" s="1"/>
  <c r="P50" i="15" s="1"/>
  <c r="R50" i="15" s="1"/>
  <c r="F51" i="15"/>
  <c r="H51" i="15"/>
  <c r="J51" i="15" s="1"/>
  <c r="L51" i="15" s="1"/>
  <c r="N51" i="15" s="1"/>
  <c r="P51" i="15" s="1"/>
  <c r="R51" i="15" s="1"/>
  <c r="F54" i="15"/>
  <c r="H54" i="15" s="1"/>
  <c r="J54" i="15" s="1"/>
  <c r="L54" i="15" s="1"/>
  <c r="N54" i="15" s="1"/>
  <c r="P54" i="15" s="1"/>
  <c r="R54" i="15" s="1"/>
  <c r="F55" i="15"/>
  <c r="H55" i="15" s="1"/>
  <c r="J55" i="15"/>
  <c r="L55" i="15" s="1"/>
  <c r="N55" i="15" s="1"/>
  <c r="P55" i="15" s="1"/>
  <c r="R55" i="15" s="1"/>
  <c r="F56" i="15"/>
  <c r="H56" i="15" s="1"/>
  <c r="J56" i="15" s="1"/>
  <c r="L56" i="15" s="1"/>
  <c r="N56" i="15" s="1"/>
  <c r="P56" i="15" s="1"/>
  <c r="R56" i="15" s="1"/>
  <c r="V56" i="15" s="1"/>
  <c r="X56" i="15" s="1"/>
  <c r="Z56" i="15" s="1"/>
  <c r="AB56" i="15" s="1"/>
  <c r="AD56" i="15" s="1"/>
  <c r="AF56" i="15" s="1"/>
  <c r="AH56" i="15" s="1"/>
  <c r="AJ56" i="15" s="1"/>
  <c r="AL56" i="15" s="1"/>
  <c r="AN56" i="15" s="1"/>
  <c r="AP56" i="15" s="1"/>
  <c r="AR56" i="15" s="1"/>
  <c r="AT56" i="15" s="1"/>
  <c r="AV56" i="15" s="1"/>
  <c r="F58" i="15"/>
  <c r="H58" i="15" s="1"/>
  <c r="J58" i="15"/>
  <c r="L58" i="15" s="1"/>
  <c r="N58" i="15" s="1"/>
  <c r="P58" i="15" s="1"/>
  <c r="R58" i="15" s="1"/>
  <c r="F59" i="15"/>
  <c r="H59" i="15" s="1"/>
  <c r="J59" i="15" s="1"/>
  <c r="L59" i="15" s="1"/>
  <c r="N59" i="15" s="1"/>
  <c r="P59" i="15" s="1"/>
  <c r="R59" i="15" s="1"/>
  <c r="F61" i="15"/>
  <c r="H61" i="15" s="1"/>
  <c r="J61" i="15" s="1"/>
  <c r="L61" i="15" s="1"/>
  <c r="N61" i="15" s="1"/>
  <c r="P61" i="15" s="1"/>
  <c r="R61" i="15" s="1"/>
  <c r="T61" i="15" s="1"/>
  <c r="F62" i="15"/>
  <c r="H62" i="15" s="1"/>
  <c r="J62" i="15" s="1"/>
  <c r="L62" i="15" s="1"/>
  <c r="N62" i="15" s="1"/>
  <c r="P62" i="15" s="1"/>
  <c r="R62" i="15" s="1"/>
  <c r="F63" i="15"/>
  <c r="H63" i="15" s="1"/>
  <c r="J63" i="15" s="1"/>
  <c r="L63" i="15" s="1"/>
  <c r="N63" i="15" s="1"/>
  <c r="P63" i="15" s="1"/>
  <c r="R63" i="15" s="1"/>
  <c r="F64" i="15"/>
  <c r="H64" i="15" s="1"/>
  <c r="J64" i="15" s="1"/>
  <c r="L64" i="15" s="1"/>
  <c r="N64" i="15" s="1"/>
  <c r="P64" i="15" s="1"/>
  <c r="R64" i="15" s="1"/>
  <c r="F66" i="15"/>
  <c r="H66" i="15" s="1"/>
  <c r="J66" i="15" s="1"/>
  <c r="L66" i="15" s="1"/>
  <c r="N66" i="15" s="1"/>
  <c r="P66" i="15" s="1"/>
  <c r="R66" i="15" s="1"/>
  <c r="F67" i="15"/>
  <c r="H67" i="15"/>
  <c r="J67" i="15" s="1"/>
  <c r="L67" i="15" s="1"/>
  <c r="N67" i="15" s="1"/>
  <c r="P67" i="15"/>
  <c r="R67" i="15" s="1"/>
  <c r="V67" i="15" s="1"/>
  <c r="X67" i="15" s="1"/>
  <c r="Z67" i="15" s="1"/>
  <c r="AB67" i="15" s="1"/>
  <c r="AD67" i="15" s="1"/>
  <c r="AF67" i="15" s="1"/>
  <c r="AH67" i="15" s="1"/>
  <c r="AJ67" i="15" s="1"/>
  <c r="AL67" i="15" s="1"/>
  <c r="AN67" i="15" s="1"/>
  <c r="AP67" i="15" s="1"/>
  <c r="AR67" i="15" s="1"/>
  <c r="AT67" i="15" s="1"/>
  <c r="AV67" i="15" s="1"/>
  <c r="H69" i="15"/>
  <c r="J69" i="15" s="1"/>
  <c r="L69" i="15" s="1"/>
  <c r="N69" i="15" s="1"/>
  <c r="P69" i="15" s="1"/>
  <c r="R69" i="15" s="1"/>
  <c r="F70" i="15"/>
  <c r="H70" i="15" s="1"/>
  <c r="J70" i="15" s="1"/>
  <c r="L70" i="15" s="1"/>
  <c r="N70" i="15" s="1"/>
  <c r="P70" i="15" s="1"/>
  <c r="R70" i="15" s="1"/>
  <c r="F71" i="15"/>
  <c r="H71" i="15" s="1"/>
  <c r="J71" i="15" s="1"/>
  <c r="L71" i="15" s="1"/>
  <c r="N71" i="15" s="1"/>
  <c r="P71" i="15" s="1"/>
  <c r="R71" i="15"/>
  <c r="F72" i="15"/>
  <c r="H72" i="15" s="1"/>
  <c r="J72" i="15" s="1"/>
  <c r="L72" i="15" s="1"/>
  <c r="N72" i="15" s="1"/>
  <c r="P72" i="15" s="1"/>
  <c r="R72" i="15" s="1"/>
  <c r="F74" i="15"/>
  <c r="H74" i="15" s="1"/>
  <c r="J74" i="15" s="1"/>
  <c r="L74" i="15" s="1"/>
  <c r="N74" i="15" s="1"/>
  <c r="P74" i="15" s="1"/>
  <c r="R74" i="15" s="1"/>
  <c r="F75" i="15"/>
  <c r="H75" i="15"/>
  <c r="J75" i="15" s="1"/>
  <c r="L75" i="15" s="1"/>
  <c r="N75" i="15" s="1"/>
  <c r="P75" i="15" s="1"/>
  <c r="R75" i="15" s="1"/>
  <c r="F77" i="15"/>
  <c r="H77" i="15" s="1"/>
  <c r="J77" i="15"/>
  <c r="L77" i="15" s="1"/>
  <c r="N77" i="15" s="1"/>
  <c r="P77" i="15" s="1"/>
  <c r="R77" i="15" s="1"/>
  <c r="F78" i="15"/>
  <c r="H78" i="15" s="1"/>
  <c r="J78" i="15" s="1"/>
  <c r="L78" i="15" s="1"/>
  <c r="N78" i="15" s="1"/>
  <c r="P78" i="15" s="1"/>
  <c r="R78" i="15" s="1"/>
  <c r="T78" i="15" s="1"/>
  <c r="F79" i="15"/>
  <c r="H79" i="15" s="1"/>
  <c r="J79" i="15" s="1"/>
  <c r="L79" i="15" s="1"/>
  <c r="N79" i="15" s="1"/>
  <c r="P79" i="15" s="1"/>
  <c r="R79" i="15" s="1"/>
  <c r="F80" i="15"/>
  <c r="H80" i="15" s="1"/>
  <c r="J80" i="15" s="1"/>
  <c r="L80" i="15" s="1"/>
  <c r="N80" i="15" s="1"/>
  <c r="P80" i="15" s="1"/>
  <c r="R80" i="15" s="1"/>
  <c r="F82" i="15"/>
  <c r="H82" i="15" s="1"/>
  <c r="J82" i="15" s="1"/>
  <c r="L82" i="15" s="1"/>
  <c r="N82" i="15" s="1"/>
  <c r="P82" i="15" s="1"/>
  <c r="R82" i="15" s="1"/>
  <c r="F83" i="15"/>
  <c r="H83" i="15"/>
  <c r="J83" i="15"/>
  <c r="L83" i="15" s="1"/>
  <c r="N83" i="15" s="1"/>
  <c r="P83" i="15" s="1"/>
  <c r="R83" i="15" s="1"/>
  <c r="F85" i="15"/>
  <c r="H85" i="15" s="1"/>
  <c r="J85" i="15" s="1"/>
  <c r="L85" i="15" s="1"/>
  <c r="N85" i="15" s="1"/>
  <c r="P85" i="15" s="1"/>
  <c r="R85" i="15" s="1"/>
  <c r="F86" i="15"/>
  <c r="H86" i="15"/>
  <c r="J86" i="15" s="1"/>
  <c r="L86" i="15" s="1"/>
  <c r="N86" i="15" s="1"/>
  <c r="P86" i="15" s="1"/>
  <c r="R86" i="15" s="1"/>
  <c r="F87" i="15"/>
  <c r="H87" i="15" s="1"/>
  <c r="J87" i="15" s="1"/>
  <c r="L87" i="15" s="1"/>
  <c r="N87" i="15" s="1"/>
  <c r="P87" i="15" s="1"/>
  <c r="R87" i="15" s="1"/>
  <c r="F91" i="15"/>
  <c r="H91" i="15"/>
  <c r="J91" i="15" s="1"/>
  <c r="L91" i="15" s="1"/>
  <c r="N91" i="15" s="1"/>
  <c r="P91" i="15" s="1"/>
  <c r="R91" i="15" s="1"/>
  <c r="V91" i="15" s="1"/>
  <c r="X91" i="15" s="1"/>
  <c r="Z91" i="15" s="1"/>
  <c r="AB91" i="15" s="1"/>
  <c r="AD91" i="15" s="1"/>
  <c r="AF91" i="15" s="1"/>
  <c r="AH91" i="15" s="1"/>
  <c r="AJ91" i="15" s="1"/>
  <c r="AL91" i="15" s="1"/>
  <c r="AN91" i="15" s="1"/>
  <c r="AP91" i="15" s="1"/>
  <c r="AR91" i="15" s="1"/>
  <c r="AT91" i="15" s="1"/>
  <c r="AV91" i="15" s="1"/>
  <c r="F94" i="15"/>
  <c r="H94" i="15" s="1"/>
  <c r="J94" i="15" s="1"/>
  <c r="L94" i="15" s="1"/>
  <c r="N94" i="15" s="1"/>
  <c r="P94" i="15" s="1"/>
  <c r="R94" i="15" s="1"/>
  <c r="F95" i="15"/>
  <c r="H95" i="15" s="1"/>
  <c r="J95" i="15" s="1"/>
  <c r="L95" i="15" s="1"/>
  <c r="N95" i="15" s="1"/>
  <c r="P95" i="15" s="1"/>
  <c r="R95" i="15" s="1"/>
  <c r="F96" i="15"/>
  <c r="H96" i="15" s="1"/>
  <c r="J96" i="15" s="1"/>
  <c r="L96" i="15" s="1"/>
  <c r="N96" i="15" s="1"/>
  <c r="P96" i="15" s="1"/>
  <c r="R96" i="15" s="1"/>
  <c r="F97" i="15"/>
  <c r="H97" i="15" s="1"/>
  <c r="J97" i="15" s="1"/>
  <c r="L97" i="15" s="1"/>
  <c r="N97" i="15" s="1"/>
  <c r="P97" i="15" s="1"/>
  <c r="R97" i="15" s="1"/>
  <c r="F98" i="15"/>
  <c r="H98" i="15" s="1"/>
  <c r="J98" i="15" s="1"/>
  <c r="L98" i="15" s="1"/>
  <c r="N98" i="15" s="1"/>
  <c r="P98" i="15" s="1"/>
  <c r="R98" i="15"/>
  <c r="F99" i="15"/>
  <c r="H99" i="15" s="1"/>
  <c r="J99" i="15" s="1"/>
  <c r="L99" i="15" s="1"/>
  <c r="N99" i="15" s="1"/>
  <c r="P99" i="15" s="1"/>
  <c r="R99" i="15" s="1"/>
  <c r="F101" i="15"/>
  <c r="H101" i="15" s="1"/>
  <c r="J101" i="15" s="1"/>
  <c r="L101" i="15" s="1"/>
  <c r="N101" i="15" s="1"/>
  <c r="P101" i="15" s="1"/>
  <c r="R101" i="15" s="1"/>
  <c r="F102" i="15"/>
  <c r="H102" i="15"/>
  <c r="J102" i="15" s="1"/>
  <c r="L102" i="15" s="1"/>
  <c r="N102" i="15" s="1"/>
  <c r="P102" i="15" s="1"/>
  <c r="R102" i="15" s="1"/>
  <c r="T102" i="15" s="1"/>
  <c r="F103" i="15"/>
  <c r="H103" i="15"/>
  <c r="J103" i="15" s="1"/>
  <c r="L103" i="15" s="1"/>
  <c r="N103" i="15" s="1"/>
  <c r="P103" i="15" s="1"/>
  <c r="R103" i="15" s="1"/>
  <c r="F104" i="15"/>
  <c r="H104" i="15" s="1"/>
  <c r="J104" i="15" s="1"/>
  <c r="L104" i="15" s="1"/>
  <c r="N104" i="15" s="1"/>
  <c r="P104" i="15" s="1"/>
  <c r="R104" i="15" s="1"/>
  <c r="F106" i="15"/>
  <c r="H106" i="15" s="1"/>
  <c r="J106" i="15" s="1"/>
  <c r="L106" i="15" s="1"/>
  <c r="N106" i="15" s="1"/>
  <c r="P106" i="15" s="1"/>
  <c r="R106" i="15" s="1"/>
  <c r="F107" i="15"/>
  <c r="H107" i="15" s="1"/>
  <c r="J107" i="15" s="1"/>
  <c r="L107" i="15"/>
  <c r="N107" i="15" s="1"/>
  <c r="P107" i="15" s="1"/>
  <c r="R107" i="15" s="1"/>
  <c r="F110" i="15"/>
  <c r="H110" i="15" s="1"/>
  <c r="J110" i="15" s="1"/>
  <c r="L110" i="15" s="1"/>
  <c r="N110" i="15" s="1"/>
  <c r="P110" i="15" s="1"/>
  <c r="R110" i="15" s="1"/>
  <c r="F111" i="15"/>
  <c r="H111" i="15"/>
  <c r="J111" i="15"/>
  <c r="L111" i="15" s="1"/>
  <c r="N111" i="15" s="1"/>
  <c r="P111" i="15" s="1"/>
  <c r="R111" i="15" s="1"/>
  <c r="V111" i="15" s="1"/>
  <c r="X111" i="15" s="1"/>
  <c r="Z111" i="15" s="1"/>
  <c r="AB111" i="15" s="1"/>
  <c r="AD111" i="15" s="1"/>
  <c r="AF111" i="15" s="1"/>
  <c r="AH111" i="15" s="1"/>
  <c r="AJ111" i="15" s="1"/>
  <c r="AL111" i="15" s="1"/>
  <c r="AN111" i="15" s="1"/>
  <c r="AP111" i="15" s="1"/>
  <c r="AR111" i="15" s="1"/>
  <c r="AT111" i="15" s="1"/>
  <c r="AV111" i="15" s="1"/>
  <c r="F112" i="15"/>
  <c r="H112" i="15" s="1"/>
  <c r="J112" i="15" s="1"/>
  <c r="L112" i="15" s="1"/>
  <c r="N112" i="15" s="1"/>
  <c r="P112" i="15" s="1"/>
  <c r="R112" i="15" s="1"/>
  <c r="F114" i="15"/>
  <c r="H114" i="15" s="1"/>
  <c r="J114" i="15" s="1"/>
  <c r="L114" i="15"/>
  <c r="N114" i="15" s="1"/>
  <c r="P114" i="15" s="1"/>
  <c r="R114" i="15" s="1"/>
  <c r="T114" i="15" s="1"/>
  <c r="F115" i="15"/>
  <c r="H115" i="15" s="1"/>
  <c r="J115" i="15" s="1"/>
  <c r="L115" i="15" s="1"/>
  <c r="N115" i="15" s="1"/>
  <c r="P115" i="15" s="1"/>
  <c r="R115" i="15" s="1"/>
  <c r="T115" i="15" s="1"/>
  <c r="F117" i="15"/>
  <c r="H117" i="15" s="1"/>
  <c r="J117" i="15" s="1"/>
  <c r="L117" i="15" s="1"/>
  <c r="N117" i="15" s="1"/>
  <c r="P117" i="15" s="1"/>
  <c r="R117" i="15" s="1"/>
  <c r="F118" i="15"/>
  <c r="H118" i="15" s="1"/>
  <c r="J118" i="15" s="1"/>
  <c r="L118" i="15" s="1"/>
  <c r="N118" i="15" s="1"/>
  <c r="P118" i="15" s="1"/>
  <c r="R118" i="15" s="1"/>
  <c r="F119" i="15"/>
  <c r="H119" i="15"/>
  <c r="J119" i="15" s="1"/>
  <c r="L119" i="15" s="1"/>
  <c r="N119" i="15" s="1"/>
  <c r="P119" i="15" s="1"/>
  <c r="R119" i="15" s="1"/>
  <c r="F120" i="15"/>
  <c r="H120" i="15" s="1"/>
  <c r="J120" i="15"/>
  <c r="L120" i="15" s="1"/>
  <c r="N120" i="15" s="1"/>
  <c r="P120" i="15" s="1"/>
  <c r="R120" i="15" s="1"/>
  <c r="F122" i="15"/>
  <c r="H122" i="15" s="1"/>
  <c r="J122" i="15" s="1"/>
  <c r="L122" i="15" s="1"/>
  <c r="N122" i="15" s="1"/>
  <c r="P122" i="15" s="1"/>
  <c r="R122" i="15" s="1"/>
  <c r="V122" i="15" s="1"/>
  <c r="X122" i="15" s="1"/>
  <c r="Z122" i="15" s="1"/>
  <c r="F123" i="15"/>
  <c r="H123" i="15" s="1"/>
  <c r="J123" i="15" s="1"/>
  <c r="L123" i="15" s="1"/>
  <c r="N123" i="15" s="1"/>
  <c r="P123" i="15" s="1"/>
  <c r="R123" i="15" s="1"/>
  <c r="T123" i="15" s="1"/>
  <c r="F125" i="15"/>
  <c r="H125" i="15" s="1"/>
  <c r="J125" i="15" s="1"/>
  <c r="L125" i="15" s="1"/>
  <c r="N125" i="15" s="1"/>
  <c r="P125" i="15" s="1"/>
  <c r="R125" i="15" s="1"/>
  <c r="F126" i="15"/>
  <c r="H126" i="15" s="1"/>
  <c r="J126" i="15" s="1"/>
  <c r="L126" i="15" s="1"/>
  <c r="N126" i="15" s="1"/>
  <c r="P126" i="15" s="1"/>
  <c r="R126" i="15" s="1"/>
  <c r="F127" i="15"/>
  <c r="H127" i="15"/>
  <c r="J127" i="15" s="1"/>
  <c r="L127" i="15" s="1"/>
  <c r="N127" i="15" s="1"/>
  <c r="P127" i="15" s="1"/>
  <c r="R127" i="15" s="1"/>
  <c r="F128" i="15"/>
  <c r="H128" i="15" s="1"/>
  <c r="J128" i="15" s="1"/>
  <c r="L128" i="15" s="1"/>
  <c r="N128" i="15"/>
  <c r="P128" i="15" s="1"/>
  <c r="R128" i="15" s="1"/>
  <c r="T128" i="15" s="1"/>
  <c r="F130" i="15"/>
  <c r="H130" i="15" s="1"/>
  <c r="J130" i="15" s="1"/>
  <c r="L130" i="15" s="1"/>
  <c r="N130" i="15" s="1"/>
  <c r="P130" i="15" s="1"/>
  <c r="R130" i="15" s="1"/>
  <c r="F131" i="15"/>
  <c r="H131" i="15"/>
  <c r="J131" i="15" s="1"/>
  <c r="L131" i="15" s="1"/>
  <c r="N131" i="15" s="1"/>
  <c r="P131" i="15" s="1"/>
  <c r="R131" i="15" s="1"/>
  <c r="V131" i="15" s="1"/>
  <c r="X131" i="15" s="1"/>
  <c r="Z131" i="15" s="1"/>
  <c r="AB131" i="15" s="1"/>
  <c r="AD131" i="15" s="1"/>
  <c r="AF131" i="15" s="1"/>
  <c r="AH131" i="15" s="1"/>
  <c r="AJ131" i="15" s="1"/>
  <c r="AL131" i="15" s="1"/>
  <c r="AN131" i="15" s="1"/>
  <c r="AP131" i="15" s="1"/>
  <c r="AR131" i="15" s="1"/>
  <c r="AT131" i="15" s="1"/>
  <c r="AV131" i="15" s="1"/>
  <c r="F134" i="15"/>
  <c r="H134" i="15" s="1"/>
  <c r="J134" i="15" s="1"/>
  <c r="L134" i="15" s="1"/>
  <c r="N134" i="15" s="1"/>
  <c r="P134" i="15" s="1"/>
  <c r="R134" i="15" s="1"/>
  <c r="F135" i="15"/>
  <c r="H135" i="15" s="1"/>
  <c r="J135" i="15" s="1"/>
  <c r="L135" i="15" s="1"/>
  <c r="N135" i="15" s="1"/>
  <c r="P135" i="15" s="1"/>
  <c r="R135" i="15" s="1"/>
  <c r="F136" i="15"/>
  <c r="H136" i="15" s="1"/>
  <c r="J136" i="15" s="1"/>
  <c r="L136" i="15" s="1"/>
  <c r="N136" i="15" s="1"/>
  <c r="P136" i="15" s="1"/>
  <c r="R136" i="15" s="1"/>
  <c r="F137" i="15"/>
  <c r="H137" i="15"/>
  <c r="J137" i="15" s="1"/>
  <c r="L137" i="15" s="1"/>
  <c r="N137" i="15" s="1"/>
  <c r="P137" i="15" s="1"/>
  <c r="R137" i="15" s="1"/>
  <c r="F138" i="15"/>
  <c r="H138" i="15" s="1"/>
  <c r="J138" i="15" s="1"/>
  <c r="L138" i="15" s="1"/>
  <c r="N138" i="15" s="1"/>
  <c r="P138" i="15" s="1"/>
  <c r="R138" i="15" s="1"/>
  <c r="T138" i="15" s="1"/>
  <c r="F139" i="15"/>
  <c r="H139" i="15" s="1"/>
  <c r="J139" i="15" s="1"/>
  <c r="L139" i="15" s="1"/>
  <c r="N139" i="15" s="1"/>
  <c r="P139" i="15" s="1"/>
  <c r="R139" i="15" s="1"/>
  <c r="T139" i="15" s="1"/>
  <c r="F141" i="15"/>
  <c r="H141" i="15" s="1"/>
  <c r="J141" i="15" s="1"/>
  <c r="L141" i="15" s="1"/>
  <c r="N141" i="15" s="1"/>
  <c r="P141" i="15" s="1"/>
  <c r="R141" i="15" s="1"/>
  <c r="F142" i="15"/>
  <c r="H142" i="15" s="1"/>
  <c r="J142" i="15" s="1"/>
  <c r="L142" i="15" s="1"/>
  <c r="N142" i="15" s="1"/>
  <c r="P142" i="15" s="1"/>
  <c r="R142" i="15" s="1"/>
  <c r="F143" i="15"/>
  <c r="H143" i="15" s="1"/>
  <c r="J143" i="15" s="1"/>
  <c r="L143" i="15" s="1"/>
  <c r="N143" i="15" s="1"/>
  <c r="P143" i="15" s="1"/>
  <c r="R143" i="15" s="1"/>
  <c r="F144" i="15"/>
  <c r="H144" i="15" s="1"/>
  <c r="J144" i="15"/>
  <c r="L144" i="15" s="1"/>
  <c r="N144" i="15" s="1"/>
  <c r="P144" i="15" s="1"/>
  <c r="R144" i="15" s="1"/>
  <c r="T144" i="15" s="1"/>
  <c r="F146" i="15"/>
  <c r="H146" i="15" s="1"/>
  <c r="J146" i="15" s="1"/>
  <c r="L146" i="15" s="1"/>
  <c r="N146" i="15" s="1"/>
  <c r="P146" i="15" s="1"/>
  <c r="R146" i="15" s="1"/>
  <c r="F147" i="15"/>
  <c r="H147" i="15" s="1"/>
  <c r="J147" i="15" s="1"/>
  <c r="L147" i="15"/>
  <c r="N147" i="15" s="1"/>
  <c r="P147" i="15" s="1"/>
  <c r="R147" i="15" s="1"/>
  <c r="F150" i="15"/>
  <c r="H150" i="15" s="1"/>
  <c r="J150" i="15" s="1"/>
  <c r="L150" i="15" s="1"/>
  <c r="N150" i="15" s="1"/>
  <c r="P150" i="15" s="1"/>
  <c r="R150" i="15" s="1"/>
  <c r="V150" i="15" s="1"/>
  <c r="X150" i="15" s="1"/>
  <c r="Z150" i="15" s="1"/>
  <c r="AB150" i="15" s="1"/>
  <c r="F151" i="15"/>
  <c r="H151" i="15" s="1"/>
  <c r="J151" i="15" s="1"/>
  <c r="L151" i="15" s="1"/>
  <c r="N151" i="15" s="1"/>
  <c r="P151" i="15" s="1"/>
  <c r="R151" i="15" s="1"/>
  <c r="F152" i="15"/>
  <c r="H152" i="15"/>
  <c r="J152" i="15" s="1"/>
  <c r="L152" i="15" s="1"/>
  <c r="N152" i="15" s="1"/>
  <c r="P152" i="15" s="1"/>
  <c r="R152" i="15" s="1"/>
  <c r="F154" i="15"/>
  <c r="H154" i="15"/>
  <c r="J154" i="15"/>
  <c r="L154" i="15" s="1"/>
  <c r="N154" i="15" s="1"/>
  <c r="P154" i="15" s="1"/>
  <c r="R154" i="15" s="1"/>
  <c r="T154" i="15" s="1"/>
  <c r="F155" i="15"/>
  <c r="H155" i="15" s="1"/>
  <c r="J155" i="15" s="1"/>
  <c r="L155" i="15" s="1"/>
  <c r="N155" i="15" s="1"/>
  <c r="P155" i="15" s="1"/>
  <c r="R155" i="15" s="1"/>
  <c r="F157" i="15"/>
  <c r="H157" i="15"/>
  <c r="J157" i="15" s="1"/>
  <c r="L157" i="15" s="1"/>
  <c r="N157" i="15" s="1"/>
  <c r="P157" i="15" s="1"/>
  <c r="R157" i="15" s="1"/>
  <c r="F158" i="15"/>
  <c r="H158" i="15" s="1"/>
  <c r="J158" i="15" s="1"/>
  <c r="L158" i="15" s="1"/>
  <c r="N158" i="15" s="1"/>
  <c r="P158" i="15" s="1"/>
  <c r="R158" i="15" s="1"/>
  <c r="F159" i="15"/>
  <c r="H159" i="15"/>
  <c r="J159" i="15" s="1"/>
  <c r="L159" i="15" s="1"/>
  <c r="N159" i="15" s="1"/>
  <c r="P159" i="15" s="1"/>
  <c r="R159" i="15" s="1"/>
  <c r="F160" i="15"/>
  <c r="H160" i="15" s="1"/>
  <c r="J160" i="15" s="1"/>
  <c r="L160" i="15" s="1"/>
  <c r="N160" i="15" s="1"/>
  <c r="P160" i="15" s="1"/>
  <c r="R160" i="15" s="1"/>
  <c r="V160" i="15" s="1"/>
  <c r="X160" i="15" s="1"/>
  <c r="Z160" i="15" s="1"/>
  <c r="AB160" i="15" s="1"/>
  <c r="AD160" i="15" s="1"/>
  <c r="AF160" i="15" s="1"/>
  <c r="AH160" i="15" s="1"/>
  <c r="AJ160" i="15" s="1"/>
  <c r="AL160" i="15" s="1"/>
  <c r="AN160" i="15" s="1"/>
  <c r="AP160" i="15" s="1"/>
  <c r="AR160" i="15" s="1"/>
  <c r="AT160" i="15" s="1"/>
  <c r="AV160" i="15" s="1"/>
  <c r="F161" i="15"/>
  <c r="H161" i="15" s="1"/>
  <c r="J161" i="15" s="1"/>
  <c r="L161" i="15" s="1"/>
  <c r="N161" i="15" s="1"/>
  <c r="P161" i="15" s="1"/>
  <c r="R161" i="15" s="1"/>
  <c r="F162" i="15"/>
  <c r="H162" i="15" s="1"/>
  <c r="J162" i="15" s="1"/>
  <c r="L162" i="15" s="1"/>
  <c r="N162" i="15" s="1"/>
  <c r="P162" i="15" s="1"/>
  <c r="R162" i="15" s="1"/>
  <c r="T162" i="15" s="1"/>
  <c r="F163" i="15"/>
  <c r="H163" i="15" s="1"/>
  <c r="J163" i="15" s="1"/>
  <c r="L163" i="15" s="1"/>
  <c r="N163" i="15" s="1"/>
  <c r="P163" i="15" s="1"/>
  <c r="R163" i="15" s="1"/>
  <c r="F165" i="15"/>
  <c r="H165" i="15" s="1"/>
  <c r="J165" i="15" s="1"/>
  <c r="L165" i="15" s="1"/>
  <c r="N165" i="15" s="1"/>
  <c r="P165" i="15" s="1"/>
  <c r="R165" i="15" s="1"/>
  <c r="F166" i="15"/>
  <c r="H166" i="15" s="1"/>
  <c r="J166" i="15" s="1"/>
  <c r="L166" i="15" s="1"/>
  <c r="N166" i="15" s="1"/>
  <c r="P166" i="15" s="1"/>
  <c r="R166" i="15" s="1"/>
  <c r="F167" i="15"/>
  <c r="H167" i="15" s="1"/>
  <c r="J167" i="15" s="1"/>
  <c r="L167" i="15" s="1"/>
  <c r="N167" i="15" s="1"/>
  <c r="P167" i="15" s="1"/>
  <c r="R167" i="15" s="1"/>
  <c r="V167" i="15" s="1"/>
  <c r="X167" i="15" s="1"/>
  <c r="F168" i="15"/>
  <c r="H168" i="15" s="1"/>
  <c r="J168" i="15" s="1"/>
  <c r="L168" i="15" s="1"/>
  <c r="N168" i="15" s="1"/>
  <c r="P168" i="15" s="1"/>
  <c r="R168" i="15" s="1"/>
  <c r="F170" i="15"/>
  <c r="H170" i="15" s="1"/>
  <c r="J170" i="15" s="1"/>
  <c r="L170" i="15" s="1"/>
  <c r="N170" i="15" s="1"/>
  <c r="P170" i="15" s="1"/>
  <c r="R170" i="15" s="1"/>
  <c r="T170" i="15" s="1"/>
  <c r="F171" i="15"/>
  <c r="H171" i="15" s="1"/>
  <c r="J171" i="15" s="1"/>
  <c r="L171" i="15" s="1"/>
  <c r="N171" i="15" s="1"/>
  <c r="P171" i="15" s="1"/>
  <c r="R171" i="15" s="1"/>
  <c r="F173" i="15"/>
  <c r="H173" i="15" s="1"/>
  <c r="J173" i="15" s="1"/>
  <c r="L173" i="15" s="1"/>
  <c r="N173" i="15" s="1"/>
  <c r="P173" i="15" s="1"/>
  <c r="R173" i="15" s="1"/>
  <c r="F174" i="15"/>
  <c r="H174" i="15" s="1"/>
  <c r="J174" i="15" s="1"/>
  <c r="L174" i="15" s="1"/>
  <c r="N174" i="15" s="1"/>
  <c r="P174" i="15" s="1"/>
  <c r="R174" i="15" s="1"/>
  <c r="F175" i="15"/>
  <c r="H175" i="15" s="1"/>
  <c r="J175" i="15" s="1"/>
  <c r="L175" i="15" s="1"/>
  <c r="N175" i="15" s="1"/>
  <c r="P175" i="15" s="1"/>
  <c r="R175" i="15" s="1"/>
  <c r="F176" i="15"/>
  <c r="H176" i="15" s="1"/>
  <c r="J176" i="15" s="1"/>
  <c r="L176" i="15" s="1"/>
  <c r="N176" i="15" s="1"/>
  <c r="P176" i="15" s="1"/>
  <c r="R176" i="15" s="1"/>
  <c r="D2" i="15"/>
  <c r="C3" i="15"/>
  <c r="C4" i="15"/>
  <c r="C5" i="15"/>
  <c r="C6" i="15"/>
  <c r="C7" i="15"/>
  <c r="C8" i="15"/>
  <c r="C9" i="15"/>
  <c r="C10" i="15"/>
  <c r="C11" i="15"/>
  <c r="C12" i="15"/>
  <c r="C13" i="15"/>
  <c r="C16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2" i="15"/>
  <c r="B9" i="15"/>
  <c r="B10" i="15"/>
  <c r="B11" i="15"/>
  <c r="B12" i="15"/>
  <c r="B13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2" i="15"/>
  <c r="F172" i="15"/>
  <c r="H172" i="15" s="1"/>
  <c r="J172" i="15" s="1"/>
  <c r="L172" i="15" s="1"/>
  <c r="N172" i="15" s="1"/>
  <c r="P172" i="15" s="1"/>
  <c r="R172" i="15" s="1"/>
  <c r="F169" i="15"/>
  <c r="H169" i="15"/>
  <c r="J169" i="15" s="1"/>
  <c r="L169" i="15" s="1"/>
  <c r="N169" i="15" s="1"/>
  <c r="P169" i="15" s="1"/>
  <c r="R169" i="15" s="1"/>
  <c r="T169" i="15" s="1"/>
  <c r="F164" i="15"/>
  <c r="H164" i="15" s="1"/>
  <c r="J164" i="15" s="1"/>
  <c r="L164" i="15" s="1"/>
  <c r="N164" i="15" s="1"/>
  <c r="P164" i="15" s="1"/>
  <c r="R164" i="15" s="1"/>
  <c r="T164" i="15" s="1"/>
  <c r="F156" i="15"/>
  <c r="H156" i="15" s="1"/>
  <c r="J156" i="15" s="1"/>
  <c r="L156" i="15" s="1"/>
  <c r="N156" i="15" s="1"/>
  <c r="P156" i="15" s="1"/>
  <c r="R156" i="15" s="1"/>
  <c r="F153" i="15"/>
  <c r="H153" i="15" s="1"/>
  <c r="J153" i="15"/>
  <c r="L153" i="15" s="1"/>
  <c r="N153" i="15" s="1"/>
  <c r="P153" i="15" s="1"/>
  <c r="R153" i="15" s="1"/>
  <c r="V153" i="15" s="1"/>
  <c r="X153" i="15" s="1"/>
  <c r="F149" i="15"/>
  <c r="H149" i="15" s="1"/>
  <c r="J149" i="15" s="1"/>
  <c r="L149" i="15" s="1"/>
  <c r="N149" i="15" s="1"/>
  <c r="P149" i="15" s="1"/>
  <c r="R149" i="15" s="1"/>
  <c r="T149" i="15" s="1"/>
  <c r="F148" i="15"/>
  <c r="H148" i="15" s="1"/>
  <c r="J148" i="15" s="1"/>
  <c r="L148" i="15" s="1"/>
  <c r="N148" i="15" s="1"/>
  <c r="P148" i="15" s="1"/>
  <c r="R148" i="15" s="1"/>
  <c r="V148" i="15" s="1"/>
  <c r="X148" i="15" s="1"/>
  <c r="Z148" i="15" s="1"/>
  <c r="AB148" i="15" s="1"/>
  <c r="AD148" i="15" s="1"/>
  <c r="AF148" i="15" s="1"/>
  <c r="AH148" i="15" s="1"/>
  <c r="AJ148" i="15" s="1"/>
  <c r="AL148" i="15" s="1"/>
  <c r="AN148" i="15" s="1"/>
  <c r="AP148" i="15" s="1"/>
  <c r="AR148" i="15" s="1"/>
  <c r="AT148" i="15" s="1"/>
  <c r="AV148" i="15" s="1"/>
  <c r="F145" i="15"/>
  <c r="H145" i="15" s="1"/>
  <c r="J145" i="15" s="1"/>
  <c r="L145" i="15" s="1"/>
  <c r="N145" i="15" s="1"/>
  <c r="P145" i="15" s="1"/>
  <c r="R145" i="15" s="1"/>
  <c r="F140" i="15"/>
  <c r="H140" i="15" s="1"/>
  <c r="J140" i="15" s="1"/>
  <c r="L140" i="15" s="1"/>
  <c r="N140" i="15" s="1"/>
  <c r="P140" i="15" s="1"/>
  <c r="R140" i="15" s="1"/>
  <c r="F133" i="15"/>
  <c r="H133" i="15" s="1"/>
  <c r="J133" i="15" s="1"/>
  <c r="L133" i="15" s="1"/>
  <c r="N133" i="15" s="1"/>
  <c r="P133" i="15" s="1"/>
  <c r="R133" i="15" s="1"/>
  <c r="T133" i="15" s="1"/>
  <c r="F132" i="15"/>
  <c r="H132" i="15"/>
  <c r="J132" i="15" s="1"/>
  <c r="L132" i="15" s="1"/>
  <c r="N132" i="15" s="1"/>
  <c r="P132" i="15" s="1"/>
  <c r="R132" i="15" s="1"/>
  <c r="F129" i="15"/>
  <c r="H129" i="15" s="1"/>
  <c r="J129" i="15" s="1"/>
  <c r="L129" i="15" s="1"/>
  <c r="N129" i="15" s="1"/>
  <c r="P129" i="15" s="1"/>
  <c r="R129" i="15" s="1"/>
  <c r="F124" i="15"/>
  <c r="H124" i="15" s="1"/>
  <c r="J124" i="15" s="1"/>
  <c r="L124" i="15" s="1"/>
  <c r="N124" i="15" s="1"/>
  <c r="P124" i="15" s="1"/>
  <c r="R124" i="15" s="1"/>
  <c r="T124" i="15" s="1"/>
  <c r="F121" i="15"/>
  <c r="H121" i="15" s="1"/>
  <c r="J121" i="15" s="1"/>
  <c r="L121" i="15" s="1"/>
  <c r="N121" i="15" s="1"/>
  <c r="P121" i="15" s="1"/>
  <c r="R121" i="15" s="1"/>
  <c r="F116" i="15"/>
  <c r="H116" i="15" s="1"/>
  <c r="J116" i="15" s="1"/>
  <c r="L116" i="15" s="1"/>
  <c r="N116" i="15" s="1"/>
  <c r="P116" i="15" s="1"/>
  <c r="R116" i="15" s="1"/>
  <c r="V116" i="15" s="1"/>
  <c r="X116" i="15" s="1"/>
  <c r="Z116" i="15" s="1"/>
  <c r="AB116" i="15" s="1"/>
  <c r="AD116" i="15" s="1"/>
  <c r="F113" i="15"/>
  <c r="H113" i="15" s="1"/>
  <c r="J113" i="15" s="1"/>
  <c r="L113" i="15" s="1"/>
  <c r="N113" i="15" s="1"/>
  <c r="P113" i="15" s="1"/>
  <c r="R113" i="15" s="1"/>
  <c r="F109" i="15"/>
  <c r="H109" i="15" s="1"/>
  <c r="J109" i="15" s="1"/>
  <c r="L109" i="15" s="1"/>
  <c r="N109" i="15" s="1"/>
  <c r="P109" i="15" s="1"/>
  <c r="R109" i="15" s="1"/>
  <c r="F108" i="15"/>
  <c r="H108" i="15" s="1"/>
  <c r="J108" i="15" s="1"/>
  <c r="L108" i="15" s="1"/>
  <c r="N108" i="15" s="1"/>
  <c r="P108" i="15" s="1"/>
  <c r="R108" i="15" s="1"/>
  <c r="T108" i="15" s="1"/>
  <c r="F105" i="15"/>
  <c r="H105" i="15" s="1"/>
  <c r="J105" i="15" s="1"/>
  <c r="L105" i="15" s="1"/>
  <c r="N105" i="15" s="1"/>
  <c r="P105" i="15" s="1"/>
  <c r="R105" i="15" s="1"/>
  <c r="F100" i="15"/>
  <c r="H100" i="15"/>
  <c r="J100" i="15" s="1"/>
  <c r="L100" i="15" s="1"/>
  <c r="N100" i="15" s="1"/>
  <c r="P100" i="15" s="1"/>
  <c r="R100" i="15" s="1"/>
  <c r="T100" i="15" s="1"/>
  <c r="F93" i="15"/>
  <c r="H93" i="15" s="1"/>
  <c r="J93" i="15" s="1"/>
  <c r="L93" i="15" s="1"/>
  <c r="N93" i="15" s="1"/>
  <c r="P93" i="15" s="1"/>
  <c r="R93" i="15" s="1"/>
  <c r="F92" i="15"/>
  <c r="H92" i="15" s="1"/>
  <c r="J92" i="15" s="1"/>
  <c r="L92" i="15" s="1"/>
  <c r="N92" i="15" s="1"/>
  <c r="P92" i="15" s="1"/>
  <c r="R92" i="15" s="1"/>
  <c r="V92" i="15" s="1"/>
  <c r="X92" i="15" s="1"/>
  <c r="Z92" i="15" s="1"/>
  <c r="AB92" i="15" s="1"/>
  <c r="AD92" i="15" s="1"/>
  <c r="AF92" i="15" s="1"/>
  <c r="AH92" i="15" s="1"/>
  <c r="AJ92" i="15" s="1"/>
  <c r="AL92" i="15" s="1"/>
  <c r="AN92" i="15" s="1"/>
  <c r="AP92" i="15" s="1"/>
  <c r="AR92" i="15" s="1"/>
  <c r="AT92" i="15" s="1"/>
  <c r="AV92" i="15" s="1"/>
  <c r="F84" i="15"/>
  <c r="H84" i="15" s="1"/>
  <c r="J84" i="15" s="1"/>
  <c r="L84" i="15" s="1"/>
  <c r="N84" i="15" s="1"/>
  <c r="P84" i="15" s="1"/>
  <c r="R84" i="15" s="1"/>
  <c r="F81" i="15"/>
  <c r="H81" i="15"/>
  <c r="J81" i="15" s="1"/>
  <c r="L81" i="15" s="1"/>
  <c r="N81" i="15" s="1"/>
  <c r="P81" i="15" s="1"/>
  <c r="R81" i="15" s="1"/>
  <c r="V81" i="15" s="1"/>
  <c r="X81" i="15" s="1"/>
  <c r="F76" i="15"/>
  <c r="H76" i="15" s="1"/>
  <c r="J76" i="15" s="1"/>
  <c r="L76" i="15" s="1"/>
  <c r="N76" i="15" s="1"/>
  <c r="P76" i="15" s="1"/>
  <c r="R76" i="15" s="1"/>
  <c r="V76" i="15" s="1"/>
  <c r="F73" i="15"/>
  <c r="H73" i="15" s="1"/>
  <c r="J73" i="15"/>
  <c r="L73" i="15" s="1"/>
  <c r="N73" i="15" s="1"/>
  <c r="P73" i="15" s="1"/>
  <c r="R73" i="15" s="1"/>
  <c r="F68" i="15"/>
  <c r="H68" i="15"/>
  <c r="J68" i="15" s="1"/>
  <c r="L68" i="15"/>
  <c r="N68" i="15" s="1"/>
  <c r="P68" i="15" s="1"/>
  <c r="R68" i="15" s="1"/>
  <c r="T68" i="15" s="1"/>
  <c r="F65" i="15"/>
  <c r="H65" i="15"/>
  <c r="J65" i="15" s="1"/>
  <c r="L65" i="15"/>
  <c r="N65" i="15" s="1"/>
  <c r="P65" i="15" s="1"/>
  <c r="R65" i="15" s="1"/>
  <c r="F60" i="15"/>
  <c r="H60" i="15" s="1"/>
  <c r="J60" i="15" s="1"/>
  <c r="L60" i="15" s="1"/>
  <c r="N60" i="15" s="1"/>
  <c r="P60" i="15" s="1"/>
  <c r="R60" i="15" s="1"/>
  <c r="T60" i="15" s="1"/>
  <c r="F57" i="15"/>
  <c r="H57" i="15" s="1"/>
  <c r="J57" i="15" s="1"/>
  <c r="L57" i="15" s="1"/>
  <c r="N57" i="15"/>
  <c r="P57" i="15" s="1"/>
  <c r="R57" i="15" s="1"/>
  <c r="T57" i="15" s="1"/>
  <c r="F53" i="15"/>
  <c r="H53" i="15" s="1"/>
  <c r="J53" i="15" s="1"/>
  <c r="L53" i="15" s="1"/>
  <c r="N53" i="15" s="1"/>
  <c r="P53" i="15" s="1"/>
  <c r="R53" i="15" s="1"/>
  <c r="F52" i="15"/>
  <c r="H52" i="15" s="1"/>
  <c r="J52" i="15" s="1"/>
  <c r="L52" i="15" s="1"/>
  <c r="N52" i="15" s="1"/>
  <c r="P52" i="15" s="1"/>
  <c r="R52" i="15" s="1"/>
  <c r="F49" i="15"/>
  <c r="H49" i="15" s="1"/>
  <c r="J49" i="15" s="1"/>
  <c r="L49" i="15" s="1"/>
  <c r="N49" i="15" s="1"/>
  <c r="P49" i="15" s="1"/>
  <c r="R49" i="15" s="1"/>
  <c r="T49" i="15" s="1"/>
  <c r="F48" i="15"/>
  <c r="H48" i="15" s="1"/>
  <c r="J48" i="15" s="1"/>
  <c r="L48" i="15" s="1"/>
  <c r="N48" i="15" s="1"/>
  <c r="P48" i="15" s="1"/>
  <c r="R48" i="15" s="1"/>
  <c r="T48" i="15" s="1"/>
  <c r="F44" i="15"/>
  <c r="H44" i="15"/>
  <c r="J44" i="15" s="1"/>
  <c r="L44" i="15" s="1"/>
  <c r="N44" i="15" s="1"/>
  <c r="P44" i="15" s="1"/>
  <c r="R44" i="15" s="1"/>
  <c r="F41" i="15"/>
  <c r="H41" i="15" s="1"/>
  <c r="J41" i="15" s="1"/>
  <c r="L41" i="15" s="1"/>
  <c r="N41" i="15" s="1"/>
  <c r="P41" i="15" s="1"/>
  <c r="R41" i="15" s="1"/>
  <c r="F37" i="15"/>
  <c r="H37" i="15"/>
  <c r="J37" i="15" s="1"/>
  <c r="L37" i="15" s="1"/>
  <c r="N37" i="15" s="1"/>
  <c r="P37" i="15" s="1"/>
  <c r="R37" i="15" s="1"/>
  <c r="F36" i="15"/>
  <c r="H36" i="15" s="1"/>
  <c r="J36" i="15" s="1"/>
  <c r="L36" i="15" s="1"/>
  <c r="N36" i="15" s="1"/>
  <c r="P36" i="15" s="1"/>
  <c r="R36" i="15" s="1"/>
  <c r="T36" i="15" s="1"/>
  <c r="F33" i="15"/>
  <c r="H33" i="15" s="1"/>
  <c r="J33" i="15"/>
  <c r="L33" i="15" s="1"/>
  <c r="N33" i="15" s="1"/>
  <c r="P33" i="15" s="1"/>
  <c r="R33" i="15" s="1"/>
  <c r="F25" i="15"/>
  <c r="H25" i="15" s="1"/>
  <c r="J25" i="15" s="1"/>
  <c r="L25" i="15" s="1"/>
  <c r="N25" i="15" s="1"/>
  <c r="P25" i="15" s="1"/>
  <c r="R25" i="15" s="1"/>
  <c r="V25" i="15" s="1"/>
  <c r="X25" i="15" s="1"/>
  <c r="Z25" i="15" s="1"/>
  <c r="AB25" i="15" s="1"/>
  <c r="AD25" i="15" s="1"/>
  <c r="AF25" i="15" s="1"/>
  <c r="AH25" i="15" s="1"/>
  <c r="AJ25" i="15" s="1"/>
  <c r="AL25" i="15" s="1"/>
  <c r="AN25" i="15" s="1"/>
  <c r="AP25" i="15" s="1"/>
  <c r="AR25" i="15" s="1"/>
  <c r="AT25" i="15" s="1"/>
  <c r="AV25" i="15" s="1"/>
  <c r="F9" i="15"/>
  <c r="H9" i="15" s="1"/>
  <c r="J9" i="15" s="1"/>
  <c r="L9" i="15" s="1"/>
  <c r="N9" i="15" s="1"/>
  <c r="P9" i="15" s="1"/>
  <c r="R9" i="15" s="1"/>
  <c r="F2" i="15"/>
  <c r="H2" i="15" s="1"/>
  <c r="J2" i="15" s="1"/>
  <c r="L2" i="15" s="1"/>
  <c r="N2" i="15" s="1"/>
  <c r="P2" i="15" s="1"/>
  <c r="R2" i="15" s="1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28" i="12"/>
  <c r="T129" i="12"/>
  <c r="T130" i="12"/>
  <c r="T131" i="12"/>
  <c r="T132" i="12"/>
  <c r="T133" i="12"/>
  <c r="T134" i="12"/>
  <c r="T135" i="12"/>
  <c r="T136" i="12"/>
  <c r="T137" i="12"/>
  <c r="T138" i="12"/>
  <c r="T139" i="12"/>
  <c r="T140" i="12"/>
  <c r="T141" i="12"/>
  <c r="T142" i="12"/>
  <c r="T143" i="12"/>
  <c r="T144" i="12"/>
  <c r="T145" i="12"/>
  <c r="T146" i="12"/>
  <c r="T147" i="12"/>
  <c r="T148" i="12"/>
  <c r="T149" i="12"/>
  <c r="T150" i="12"/>
  <c r="T151" i="12"/>
  <c r="T152" i="12"/>
  <c r="T153" i="12"/>
  <c r="T154" i="12"/>
  <c r="T155" i="12"/>
  <c r="T156" i="12"/>
  <c r="T157" i="12"/>
  <c r="T158" i="12"/>
  <c r="T159" i="12"/>
  <c r="T160" i="12"/>
  <c r="T161" i="12"/>
  <c r="T162" i="12"/>
  <c r="T163" i="12"/>
  <c r="T164" i="12"/>
  <c r="T165" i="12"/>
  <c r="T166" i="12"/>
  <c r="T167" i="12"/>
  <c r="T168" i="12"/>
  <c r="T169" i="12"/>
  <c r="T170" i="12"/>
  <c r="T171" i="12"/>
  <c r="T172" i="12"/>
  <c r="T173" i="12"/>
  <c r="T174" i="12"/>
  <c r="T175" i="12"/>
  <c r="T176" i="12"/>
  <c r="T177" i="12"/>
  <c r="T178" i="12"/>
  <c r="T179" i="12"/>
  <c r="T180" i="12"/>
  <c r="T181" i="12"/>
  <c r="T182" i="12"/>
  <c r="T183" i="12"/>
  <c r="T184" i="12"/>
  <c r="T185" i="12"/>
  <c r="T186" i="12"/>
  <c r="T187" i="12"/>
  <c r="T188" i="12"/>
  <c r="T189" i="12"/>
  <c r="T190" i="12"/>
  <c r="T191" i="12"/>
  <c r="T192" i="12"/>
  <c r="T193" i="12"/>
  <c r="T194" i="12"/>
  <c r="T195" i="12"/>
  <c r="T196" i="12"/>
  <c r="T197" i="12"/>
  <c r="T198" i="12"/>
  <c r="T199" i="12"/>
  <c r="T200" i="12"/>
  <c r="T201" i="12"/>
  <c r="T202" i="12"/>
  <c r="T203" i="12"/>
  <c r="T204" i="12"/>
  <c r="T205" i="12"/>
  <c r="T206" i="12"/>
  <c r="T207" i="12"/>
  <c r="T208" i="12"/>
  <c r="T209" i="12"/>
  <c r="T210" i="12"/>
  <c r="T211" i="12"/>
  <c r="T212" i="12"/>
  <c r="T213" i="12"/>
  <c r="T214" i="12"/>
  <c r="T215" i="12"/>
  <c r="T216" i="12"/>
  <c r="T217" i="12"/>
  <c r="T218" i="12"/>
  <c r="T219" i="12"/>
  <c r="T220" i="12"/>
  <c r="T221" i="12"/>
  <c r="T222" i="12"/>
  <c r="T223" i="12"/>
  <c r="T224" i="12"/>
  <c r="T225" i="12"/>
  <c r="T226" i="12"/>
  <c r="T227" i="12"/>
  <c r="T228" i="12"/>
  <c r="T229" i="12"/>
  <c r="T230" i="12"/>
  <c r="T231" i="12"/>
  <c r="T232" i="12"/>
  <c r="T233" i="12"/>
  <c r="T234" i="12"/>
  <c r="T235" i="12"/>
  <c r="T236" i="12"/>
  <c r="T237" i="12"/>
  <c r="T238" i="12"/>
  <c r="T239" i="12"/>
  <c r="T240" i="12"/>
  <c r="T241" i="12"/>
  <c r="T242" i="12"/>
  <c r="T243" i="12"/>
  <c r="T244" i="12"/>
  <c r="T245" i="12"/>
  <c r="T246" i="12"/>
  <c r="T247" i="12"/>
  <c r="T248" i="12"/>
  <c r="T249" i="12"/>
  <c r="T250" i="12"/>
  <c r="T251" i="12"/>
  <c r="T252" i="12"/>
  <c r="T253" i="12"/>
  <c r="T254" i="12"/>
  <c r="T255" i="12"/>
  <c r="T256" i="12"/>
  <c r="T257" i="12"/>
  <c r="T258" i="12"/>
  <c r="T259" i="12"/>
  <c r="T260" i="12"/>
  <c r="T261" i="12"/>
  <c r="T262" i="12"/>
  <c r="T263" i="12"/>
  <c r="T264" i="12"/>
  <c r="T265" i="12"/>
  <c r="T266" i="12"/>
  <c r="T267" i="12"/>
  <c r="T268" i="12"/>
  <c r="T269" i="12"/>
  <c r="T270" i="12"/>
  <c r="T271" i="12"/>
  <c r="T272" i="12"/>
  <c r="T273" i="12"/>
  <c r="T274" i="12"/>
  <c r="T275" i="12"/>
  <c r="T276" i="12"/>
  <c r="T277" i="12"/>
  <c r="T278" i="12"/>
  <c r="T279" i="12"/>
  <c r="T280" i="12"/>
  <c r="T281" i="12"/>
  <c r="T282" i="12"/>
  <c r="T283" i="12"/>
  <c r="T284" i="12"/>
  <c r="T285" i="12"/>
  <c r="T286" i="12"/>
  <c r="T287" i="12"/>
  <c r="T288" i="12"/>
  <c r="T289" i="12"/>
  <c r="T290" i="12"/>
  <c r="T291" i="12"/>
  <c r="T292" i="12"/>
  <c r="T293" i="12"/>
  <c r="T294" i="12"/>
  <c r="T295" i="12"/>
  <c r="T296" i="12"/>
  <c r="T297" i="12"/>
  <c r="T298" i="12"/>
  <c r="T299" i="12"/>
  <c r="T300" i="12"/>
  <c r="T301" i="12"/>
  <c r="T302" i="12"/>
  <c r="T303" i="12"/>
  <c r="T304" i="12"/>
  <c r="T305" i="12"/>
  <c r="T306" i="12"/>
  <c r="T307" i="12"/>
  <c r="T308" i="12"/>
  <c r="T309" i="12"/>
  <c r="T310" i="12"/>
  <c r="T311" i="12"/>
  <c r="T312" i="12"/>
  <c r="T313" i="12"/>
  <c r="T314" i="12"/>
  <c r="T315" i="12"/>
  <c r="T316" i="12"/>
  <c r="T317" i="12"/>
  <c r="T318" i="12"/>
  <c r="T319" i="12"/>
  <c r="T320" i="12"/>
  <c r="T321" i="12"/>
  <c r="T322" i="12"/>
  <c r="T323" i="12"/>
  <c r="T324" i="12"/>
  <c r="T325" i="12"/>
  <c r="T326" i="12"/>
  <c r="T327" i="12"/>
  <c r="T328" i="12"/>
  <c r="T329" i="12"/>
  <c r="T330" i="12"/>
  <c r="T331" i="12"/>
  <c r="T332" i="12"/>
  <c r="T333" i="12"/>
  <c r="T334" i="12"/>
  <c r="T335" i="12"/>
  <c r="T336" i="12"/>
  <c r="T337" i="12"/>
  <c r="T338" i="12"/>
  <c r="T339" i="12"/>
  <c r="T340" i="12"/>
  <c r="T341" i="12"/>
  <c r="T342" i="12"/>
  <c r="T343" i="12"/>
  <c r="T344" i="12"/>
  <c r="T345" i="12"/>
  <c r="T346" i="12"/>
  <c r="T347" i="12"/>
  <c r="T348" i="12"/>
  <c r="T349" i="12"/>
  <c r="T350" i="12"/>
  <c r="T351" i="12"/>
  <c r="T352" i="12"/>
  <c r="T353" i="12"/>
  <c r="T354" i="12"/>
  <c r="T355" i="12"/>
  <c r="T356" i="12"/>
  <c r="T357" i="12"/>
  <c r="T358" i="12"/>
  <c r="T359" i="12"/>
  <c r="T360" i="12"/>
  <c r="T361" i="12"/>
  <c r="T362" i="12"/>
  <c r="T363" i="12"/>
  <c r="T364" i="12"/>
  <c r="T365" i="12"/>
  <c r="T366" i="12"/>
  <c r="T367" i="12"/>
  <c r="T368" i="12"/>
  <c r="T369" i="12"/>
  <c r="T370" i="12"/>
  <c r="T371" i="12"/>
  <c r="T372" i="12"/>
  <c r="T373" i="12"/>
  <c r="T374" i="12"/>
  <c r="T375" i="12"/>
  <c r="T376" i="12"/>
  <c r="T377" i="12"/>
  <c r="T378" i="12"/>
  <c r="T379" i="12"/>
  <c r="T380" i="12"/>
  <c r="T381" i="12"/>
  <c r="T382" i="12"/>
  <c r="T383" i="12"/>
  <c r="T384" i="12"/>
  <c r="T385" i="12"/>
  <c r="T386" i="12"/>
  <c r="T387" i="12"/>
  <c r="T388" i="12"/>
  <c r="T389" i="12"/>
  <c r="T390" i="12"/>
  <c r="T391" i="12"/>
  <c r="T392" i="12"/>
  <c r="T393" i="12"/>
  <c r="T394" i="12"/>
  <c r="T395" i="12"/>
  <c r="T396" i="12"/>
  <c r="T397" i="12"/>
  <c r="T398" i="12"/>
  <c r="T399" i="12"/>
  <c r="T400" i="12"/>
  <c r="T401" i="12"/>
  <c r="T402" i="12"/>
  <c r="T403" i="12"/>
  <c r="T404" i="12"/>
  <c r="T405" i="12"/>
  <c r="T406" i="12"/>
  <c r="T407" i="12"/>
  <c r="T408" i="12"/>
  <c r="T409" i="12"/>
  <c r="T410" i="12"/>
  <c r="T411" i="12"/>
  <c r="T412" i="12"/>
  <c r="T413" i="12"/>
  <c r="T414" i="12"/>
  <c r="T415" i="12"/>
  <c r="T416" i="12"/>
  <c r="T417" i="12"/>
  <c r="T418" i="12"/>
  <c r="T419" i="12"/>
  <c r="T420" i="12"/>
  <c r="T421" i="12"/>
  <c r="T422" i="12"/>
  <c r="T423" i="12"/>
  <c r="T424" i="12"/>
  <c r="T425" i="12"/>
  <c r="T426" i="12"/>
  <c r="T427" i="12"/>
  <c r="T428" i="12"/>
  <c r="T429" i="12"/>
  <c r="T430" i="12"/>
  <c r="T431" i="12"/>
  <c r="T432" i="12"/>
  <c r="T433" i="12"/>
  <c r="T434" i="12"/>
  <c r="T435" i="12"/>
  <c r="T436" i="12"/>
  <c r="T437" i="12"/>
  <c r="T438" i="12"/>
  <c r="T439" i="12"/>
  <c r="T440" i="12"/>
  <c r="T441" i="12"/>
  <c r="T442" i="12"/>
  <c r="T443" i="12"/>
  <c r="T444" i="12"/>
  <c r="T445" i="12"/>
  <c r="T446" i="12"/>
  <c r="T447" i="12"/>
  <c r="T448" i="12"/>
  <c r="T449" i="12"/>
  <c r="T450" i="12"/>
  <c r="T451" i="12"/>
  <c r="T452" i="12"/>
  <c r="T453" i="12"/>
  <c r="T454" i="12"/>
  <c r="T455" i="12"/>
  <c r="T456" i="12"/>
  <c r="T457" i="12"/>
  <c r="T458" i="12"/>
  <c r="T459" i="12"/>
  <c r="T460" i="12"/>
  <c r="T461" i="12"/>
  <c r="T462" i="12"/>
  <c r="T463" i="12"/>
  <c r="T464" i="12"/>
  <c r="T465" i="12"/>
  <c r="T466" i="12"/>
  <c r="T467" i="12"/>
  <c r="T468" i="12"/>
  <c r="T469" i="12"/>
  <c r="T470" i="12"/>
  <c r="T471" i="12"/>
  <c r="T472" i="12"/>
  <c r="T473" i="12"/>
  <c r="T474" i="12"/>
  <c r="T475" i="12"/>
  <c r="T476" i="12"/>
  <c r="T477" i="12"/>
  <c r="T478" i="12"/>
  <c r="T479" i="12"/>
  <c r="T480" i="12"/>
  <c r="T481" i="12"/>
  <c r="U10" i="13"/>
  <c r="U11" i="13"/>
  <c r="U12" i="13"/>
  <c r="U13" i="13"/>
  <c r="U14" i="13"/>
  <c r="U15" i="13"/>
  <c r="U16" i="13"/>
  <c r="U17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134" i="13"/>
  <c r="U135" i="13"/>
  <c r="U136" i="13"/>
  <c r="U137" i="13"/>
  <c r="U138" i="13"/>
  <c r="U139" i="13"/>
  <c r="U140" i="13"/>
  <c r="U141" i="13"/>
  <c r="U142" i="13"/>
  <c r="U143" i="13"/>
  <c r="U144" i="13"/>
  <c r="U145" i="13"/>
  <c r="U146" i="13"/>
  <c r="U147" i="13"/>
  <c r="U148" i="13"/>
  <c r="U149" i="13"/>
  <c r="U150" i="13"/>
  <c r="U151" i="13"/>
  <c r="U152" i="13"/>
  <c r="U153" i="13"/>
  <c r="U154" i="13"/>
  <c r="U155" i="13"/>
  <c r="U156" i="13"/>
  <c r="U157" i="13"/>
  <c r="U158" i="13"/>
  <c r="U159" i="13"/>
  <c r="U160" i="13"/>
  <c r="U161" i="13"/>
  <c r="U162" i="13"/>
  <c r="U163" i="13"/>
  <c r="U164" i="13"/>
  <c r="U165" i="13"/>
  <c r="U166" i="13"/>
  <c r="U167" i="13"/>
  <c r="U168" i="13"/>
  <c r="U169" i="13"/>
  <c r="U170" i="13"/>
  <c r="U171" i="13"/>
  <c r="U172" i="13"/>
  <c r="U173" i="13"/>
  <c r="U174" i="13"/>
  <c r="U175" i="13"/>
  <c r="U176" i="13"/>
  <c r="U177" i="13"/>
  <c r="U178" i="13"/>
  <c r="U179" i="13"/>
  <c r="U180" i="13"/>
  <c r="U181" i="13"/>
  <c r="U182" i="13"/>
  <c r="U183" i="13"/>
  <c r="U184" i="13"/>
  <c r="U185" i="13"/>
  <c r="U186" i="13"/>
  <c r="U187" i="13"/>
  <c r="U188" i="13"/>
  <c r="U189" i="13"/>
  <c r="U190" i="13"/>
  <c r="U191" i="13"/>
  <c r="U192" i="13"/>
  <c r="U193" i="13"/>
  <c r="U194" i="13"/>
  <c r="U195" i="13"/>
  <c r="U196" i="13"/>
  <c r="U197" i="13"/>
  <c r="U198" i="13"/>
  <c r="U199" i="13"/>
  <c r="U200" i="13"/>
  <c r="U201" i="13"/>
  <c r="U2" i="13"/>
  <c r="U3" i="13"/>
  <c r="U4" i="13"/>
  <c r="U5" i="13"/>
  <c r="U6" i="13"/>
  <c r="U7" i="13"/>
  <c r="U8" i="13"/>
  <c r="U9" i="13"/>
  <c r="L171" i="3"/>
  <c r="L172" i="3"/>
  <c r="L173" i="3"/>
  <c r="L174" i="3"/>
  <c r="L175" i="3"/>
  <c r="L176" i="3"/>
  <c r="G1" i="14"/>
  <c r="F1" i="14"/>
  <c r="E1" i="14"/>
  <c r="D1" i="14"/>
  <c r="C1" i="14"/>
  <c r="B1" i="14"/>
  <c r="A1" i="14"/>
  <c r="AN176" i="3"/>
  <c r="AN177" i="3"/>
  <c r="AP177" i="3"/>
  <c r="AO177" i="3"/>
  <c r="AF177" i="3"/>
  <c r="T28" i="15"/>
  <c r="AB28" i="15"/>
  <c r="AD28" i="15" s="1"/>
  <c r="AF28" i="15" s="1"/>
  <c r="AH28" i="15" s="1"/>
  <c r="AJ28" i="15" s="1"/>
  <c r="AL28" i="15" s="1"/>
  <c r="AN28" i="15" s="1"/>
  <c r="AP28" i="15" s="1"/>
  <c r="AR28" i="15" s="1"/>
  <c r="AT28" i="15" s="1"/>
  <c r="AV28" i="15" s="1"/>
  <c r="AY170" i="3"/>
  <c r="AY171" i="3"/>
  <c r="AY172" i="3"/>
  <c r="AY173" i="3"/>
  <c r="AY174" i="3"/>
  <c r="AL171" i="3"/>
  <c r="AM171" i="3"/>
  <c r="AR171" i="3"/>
  <c r="AL172" i="3"/>
  <c r="AM172" i="3"/>
  <c r="AR172" i="3"/>
  <c r="AL173" i="3"/>
  <c r="AM173" i="3"/>
  <c r="AR173" i="3"/>
  <c r="AL174" i="3"/>
  <c r="AM174" i="3"/>
  <c r="AR174" i="3"/>
  <c r="Z171" i="3"/>
  <c r="AA171" i="3"/>
  <c r="AD171" i="3"/>
  <c r="AE171" i="3"/>
  <c r="AH171" i="3"/>
  <c r="AI171" i="3"/>
  <c r="Z172" i="3"/>
  <c r="AA172" i="3"/>
  <c r="AD172" i="3"/>
  <c r="AE172" i="3"/>
  <c r="AH172" i="3"/>
  <c r="AI172" i="3"/>
  <c r="Z173" i="3"/>
  <c r="AA173" i="3"/>
  <c r="AD173" i="3"/>
  <c r="AE173" i="3"/>
  <c r="AH173" i="3"/>
  <c r="AI173" i="3"/>
  <c r="Z174" i="3"/>
  <c r="AA174" i="3"/>
  <c r="AD174" i="3"/>
  <c r="AE174" i="3"/>
  <c r="AH174" i="3"/>
  <c r="AI17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AT3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AT45" i="3"/>
  <c r="AT46" i="3"/>
  <c r="AT47" i="3"/>
  <c r="AT48" i="3"/>
  <c r="AT49" i="3"/>
  <c r="AT50" i="3"/>
  <c r="AT51" i="3"/>
  <c r="AT52" i="3"/>
  <c r="AT53" i="3"/>
  <c r="AT54" i="3"/>
  <c r="AT55" i="3"/>
  <c r="AT56" i="3"/>
  <c r="AT57" i="3"/>
  <c r="AT58" i="3"/>
  <c r="AT59" i="3"/>
  <c r="AT60" i="3"/>
  <c r="AT61" i="3"/>
  <c r="AT62" i="3"/>
  <c r="AT63" i="3"/>
  <c r="AT64" i="3"/>
  <c r="AT65" i="3"/>
  <c r="AT66" i="3"/>
  <c r="AT67" i="3"/>
  <c r="AT68" i="3"/>
  <c r="AT69" i="3"/>
  <c r="AT70" i="3"/>
  <c r="AT71" i="3"/>
  <c r="AT72" i="3"/>
  <c r="AT73" i="3"/>
  <c r="AT74" i="3"/>
  <c r="AT75" i="3"/>
  <c r="AT76" i="3"/>
  <c r="AT77" i="3"/>
  <c r="AT78" i="3"/>
  <c r="AT79" i="3"/>
  <c r="AT80" i="3"/>
  <c r="AT81" i="3"/>
  <c r="AT82" i="3"/>
  <c r="AT83" i="3"/>
  <c r="AT84" i="3"/>
  <c r="AT85" i="3"/>
  <c r="AT86" i="3"/>
  <c r="AT87" i="3"/>
  <c r="AT88" i="3"/>
  <c r="AT89" i="3"/>
  <c r="AT90" i="3"/>
  <c r="AT91" i="3"/>
  <c r="AT92" i="3"/>
  <c r="AT93" i="3"/>
  <c r="AT94" i="3"/>
  <c r="AT95" i="3"/>
  <c r="AT96" i="3"/>
  <c r="AT97" i="3"/>
  <c r="AT98" i="3"/>
  <c r="AT99" i="3"/>
  <c r="AT100" i="3"/>
  <c r="AT101" i="3"/>
  <c r="AT102" i="3"/>
  <c r="AT103" i="3"/>
  <c r="AT104" i="3"/>
  <c r="AT105" i="3"/>
  <c r="AT106" i="3"/>
  <c r="AT107" i="3"/>
  <c r="AT108" i="3"/>
  <c r="AT109" i="3"/>
  <c r="AT110" i="3"/>
  <c r="AT111" i="3"/>
  <c r="AT112" i="3"/>
  <c r="AT113" i="3"/>
  <c r="AT114" i="3"/>
  <c r="AT115" i="3"/>
  <c r="AT116" i="3"/>
  <c r="AT117" i="3"/>
  <c r="AT118" i="3"/>
  <c r="AT119" i="3"/>
  <c r="AT120" i="3"/>
  <c r="AT121" i="3"/>
  <c r="AT122" i="3"/>
  <c r="AT123" i="3"/>
  <c r="AT124" i="3"/>
  <c r="AT125" i="3"/>
  <c r="AT126" i="3"/>
  <c r="AT127" i="3"/>
  <c r="AT128" i="3"/>
  <c r="AT129" i="3"/>
  <c r="AT130" i="3"/>
  <c r="AT131" i="3"/>
  <c r="AT132" i="3"/>
  <c r="AT133" i="3"/>
  <c r="AT134" i="3"/>
  <c r="AT135" i="3"/>
  <c r="AT136" i="3"/>
  <c r="AT137" i="3"/>
  <c r="AT138" i="3"/>
  <c r="AT139" i="3"/>
  <c r="AT140" i="3"/>
  <c r="AT141" i="3"/>
  <c r="AT142" i="3"/>
  <c r="AT143" i="3"/>
  <c r="AT144" i="3"/>
  <c r="AT145" i="3"/>
  <c r="AT146" i="3"/>
  <c r="AT147" i="3"/>
  <c r="AT148" i="3"/>
  <c r="AT149" i="3"/>
  <c r="AT150" i="3"/>
  <c r="AT151" i="3"/>
  <c r="AT152" i="3"/>
  <c r="AT153" i="3"/>
  <c r="AT154" i="3"/>
  <c r="AT155" i="3"/>
  <c r="AT156" i="3"/>
  <c r="AT2" i="3"/>
  <c r="AR113" i="3"/>
  <c r="AD30" i="3"/>
  <c r="AE30" i="3"/>
  <c r="AY30" i="3"/>
  <c r="AZ30" i="3"/>
  <c r="BA30" i="3"/>
  <c r="BB30" i="3"/>
  <c r="AH30" i="3"/>
  <c r="AI30" i="3"/>
  <c r="AL28" i="3"/>
  <c r="AM28" i="3"/>
  <c r="AL30" i="3"/>
  <c r="AM30" i="3"/>
  <c r="V29" i="3"/>
  <c r="V30" i="3"/>
  <c r="AB30" i="3"/>
  <c r="AJ30" i="3"/>
  <c r="U128" i="3"/>
  <c r="U129" i="3"/>
  <c r="U130" i="3"/>
  <c r="U131" i="3"/>
  <c r="U132" i="3"/>
  <c r="U133" i="3"/>
  <c r="U134" i="3"/>
  <c r="U125" i="3"/>
  <c r="U126" i="3"/>
  <c r="U127" i="3"/>
  <c r="U124" i="3"/>
  <c r="U120" i="3"/>
  <c r="Z120" i="3"/>
  <c r="AA120" i="3"/>
  <c r="U121" i="3"/>
  <c r="Z121" i="3"/>
  <c r="AA121" i="3"/>
  <c r="U122" i="3"/>
  <c r="Z122" i="3"/>
  <c r="AA122" i="3"/>
  <c r="AD122" i="3"/>
  <c r="AE122" i="3"/>
  <c r="U123" i="3"/>
  <c r="AA2" i="3"/>
  <c r="AX5" i="7"/>
  <c r="AY5" i="7"/>
  <c r="BA5" i="7"/>
  <c r="AX6" i="7"/>
  <c r="AY6" i="7"/>
  <c r="BA6" i="7"/>
  <c r="AX7" i="7"/>
  <c r="AY7" i="7"/>
  <c r="BA7" i="7"/>
  <c r="AX8" i="7"/>
  <c r="AY8" i="7"/>
  <c r="AZ8" i="7"/>
  <c r="BA8" i="7"/>
  <c r="AX9" i="7"/>
  <c r="AY9" i="7"/>
  <c r="AZ9" i="7"/>
  <c r="BA9" i="7"/>
  <c r="AY10" i="7"/>
  <c r="AZ10" i="7"/>
  <c r="BA10" i="7"/>
  <c r="AY11" i="7"/>
  <c r="AZ11" i="7"/>
  <c r="BA11" i="7"/>
  <c r="AY12" i="7"/>
  <c r="AZ12" i="7"/>
  <c r="BA12" i="7"/>
  <c r="AX13" i="7"/>
  <c r="AY13" i="7"/>
  <c r="AZ13" i="7"/>
  <c r="BA13" i="7"/>
  <c r="AX14" i="7"/>
  <c r="AY14" i="7"/>
  <c r="AZ14" i="7"/>
  <c r="BA14" i="7"/>
  <c r="AX15" i="7"/>
  <c r="AY15" i="7"/>
  <c r="AZ15" i="7"/>
  <c r="BA15" i="7"/>
  <c r="AX16" i="7"/>
  <c r="AY16" i="7"/>
  <c r="AZ16" i="7"/>
  <c r="BA16" i="7"/>
  <c r="AX17" i="7"/>
  <c r="AY17" i="7"/>
  <c r="AZ17" i="7"/>
  <c r="BA17" i="7"/>
  <c r="AX18" i="7"/>
  <c r="AY18" i="7"/>
  <c r="AZ18" i="7"/>
  <c r="BA18" i="7"/>
  <c r="AX19" i="7"/>
  <c r="AY19" i="7"/>
  <c r="AZ19" i="7"/>
  <c r="BA19" i="7"/>
  <c r="AX20" i="7"/>
  <c r="AY20" i="7"/>
  <c r="AZ20" i="7"/>
  <c r="BA20" i="7"/>
  <c r="AX21" i="7"/>
  <c r="AY21" i="7"/>
  <c r="AZ21" i="7"/>
  <c r="BA21" i="7"/>
  <c r="U119" i="3"/>
  <c r="U118" i="3"/>
  <c r="AZ201" i="13"/>
  <c r="BA201" i="13" s="1"/>
  <c r="AU201" i="13"/>
  <c r="AS201" i="13"/>
  <c r="AM201" i="13"/>
  <c r="AL201" i="13"/>
  <c r="AI201" i="13"/>
  <c r="AH201" i="13"/>
  <c r="AE201" i="13"/>
  <c r="AD201" i="13"/>
  <c r="AA201" i="13"/>
  <c r="Z201" i="13"/>
  <c r="AB201" i="13"/>
  <c r="X201" i="13" s="1"/>
  <c r="L201" i="13"/>
  <c r="AZ200" i="13"/>
  <c r="BA200" i="13"/>
  <c r="W200" i="13" s="1"/>
  <c r="AU200" i="13"/>
  <c r="AS200" i="13"/>
  <c r="AM200" i="13"/>
  <c r="AL200" i="13"/>
  <c r="AI200" i="13"/>
  <c r="AH200" i="13"/>
  <c r="AE200" i="13"/>
  <c r="AD200" i="13"/>
  <c r="AA200" i="13"/>
  <c r="Z200" i="13"/>
  <c r="AB200" i="13"/>
  <c r="X200" i="13" s="1"/>
  <c r="L200" i="13"/>
  <c r="AZ199" i="13"/>
  <c r="BA199" i="13"/>
  <c r="W199" i="13" s="1"/>
  <c r="AU199" i="13"/>
  <c r="AS199" i="13"/>
  <c r="AM199" i="13"/>
  <c r="AL199" i="13"/>
  <c r="AI199" i="13"/>
  <c r="AH199" i="13"/>
  <c r="AE199" i="13"/>
  <c r="AD199" i="13"/>
  <c r="AA199" i="13"/>
  <c r="Z199" i="13"/>
  <c r="AB199" i="13"/>
  <c r="X199" i="13" s="1"/>
  <c r="L199" i="13"/>
  <c r="AZ198" i="13"/>
  <c r="BA198" i="13"/>
  <c r="AU198" i="13"/>
  <c r="AS198" i="13"/>
  <c r="AM198" i="13"/>
  <c r="AL198" i="13"/>
  <c r="AI198" i="13"/>
  <c r="AH198" i="13"/>
  <c r="AE198" i="13"/>
  <c r="AD198" i="13"/>
  <c r="AA198" i="13"/>
  <c r="Z198" i="13"/>
  <c r="AB198" i="13"/>
  <c r="X198" i="13"/>
  <c r="L198" i="13"/>
  <c r="AZ197" i="13"/>
  <c r="BA197" i="13" s="1"/>
  <c r="W197" i="13" s="1"/>
  <c r="AU197" i="13"/>
  <c r="AS197" i="13"/>
  <c r="AM197" i="13"/>
  <c r="AL197" i="13"/>
  <c r="AI197" i="13"/>
  <c r="AH197" i="13"/>
  <c r="AE197" i="13"/>
  <c r="AD197" i="13"/>
  <c r="AA197" i="13"/>
  <c r="Z197" i="13"/>
  <c r="AB197" i="13"/>
  <c r="X197" i="13"/>
  <c r="L197" i="13"/>
  <c r="AZ196" i="13"/>
  <c r="BA196" i="13" s="1"/>
  <c r="AU196" i="13"/>
  <c r="AS196" i="13"/>
  <c r="AM196" i="13"/>
  <c r="AL196" i="13"/>
  <c r="AI196" i="13"/>
  <c r="AH196" i="13"/>
  <c r="AE196" i="13"/>
  <c r="AD196" i="13"/>
  <c r="AB196" i="13"/>
  <c r="X196" i="13" s="1"/>
  <c r="AA196" i="13"/>
  <c r="Z196" i="13"/>
  <c r="L196" i="13"/>
  <c r="AZ195" i="13"/>
  <c r="BA195" i="13"/>
  <c r="W195" i="13" s="1"/>
  <c r="AU195" i="13"/>
  <c r="AS195" i="13"/>
  <c r="AM195" i="13"/>
  <c r="AL195" i="13"/>
  <c r="AI195" i="13"/>
  <c r="AH195" i="13"/>
  <c r="AE195" i="13"/>
  <c r="AD195" i="13"/>
  <c r="AA195" i="13"/>
  <c r="Z195" i="13"/>
  <c r="AB195" i="13"/>
  <c r="X195" i="13" s="1"/>
  <c r="L195" i="13"/>
  <c r="AZ194" i="13"/>
  <c r="BA194" i="13"/>
  <c r="W194" i="13" s="1"/>
  <c r="AU194" i="13"/>
  <c r="AS194" i="13"/>
  <c r="AM194" i="13"/>
  <c r="AL194" i="13"/>
  <c r="AI194" i="13"/>
  <c r="AH194" i="13"/>
  <c r="AE194" i="13"/>
  <c r="AD194" i="13"/>
  <c r="AA194" i="13"/>
  <c r="Z194" i="13"/>
  <c r="AB194" i="13"/>
  <c r="X194" i="13" s="1"/>
  <c r="L194" i="13"/>
  <c r="AZ193" i="13"/>
  <c r="BA193" i="13"/>
  <c r="W193" i="13" s="1"/>
  <c r="AU193" i="13"/>
  <c r="AS193" i="13"/>
  <c r="AM193" i="13"/>
  <c r="AL193" i="13"/>
  <c r="AI193" i="13"/>
  <c r="AH193" i="13"/>
  <c r="AE193" i="13"/>
  <c r="AD193" i="13"/>
  <c r="AA193" i="13"/>
  <c r="Z193" i="13"/>
  <c r="AB193" i="13"/>
  <c r="X193" i="13" s="1"/>
  <c r="L193" i="13"/>
  <c r="AZ192" i="13"/>
  <c r="BA192" i="13"/>
  <c r="W192" i="13" s="1"/>
  <c r="AU192" i="13"/>
  <c r="AS192" i="13"/>
  <c r="AM192" i="13"/>
  <c r="AL192" i="13"/>
  <c r="AI192" i="13"/>
  <c r="AH192" i="13"/>
  <c r="AE192" i="13"/>
  <c r="AD192" i="13"/>
  <c r="AA192" i="13"/>
  <c r="Z192" i="13"/>
  <c r="AB192" i="13"/>
  <c r="X192" i="13" s="1"/>
  <c r="L192" i="13"/>
  <c r="AZ191" i="13"/>
  <c r="BA191" i="13"/>
  <c r="W191" i="13" s="1"/>
  <c r="AU191" i="13"/>
  <c r="AS191" i="13"/>
  <c r="AM191" i="13"/>
  <c r="AL191" i="13"/>
  <c r="AI191" i="13"/>
  <c r="AH191" i="13"/>
  <c r="AE191" i="13"/>
  <c r="AD191" i="13"/>
  <c r="AA191" i="13"/>
  <c r="Z191" i="13"/>
  <c r="AB191" i="13"/>
  <c r="X191" i="13" s="1"/>
  <c r="L191" i="13"/>
  <c r="AZ190" i="13"/>
  <c r="BA190" i="13"/>
  <c r="W190" i="13" s="1"/>
  <c r="AU190" i="13"/>
  <c r="AS190" i="13"/>
  <c r="AM190" i="13"/>
  <c r="AL190" i="13"/>
  <c r="AI190" i="13"/>
  <c r="AH190" i="13"/>
  <c r="AE190" i="13"/>
  <c r="AD190" i="13"/>
  <c r="AA190" i="13"/>
  <c r="Z190" i="13"/>
  <c r="AB190" i="13"/>
  <c r="AJ190" i="13" s="1"/>
  <c r="L190" i="13"/>
  <c r="AZ189" i="13"/>
  <c r="BA189" i="13"/>
  <c r="AU189" i="13"/>
  <c r="AS189" i="13"/>
  <c r="AM189" i="13"/>
  <c r="AL189" i="13"/>
  <c r="AI189" i="13"/>
  <c r="AH189" i="13"/>
  <c r="AE189" i="13"/>
  <c r="AD189" i="13"/>
  <c r="AA189" i="13"/>
  <c r="Z189" i="13"/>
  <c r="AB189" i="13"/>
  <c r="X189" i="13"/>
  <c r="L189" i="13"/>
  <c r="AZ188" i="13"/>
  <c r="BA188" i="13" s="1"/>
  <c r="W188" i="13" s="1"/>
  <c r="AU188" i="13"/>
  <c r="AS188" i="13"/>
  <c r="AM188" i="13"/>
  <c r="AL188" i="13"/>
  <c r="AI188" i="13"/>
  <c r="AH188" i="13"/>
  <c r="AE188" i="13"/>
  <c r="AD188" i="13"/>
  <c r="AA188" i="13"/>
  <c r="Z188" i="13"/>
  <c r="AB188" i="13"/>
  <c r="L188" i="13"/>
  <c r="AZ187" i="13"/>
  <c r="BA187" i="13"/>
  <c r="W187" i="13" s="1"/>
  <c r="AU187" i="13"/>
  <c r="AS187" i="13"/>
  <c r="AM187" i="13"/>
  <c r="AL187" i="13"/>
  <c r="AI187" i="13"/>
  <c r="AH187" i="13"/>
  <c r="AE187" i="13"/>
  <c r="AD187" i="13"/>
  <c r="AA187" i="13"/>
  <c r="Z187" i="13"/>
  <c r="AB187" i="13"/>
  <c r="AJ187" i="13" s="1"/>
  <c r="L187" i="13"/>
  <c r="AZ186" i="13"/>
  <c r="BA186" i="13"/>
  <c r="W186" i="13" s="1"/>
  <c r="AU186" i="13"/>
  <c r="AS186" i="13"/>
  <c r="AM186" i="13"/>
  <c r="AL186" i="13"/>
  <c r="AI186" i="13"/>
  <c r="AH186" i="13"/>
  <c r="AE186" i="13"/>
  <c r="AD186" i="13"/>
  <c r="AA186" i="13"/>
  <c r="Z186" i="13"/>
  <c r="AB186" i="13"/>
  <c r="L186" i="13"/>
  <c r="AZ185" i="13"/>
  <c r="BA185" i="13" s="1"/>
  <c r="W185" i="13" s="1"/>
  <c r="AU185" i="13"/>
  <c r="AS185" i="13"/>
  <c r="AM185" i="13"/>
  <c r="AL185" i="13"/>
  <c r="AI185" i="13"/>
  <c r="AH185" i="13"/>
  <c r="AE185" i="13"/>
  <c r="AD185" i="13"/>
  <c r="AA185" i="13"/>
  <c r="Z185" i="13"/>
  <c r="AB185" i="13"/>
  <c r="AJ185" i="13"/>
  <c r="L185" i="13"/>
  <c r="AZ184" i="13"/>
  <c r="BA184" i="13" s="1"/>
  <c r="W184" i="13" s="1"/>
  <c r="AU184" i="13"/>
  <c r="AS184" i="13"/>
  <c r="AM184" i="13"/>
  <c r="AL184" i="13"/>
  <c r="AI184" i="13"/>
  <c r="AH184" i="13"/>
  <c r="AE184" i="13"/>
  <c r="AD184" i="13"/>
  <c r="AA184" i="13"/>
  <c r="Z184" i="13"/>
  <c r="AB184" i="13"/>
  <c r="X184" i="13"/>
  <c r="L184" i="13"/>
  <c r="AZ183" i="13"/>
  <c r="BA183" i="13" s="1"/>
  <c r="AU183" i="13"/>
  <c r="AS183" i="13"/>
  <c r="AM183" i="13"/>
  <c r="AL183" i="13"/>
  <c r="AI183" i="13"/>
  <c r="AH183" i="13"/>
  <c r="AE183" i="13"/>
  <c r="AD183" i="13"/>
  <c r="AA183" i="13"/>
  <c r="Z183" i="13"/>
  <c r="AB183" i="13"/>
  <c r="X183" i="13" s="1"/>
  <c r="L183" i="13"/>
  <c r="AZ182" i="13"/>
  <c r="BA182" i="13"/>
  <c r="AU182" i="13"/>
  <c r="AS182" i="13"/>
  <c r="AM182" i="13"/>
  <c r="AL182" i="13"/>
  <c r="AI182" i="13"/>
  <c r="AH182" i="13"/>
  <c r="AE182" i="13"/>
  <c r="AD182" i="13"/>
  <c r="AA182" i="13"/>
  <c r="Z182" i="13"/>
  <c r="AB182" i="13"/>
  <c r="X182" i="13"/>
  <c r="L182" i="13"/>
  <c r="AZ181" i="13"/>
  <c r="BA181" i="13" s="1"/>
  <c r="AU181" i="13"/>
  <c r="AS181" i="13"/>
  <c r="AM181" i="13"/>
  <c r="AL181" i="13"/>
  <c r="AI181" i="13"/>
  <c r="AH181" i="13"/>
  <c r="AE181" i="13"/>
  <c r="AD181" i="13"/>
  <c r="AA181" i="13"/>
  <c r="Z181" i="13"/>
  <c r="AB181" i="13"/>
  <c r="X181" i="13" s="1"/>
  <c r="L181" i="13"/>
  <c r="AZ180" i="13"/>
  <c r="BA180" i="13"/>
  <c r="W180" i="13" s="1"/>
  <c r="AU180" i="13"/>
  <c r="AS180" i="13"/>
  <c r="AM180" i="13"/>
  <c r="AL180" i="13"/>
  <c r="AI180" i="13"/>
  <c r="AH180" i="13"/>
  <c r="AE180" i="13"/>
  <c r="AD180" i="13"/>
  <c r="AB180" i="13"/>
  <c r="X180" i="13" s="1"/>
  <c r="AA180" i="13"/>
  <c r="Z180" i="13"/>
  <c r="L180" i="13"/>
  <c r="AZ179" i="13"/>
  <c r="BA179" i="13"/>
  <c r="AU179" i="13"/>
  <c r="AS179" i="13"/>
  <c r="AM179" i="13"/>
  <c r="AL179" i="13"/>
  <c r="AI179" i="13"/>
  <c r="AH179" i="13"/>
  <c r="AE179" i="13"/>
  <c r="AD179" i="13"/>
  <c r="AA179" i="13"/>
  <c r="Z179" i="13"/>
  <c r="AB179" i="13"/>
  <c r="AJ179" i="13"/>
  <c r="L179" i="13"/>
  <c r="AZ178" i="13"/>
  <c r="BA178" i="13" s="1"/>
  <c r="AU178" i="13"/>
  <c r="AS178" i="13"/>
  <c r="AM178" i="13"/>
  <c r="AL178" i="13"/>
  <c r="AI178" i="13"/>
  <c r="AH178" i="13"/>
  <c r="AE178" i="13"/>
  <c r="AD178" i="13"/>
  <c r="AA178" i="13"/>
  <c r="Z178" i="13"/>
  <c r="AB178" i="13"/>
  <c r="X178" i="13" s="1"/>
  <c r="L178" i="13"/>
  <c r="AZ177" i="13"/>
  <c r="BA177" i="13"/>
  <c r="W177" i="13" s="1"/>
  <c r="AU177" i="13"/>
  <c r="AS177" i="13"/>
  <c r="AM177" i="13"/>
  <c r="AL177" i="13"/>
  <c r="AI177" i="13"/>
  <c r="AH177" i="13"/>
  <c r="AE177" i="13"/>
  <c r="AD177" i="13"/>
  <c r="AA177" i="13"/>
  <c r="Z177" i="13"/>
  <c r="AB177" i="13"/>
  <c r="X177" i="13" s="1"/>
  <c r="L177" i="13"/>
  <c r="E178" i="19" s="1"/>
  <c r="O178" i="19" s="1"/>
  <c r="AZ176" i="13"/>
  <c r="BA176" i="13"/>
  <c r="AU176" i="13"/>
  <c r="AS176" i="13"/>
  <c r="AM176" i="13"/>
  <c r="AL176" i="13"/>
  <c r="AI176" i="13"/>
  <c r="AH176" i="13"/>
  <c r="AE176" i="13"/>
  <c r="AD176" i="13"/>
  <c r="AA176" i="13"/>
  <c r="Z176" i="13"/>
  <c r="AB176" i="13"/>
  <c r="X176" i="13"/>
  <c r="L176" i="13"/>
  <c r="E177" i="19" s="1"/>
  <c r="O177" i="19" s="1"/>
  <c r="AZ175" i="13"/>
  <c r="BA175" i="13" s="1"/>
  <c r="AU175" i="13"/>
  <c r="AS175" i="13"/>
  <c r="AM175" i="13"/>
  <c r="AL175" i="13"/>
  <c r="AI175" i="13"/>
  <c r="AH175" i="13"/>
  <c r="AE175" i="13"/>
  <c r="AD175" i="13"/>
  <c r="AA175" i="13"/>
  <c r="Z175" i="13"/>
  <c r="AB175" i="13"/>
  <c r="L175" i="13"/>
  <c r="E176" i="19" s="1"/>
  <c r="O176" i="19" s="1"/>
  <c r="AZ174" i="13"/>
  <c r="BA174" i="13" s="1"/>
  <c r="AU174" i="13"/>
  <c r="AS174" i="13"/>
  <c r="AM174" i="13"/>
  <c r="AL174" i="13"/>
  <c r="AI174" i="13"/>
  <c r="AH174" i="13"/>
  <c r="AE174" i="13"/>
  <c r="AD174" i="13"/>
  <c r="AA174" i="13"/>
  <c r="Z174" i="13"/>
  <c r="AB174" i="13"/>
  <c r="X174" i="13" s="1"/>
  <c r="L174" i="13"/>
  <c r="E175" i="19" s="1"/>
  <c r="O175" i="19" s="1"/>
  <c r="AZ173" i="13"/>
  <c r="BA173" i="13" s="1"/>
  <c r="W173" i="13" s="1"/>
  <c r="AU173" i="13"/>
  <c r="AS173" i="13"/>
  <c r="AM173" i="13"/>
  <c r="AL173" i="13"/>
  <c r="AI173" i="13"/>
  <c r="AH173" i="13"/>
  <c r="AE173" i="13"/>
  <c r="AD173" i="13"/>
  <c r="AA173" i="13"/>
  <c r="Z173" i="13"/>
  <c r="AB173" i="13"/>
  <c r="L173" i="13"/>
  <c r="E174" i="19" s="1"/>
  <c r="O174" i="19" s="1"/>
  <c r="AZ172" i="13"/>
  <c r="BA172" i="13" s="1"/>
  <c r="W172" i="13" s="1"/>
  <c r="AU172" i="13"/>
  <c r="AS172" i="13"/>
  <c r="AM172" i="13"/>
  <c r="AL172" i="13"/>
  <c r="AI172" i="13"/>
  <c r="AH172" i="13"/>
  <c r="AE172" i="13"/>
  <c r="AD172" i="13"/>
  <c r="AA172" i="13"/>
  <c r="Z172" i="13"/>
  <c r="AB172" i="13"/>
  <c r="X172" i="13" s="1"/>
  <c r="L172" i="13"/>
  <c r="E173" i="19" s="1"/>
  <c r="O173" i="19" s="1"/>
  <c r="AZ171" i="13"/>
  <c r="BA171" i="13" s="1"/>
  <c r="AU171" i="13"/>
  <c r="AS171" i="13"/>
  <c r="AM171" i="13"/>
  <c r="AL171" i="13"/>
  <c r="AI171" i="13"/>
  <c r="AH171" i="13"/>
  <c r="AE171" i="13"/>
  <c r="AD171" i="13"/>
  <c r="AA171" i="13"/>
  <c r="Z171" i="13"/>
  <c r="AB171" i="13"/>
  <c r="X171" i="13" s="1"/>
  <c r="L171" i="13"/>
  <c r="E172" i="19" s="1"/>
  <c r="O172" i="19" s="1"/>
  <c r="AZ170" i="13"/>
  <c r="BA170" i="13"/>
  <c r="AU170" i="13"/>
  <c r="AS170" i="13"/>
  <c r="AM170" i="13"/>
  <c r="AL170" i="13"/>
  <c r="AI170" i="13"/>
  <c r="AH170" i="13"/>
  <c r="AE170" i="13"/>
  <c r="AD170" i="13"/>
  <c r="AA170" i="13"/>
  <c r="Z170" i="13"/>
  <c r="AB170" i="13"/>
  <c r="AN170" i="13"/>
  <c r="AQ170" i="13" s="1"/>
  <c r="AP170" i="13" s="1"/>
  <c r="L170" i="13"/>
  <c r="E171" i="19" s="1"/>
  <c r="O171" i="19" s="1"/>
  <c r="AZ169" i="13"/>
  <c r="BA169" i="13" s="1"/>
  <c r="W169" i="13" s="1"/>
  <c r="AU169" i="13"/>
  <c r="AS169" i="13"/>
  <c r="AM169" i="13"/>
  <c r="AL169" i="13"/>
  <c r="AI169" i="13"/>
  <c r="AH169" i="13"/>
  <c r="AE169" i="13"/>
  <c r="AD169" i="13"/>
  <c r="AA169" i="13"/>
  <c r="Z169" i="13"/>
  <c r="AB169" i="13"/>
  <c r="L169" i="13"/>
  <c r="E170" i="19" s="1"/>
  <c r="O170" i="19" s="1"/>
  <c r="AZ168" i="13"/>
  <c r="BA168" i="13"/>
  <c r="W168" i="13" s="1"/>
  <c r="AU168" i="13"/>
  <c r="AS168" i="13"/>
  <c r="AM168" i="13"/>
  <c r="AL168" i="13"/>
  <c r="AI168" i="13"/>
  <c r="AH168" i="13"/>
  <c r="AE168" i="13"/>
  <c r="AD168" i="13"/>
  <c r="AA168" i="13"/>
  <c r="Z168" i="13"/>
  <c r="AB168" i="13"/>
  <c r="L168" i="13"/>
  <c r="E169" i="19" s="1"/>
  <c r="O169" i="19" s="1"/>
  <c r="AZ167" i="13"/>
  <c r="BA167" i="13" s="1"/>
  <c r="W167" i="13" s="1"/>
  <c r="AU167" i="13"/>
  <c r="AS167" i="13"/>
  <c r="AM167" i="13"/>
  <c r="AL167" i="13"/>
  <c r="AI167" i="13"/>
  <c r="AH167" i="13"/>
  <c r="AE167" i="13"/>
  <c r="AD167" i="13"/>
  <c r="AA167" i="13"/>
  <c r="Z167" i="13"/>
  <c r="AB167" i="13"/>
  <c r="L167" i="13"/>
  <c r="E168" i="19" s="1"/>
  <c r="O168" i="19" s="1"/>
  <c r="AZ166" i="13"/>
  <c r="BA166" i="13" s="1"/>
  <c r="AU166" i="13"/>
  <c r="AS166" i="13"/>
  <c r="AM166" i="13"/>
  <c r="AL166" i="13"/>
  <c r="AI166" i="13"/>
  <c r="AH166" i="13"/>
  <c r="AE166" i="13"/>
  <c r="AD166" i="13"/>
  <c r="AA166" i="13"/>
  <c r="Z166" i="13"/>
  <c r="AB166" i="13"/>
  <c r="X166" i="13" s="1"/>
  <c r="L166" i="13"/>
  <c r="E167" i="19" s="1"/>
  <c r="O167" i="19" s="1"/>
  <c r="AZ165" i="13"/>
  <c r="BA165" i="13" s="1"/>
  <c r="W165" i="13" s="1"/>
  <c r="AU165" i="13"/>
  <c r="AS165" i="13"/>
  <c r="AM165" i="13"/>
  <c r="AL165" i="13"/>
  <c r="AI165" i="13"/>
  <c r="AH165" i="13"/>
  <c r="AE165" i="13"/>
  <c r="AD165" i="13"/>
  <c r="AA165" i="13"/>
  <c r="Z165" i="13"/>
  <c r="AB165" i="13"/>
  <c r="AF165" i="13" s="1"/>
  <c r="L165" i="13"/>
  <c r="E166" i="19" s="1"/>
  <c r="O166" i="19" s="1"/>
  <c r="AZ164" i="13"/>
  <c r="BA164" i="13" s="1"/>
  <c r="W164" i="13" s="1"/>
  <c r="AU164" i="13"/>
  <c r="AS164" i="13"/>
  <c r="AM164" i="13"/>
  <c r="AL164" i="13"/>
  <c r="AI164" i="13"/>
  <c r="AH164" i="13"/>
  <c r="AE164" i="13"/>
  <c r="AD164" i="13"/>
  <c r="AA164" i="13"/>
  <c r="Z164" i="13"/>
  <c r="AB164" i="13"/>
  <c r="L164" i="13"/>
  <c r="E165" i="19" s="1"/>
  <c r="O165" i="19" s="1"/>
  <c r="AZ163" i="13"/>
  <c r="BA163" i="13"/>
  <c r="AU163" i="13"/>
  <c r="AS163" i="13"/>
  <c r="AM163" i="13"/>
  <c r="AL163" i="13"/>
  <c r="AI163" i="13"/>
  <c r="AH163" i="13"/>
  <c r="AE163" i="13"/>
  <c r="AD163" i="13"/>
  <c r="AA163" i="13"/>
  <c r="Z163" i="13"/>
  <c r="AB163" i="13"/>
  <c r="X163" i="13"/>
  <c r="L163" i="13"/>
  <c r="E164" i="19" s="1"/>
  <c r="O164" i="19" s="1"/>
  <c r="AZ162" i="13"/>
  <c r="BA162" i="13" s="1"/>
  <c r="W162" i="13" s="1"/>
  <c r="AU162" i="13"/>
  <c r="AS162" i="13"/>
  <c r="AM162" i="13"/>
  <c r="AL162" i="13"/>
  <c r="AI162" i="13"/>
  <c r="AH162" i="13"/>
  <c r="AE162" i="13"/>
  <c r="AD162" i="13"/>
  <c r="AA162" i="13"/>
  <c r="Z162" i="13"/>
  <c r="AB162" i="13"/>
  <c r="X162" i="13"/>
  <c r="L162" i="13"/>
  <c r="E163" i="19" s="1"/>
  <c r="O163" i="19" s="1"/>
  <c r="AZ161" i="13"/>
  <c r="BA161" i="13"/>
  <c r="W161" i="13"/>
  <c r="AU161" i="13"/>
  <c r="AS161" i="13"/>
  <c r="AM161" i="13"/>
  <c r="AL161" i="13"/>
  <c r="AI161" i="13"/>
  <c r="AH161" i="13"/>
  <c r="AE161" i="13"/>
  <c r="AD161" i="13"/>
  <c r="AA161" i="13"/>
  <c r="Z161" i="13"/>
  <c r="AB161" i="13"/>
  <c r="L161" i="13"/>
  <c r="E162" i="19" s="1"/>
  <c r="O162" i="19" s="1"/>
  <c r="AZ160" i="13"/>
  <c r="BA160" i="13" s="1"/>
  <c r="AU160" i="13"/>
  <c r="AS160" i="13"/>
  <c r="AM160" i="13"/>
  <c r="AL160" i="13"/>
  <c r="AI160" i="13"/>
  <c r="AH160" i="13"/>
  <c r="AE160" i="13"/>
  <c r="AD160" i="13"/>
  <c r="AA160" i="13"/>
  <c r="Z160" i="13"/>
  <c r="AB160" i="13"/>
  <c r="L160" i="13"/>
  <c r="E161" i="19" s="1"/>
  <c r="O161" i="19" s="1"/>
  <c r="AZ159" i="13"/>
  <c r="BA159" i="13"/>
  <c r="W159" i="13" s="1"/>
  <c r="AU159" i="13"/>
  <c r="AS159" i="13"/>
  <c r="AM159" i="13"/>
  <c r="AL159" i="13"/>
  <c r="AI159" i="13"/>
  <c r="AH159" i="13"/>
  <c r="AE159" i="13"/>
  <c r="AD159" i="13"/>
  <c r="AA159" i="13"/>
  <c r="Z159" i="13"/>
  <c r="AB159" i="13"/>
  <c r="AN159" i="13" s="1"/>
  <c r="L159" i="13"/>
  <c r="E160" i="19" s="1"/>
  <c r="O160" i="19" s="1"/>
  <c r="AZ158" i="13"/>
  <c r="BA158" i="13"/>
  <c r="AU158" i="13"/>
  <c r="AS158" i="13"/>
  <c r="AM158" i="13"/>
  <c r="AL158" i="13"/>
  <c r="AI158" i="13"/>
  <c r="AH158" i="13"/>
  <c r="AE158" i="13"/>
  <c r="AD158" i="13"/>
  <c r="AA158" i="13"/>
  <c r="Z158" i="13"/>
  <c r="AB158" i="13"/>
  <c r="X158" i="13"/>
  <c r="L158" i="13"/>
  <c r="E159" i="19" s="1"/>
  <c r="O159" i="19" s="1"/>
  <c r="AZ157" i="13"/>
  <c r="BA157" i="13" s="1"/>
  <c r="W157" i="13" s="1"/>
  <c r="AU157" i="13"/>
  <c r="AS157" i="13"/>
  <c r="AM157" i="13"/>
  <c r="AL157" i="13"/>
  <c r="AI157" i="13"/>
  <c r="AH157" i="13"/>
  <c r="AE157" i="13"/>
  <c r="AD157" i="13"/>
  <c r="AA157" i="13"/>
  <c r="Z157" i="13"/>
  <c r="AB157" i="13"/>
  <c r="L157" i="13"/>
  <c r="E158" i="19" s="1"/>
  <c r="O158" i="19" s="1"/>
  <c r="AZ156" i="13"/>
  <c r="BA156" i="13" s="1"/>
  <c r="AU156" i="13"/>
  <c r="AS156" i="13"/>
  <c r="AM156" i="13"/>
  <c r="AL156" i="13"/>
  <c r="AI156" i="13"/>
  <c r="AH156" i="13"/>
  <c r="AE156" i="13"/>
  <c r="AD156" i="13"/>
  <c r="AA156" i="13"/>
  <c r="Z156" i="13"/>
  <c r="AB156" i="13"/>
  <c r="X156" i="13" s="1"/>
  <c r="L156" i="13"/>
  <c r="E157" i="19" s="1"/>
  <c r="O157" i="19" s="1"/>
  <c r="AZ155" i="13"/>
  <c r="BA155" i="13" s="1"/>
  <c r="AU155" i="13"/>
  <c r="AS155" i="13"/>
  <c r="AM155" i="13"/>
  <c r="AL155" i="13"/>
  <c r="AI155" i="13"/>
  <c r="AH155" i="13"/>
  <c r="AE155" i="13"/>
  <c r="AD155" i="13"/>
  <c r="AA155" i="13"/>
  <c r="Z155" i="13"/>
  <c r="AB155" i="13"/>
  <c r="L155" i="13"/>
  <c r="E156" i="19" s="1"/>
  <c r="O156" i="19" s="1"/>
  <c r="AZ154" i="13"/>
  <c r="BA154" i="13" s="1"/>
  <c r="W154" i="13" s="1"/>
  <c r="AU154" i="13"/>
  <c r="AS154" i="13"/>
  <c r="AM154" i="13"/>
  <c r="AL154" i="13"/>
  <c r="AI154" i="13"/>
  <c r="AH154" i="13"/>
  <c r="AE154" i="13"/>
  <c r="AD154" i="13"/>
  <c r="AA154" i="13"/>
  <c r="Z154" i="13"/>
  <c r="AB154" i="13"/>
  <c r="L154" i="13"/>
  <c r="E155" i="19" s="1"/>
  <c r="O155" i="19" s="1"/>
  <c r="AZ153" i="13"/>
  <c r="BA153" i="13" s="1"/>
  <c r="W153" i="13" s="1"/>
  <c r="AU153" i="13"/>
  <c r="AS153" i="13"/>
  <c r="AM153" i="13"/>
  <c r="AL153" i="13"/>
  <c r="AI153" i="13"/>
  <c r="AH153" i="13"/>
  <c r="AE153" i="13"/>
  <c r="AD153" i="13"/>
  <c r="AA153" i="13"/>
  <c r="Z153" i="13"/>
  <c r="AB153" i="13"/>
  <c r="X153" i="13" s="1"/>
  <c r="L153" i="13"/>
  <c r="E154" i="19" s="1"/>
  <c r="O154" i="19" s="1"/>
  <c r="AZ152" i="13"/>
  <c r="BA152" i="13" s="1"/>
  <c r="W152" i="13" s="1"/>
  <c r="AU152" i="13"/>
  <c r="AS152" i="13"/>
  <c r="AM152" i="13"/>
  <c r="AL152" i="13"/>
  <c r="AI152" i="13"/>
  <c r="AH152" i="13"/>
  <c r="AE152" i="13"/>
  <c r="AD152" i="13"/>
  <c r="AA152" i="13"/>
  <c r="Z152" i="13"/>
  <c r="AB152" i="13"/>
  <c r="X152" i="13" s="1"/>
  <c r="L152" i="13"/>
  <c r="E153" i="19" s="1"/>
  <c r="O153" i="19" s="1"/>
  <c r="AZ151" i="13"/>
  <c r="BA151" i="13" s="1"/>
  <c r="AU151" i="13"/>
  <c r="AS151" i="13"/>
  <c r="AM151" i="13"/>
  <c r="AL151" i="13"/>
  <c r="AI151" i="13"/>
  <c r="AH151" i="13"/>
  <c r="AE151" i="13"/>
  <c r="AD151" i="13"/>
  <c r="AA151" i="13"/>
  <c r="Z151" i="13"/>
  <c r="AB151" i="13"/>
  <c r="X151" i="13" s="1"/>
  <c r="L151" i="13"/>
  <c r="E152" i="19" s="1"/>
  <c r="O152" i="19" s="1"/>
  <c r="AZ150" i="13"/>
  <c r="BA150" i="13" s="1"/>
  <c r="AU150" i="13"/>
  <c r="AS150" i="13"/>
  <c r="AM150" i="13"/>
  <c r="AL150" i="13"/>
  <c r="AI150" i="13"/>
  <c r="AH150" i="13"/>
  <c r="AE150" i="13"/>
  <c r="AD150" i="13"/>
  <c r="AA150" i="13"/>
  <c r="Z150" i="13"/>
  <c r="AB150" i="13"/>
  <c r="X150" i="13" s="1"/>
  <c r="L150" i="13"/>
  <c r="E151" i="19" s="1"/>
  <c r="O151" i="19" s="1"/>
  <c r="AZ149" i="13"/>
  <c r="BA149" i="13"/>
  <c r="AU149" i="13"/>
  <c r="AS149" i="13"/>
  <c r="AM149" i="13"/>
  <c r="AL149" i="13"/>
  <c r="AI149" i="13"/>
  <c r="AH149" i="13"/>
  <c r="AE149" i="13"/>
  <c r="AD149" i="13"/>
  <c r="AA149" i="13"/>
  <c r="Z149" i="13"/>
  <c r="AB149" i="13"/>
  <c r="X149" i="13"/>
  <c r="L149" i="13"/>
  <c r="E150" i="19" s="1"/>
  <c r="O150" i="19" s="1"/>
  <c r="AZ148" i="13"/>
  <c r="BA148" i="13"/>
  <c r="W148" i="13"/>
  <c r="AU148" i="13"/>
  <c r="AS148" i="13"/>
  <c r="AM148" i="13"/>
  <c r="AL148" i="13"/>
  <c r="AI148" i="13"/>
  <c r="AH148" i="13"/>
  <c r="AE148" i="13"/>
  <c r="AD148" i="13"/>
  <c r="AA148" i="13"/>
  <c r="Z148" i="13"/>
  <c r="AB148" i="13"/>
  <c r="X148" i="13"/>
  <c r="L148" i="13"/>
  <c r="E149" i="19" s="1"/>
  <c r="O149" i="19" s="1"/>
  <c r="AZ147" i="13"/>
  <c r="BA147" i="13" s="1"/>
  <c r="AU147" i="13"/>
  <c r="AS147" i="13"/>
  <c r="AM147" i="13"/>
  <c r="AL147" i="13"/>
  <c r="AI147" i="13"/>
  <c r="AH147" i="13"/>
  <c r="AE147" i="13"/>
  <c r="AD147" i="13"/>
  <c r="AA147" i="13"/>
  <c r="Z147" i="13"/>
  <c r="AB147" i="13"/>
  <c r="X147" i="13" s="1"/>
  <c r="L147" i="13"/>
  <c r="E148" i="19" s="1"/>
  <c r="O148" i="19" s="1"/>
  <c r="AZ146" i="13"/>
  <c r="BA146" i="13" s="1"/>
  <c r="W146" i="13" s="1"/>
  <c r="AU146" i="13"/>
  <c r="AS146" i="13"/>
  <c r="AM146" i="13"/>
  <c r="AL146" i="13"/>
  <c r="AI146" i="13"/>
  <c r="AH146" i="13"/>
  <c r="AE146" i="13"/>
  <c r="AD146" i="13"/>
  <c r="AA146" i="13"/>
  <c r="Z146" i="13"/>
  <c r="AB146" i="13"/>
  <c r="X146" i="13" s="1"/>
  <c r="L146" i="13"/>
  <c r="E147" i="19" s="1"/>
  <c r="O147" i="19" s="1"/>
  <c r="AZ145" i="13"/>
  <c r="BA145" i="13" s="1"/>
  <c r="AU145" i="13"/>
  <c r="AS145" i="13"/>
  <c r="AM145" i="13"/>
  <c r="AL145" i="13"/>
  <c r="AI145" i="13"/>
  <c r="AH145" i="13"/>
  <c r="AE145" i="13"/>
  <c r="AD145" i="13"/>
  <c r="AA145" i="13"/>
  <c r="Z145" i="13"/>
  <c r="AB145" i="13"/>
  <c r="X145" i="13" s="1"/>
  <c r="L145" i="13"/>
  <c r="E146" i="19" s="1"/>
  <c r="O146" i="19" s="1"/>
  <c r="AZ144" i="13"/>
  <c r="BA144" i="13" s="1"/>
  <c r="W144" i="13" s="1"/>
  <c r="AU144" i="13"/>
  <c r="AS144" i="13"/>
  <c r="AM144" i="13"/>
  <c r="AL144" i="13"/>
  <c r="AI144" i="13"/>
  <c r="AH144" i="13"/>
  <c r="AE144" i="13"/>
  <c r="AD144" i="13"/>
  <c r="AA144" i="13"/>
  <c r="Z144" i="13"/>
  <c r="AB144" i="13"/>
  <c r="X144" i="13" s="1"/>
  <c r="L144" i="13"/>
  <c r="E145" i="19" s="1"/>
  <c r="O145" i="19" s="1"/>
  <c r="AZ143" i="13"/>
  <c r="BA143" i="13" s="1"/>
  <c r="W143" i="13" s="1"/>
  <c r="AU143" i="13"/>
  <c r="AS143" i="13"/>
  <c r="AM143" i="13"/>
  <c r="AL143" i="13"/>
  <c r="AI143" i="13"/>
  <c r="AH143" i="13"/>
  <c r="AE143" i="13"/>
  <c r="AD143" i="13"/>
  <c r="AA143" i="13"/>
  <c r="Z143" i="13"/>
  <c r="AB143" i="13"/>
  <c r="X143" i="13" s="1"/>
  <c r="L143" i="13"/>
  <c r="E144" i="19" s="1"/>
  <c r="O144" i="19" s="1"/>
  <c r="AZ142" i="13"/>
  <c r="BA142" i="13" s="1"/>
  <c r="AU142" i="13"/>
  <c r="AS142" i="13"/>
  <c r="AM142" i="13"/>
  <c r="AL142" i="13"/>
  <c r="AI142" i="13"/>
  <c r="AH142" i="13"/>
  <c r="AE142" i="13"/>
  <c r="AD142" i="13"/>
  <c r="AA142" i="13"/>
  <c r="Z142" i="13"/>
  <c r="AB142" i="13"/>
  <c r="X142" i="13" s="1"/>
  <c r="L142" i="13"/>
  <c r="E143" i="19" s="1"/>
  <c r="O143" i="19" s="1"/>
  <c r="AZ141" i="13"/>
  <c r="BA141" i="13"/>
  <c r="W141" i="13" s="1"/>
  <c r="AU141" i="13"/>
  <c r="AS141" i="13"/>
  <c r="AM141" i="13"/>
  <c r="AL141" i="13"/>
  <c r="AI141" i="13"/>
  <c r="AH141" i="13"/>
  <c r="AE141" i="13"/>
  <c r="AD141" i="13"/>
  <c r="AA141" i="13"/>
  <c r="Z141" i="13"/>
  <c r="AB141" i="13"/>
  <c r="X141" i="13" s="1"/>
  <c r="L141" i="13"/>
  <c r="E142" i="19" s="1"/>
  <c r="O142" i="19" s="1"/>
  <c r="AZ140" i="13"/>
  <c r="BA140" i="13"/>
  <c r="W140" i="13" s="1"/>
  <c r="AU140" i="13"/>
  <c r="AS140" i="13"/>
  <c r="AM140" i="13"/>
  <c r="AL140" i="13"/>
  <c r="AI140" i="13"/>
  <c r="AH140" i="13"/>
  <c r="AE140" i="13"/>
  <c r="AD140" i="13"/>
  <c r="AA140" i="13"/>
  <c r="Z140" i="13"/>
  <c r="AB140" i="13"/>
  <c r="X140" i="13" s="1"/>
  <c r="L140" i="13"/>
  <c r="E141" i="19" s="1"/>
  <c r="O141" i="19" s="1"/>
  <c r="AZ139" i="13"/>
  <c r="BA139" i="13"/>
  <c r="W139" i="13" s="1"/>
  <c r="AU139" i="13"/>
  <c r="AS139" i="13"/>
  <c r="AM139" i="13"/>
  <c r="AL139" i="13"/>
  <c r="AI139" i="13"/>
  <c r="AH139" i="13"/>
  <c r="AE139" i="13"/>
  <c r="AD139" i="13"/>
  <c r="AA139" i="13"/>
  <c r="Z139" i="13"/>
  <c r="AB139" i="13"/>
  <c r="X139" i="13" s="1"/>
  <c r="L139" i="13"/>
  <c r="E140" i="19" s="1"/>
  <c r="O140" i="19" s="1"/>
  <c r="AZ138" i="13"/>
  <c r="BA138" i="13"/>
  <c r="W138" i="13" s="1"/>
  <c r="AU138" i="13"/>
  <c r="AS138" i="13"/>
  <c r="AM138" i="13"/>
  <c r="AL138" i="13"/>
  <c r="AI138" i="13"/>
  <c r="AH138" i="13"/>
  <c r="AE138" i="13"/>
  <c r="AD138" i="13"/>
  <c r="AA138" i="13"/>
  <c r="Z138" i="13"/>
  <c r="AB138" i="13"/>
  <c r="X138" i="13" s="1"/>
  <c r="L138" i="13"/>
  <c r="E139" i="19" s="1"/>
  <c r="O139" i="19" s="1"/>
  <c r="AZ137" i="13"/>
  <c r="BA137" i="13"/>
  <c r="W137" i="13" s="1"/>
  <c r="AU137" i="13"/>
  <c r="AS137" i="13"/>
  <c r="AM137" i="13"/>
  <c r="AL137" i="13"/>
  <c r="AI137" i="13"/>
  <c r="AH137" i="13"/>
  <c r="AE137" i="13"/>
  <c r="AD137" i="13"/>
  <c r="AA137" i="13"/>
  <c r="Z137" i="13"/>
  <c r="AB137" i="13"/>
  <c r="X137" i="13" s="1"/>
  <c r="L137" i="13"/>
  <c r="E138" i="19" s="1"/>
  <c r="O138" i="19" s="1"/>
  <c r="AZ136" i="13"/>
  <c r="BA136" i="13"/>
  <c r="AU136" i="13"/>
  <c r="AS136" i="13"/>
  <c r="AM136" i="13"/>
  <c r="AL136" i="13"/>
  <c r="AI136" i="13"/>
  <c r="AH136" i="13"/>
  <c r="AE136" i="13"/>
  <c r="AD136" i="13"/>
  <c r="AA136" i="13"/>
  <c r="Z136" i="13"/>
  <c r="AB136" i="13"/>
  <c r="X136" i="13"/>
  <c r="L136" i="13"/>
  <c r="E137" i="19" s="1"/>
  <c r="O137" i="19" s="1"/>
  <c r="AZ135" i="13"/>
  <c r="BA135" i="13"/>
  <c r="W135" i="13"/>
  <c r="AU135" i="13"/>
  <c r="AS135" i="13"/>
  <c r="AM135" i="13"/>
  <c r="AL135" i="13"/>
  <c r="AI135" i="13"/>
  <c r="AH135" i="13"/>
  <c r="AE135" i="13"/>
  <c r="AD135" i="13"/>
  <c r="AA135" i="13"/>
  <c r="Z135" i="13"/>
  <c r="AB135" i="13"/>
  <c r="L135" i="13"/>
  <c r="E136" i="19" s="1"/>
  <c r="O136" i="19" s="1"/>
  <c r="AZ134" i="13"/>
  <c r="BA134" i="13"/>
  <c r="AU134" i="13"/>
  <c r="AS134" i="13"/>
  <c r="AM134" i="13"/>
  <c r="AL134" i="13"/>
  <c r="AI134" i="13"/>
  <c r="AH134" i="13"/>
  <c r="AE134" i="13"/>
  <c r="AD134" i="13"/>
  <c r="AA134" i="13"/>
  <c r="Z134" i="13"/>
  <c r="AB134" i="13"/>
  <c r="AJ134" i="13"/>
  <c r="L134" i="13"/>
  <c r="E135" i="19" s="1"/>
  <c r="O135" i="19" s="1"/>
  <c r="AZ133" i="13"/>
  <c r="BA133" i="13" s="1"/>
  <c r="W133" i="13" s="1"/>
  <c r="AU133" i="13"/>
  <c r="AS133" i="13"/>
  <c r="AM133" i="13"/>
  <c r="AL133" i="13"/>
  <c r="AI133" i="13"/>
  <c r="AH133" i="13"/>
  <c r="AE133" i="13"/>
  <c r="AD133" i="13"/>
  <c r="AA133" i="13"/>
  <c r="Z133" i="13"/>
  <c r="AB133" i="13"/>
  <c r="L133" i="13"/>
  <c r="E134" i="19" s="1"/>
  <c r="O134" i="19" s="1"/>
  <c r="AZ132" i="13"/>
  <c r="BA132" i="13"/>
  <c r="AU132" i="13"/>
  <c r="AS132" i="13"/>
  <c r="AM132" i="13"/>
  <c r="AL132" i="13"/>
  <c r="AI132" i="13"/>
  <c r="AH132" i="13"/>
  <c r="AE132" i="13"/>
  <c r="AD132" i="13"/>
  <c r="AA132" i="13"/>
  <c r="Z132" i="13"/>
  <c r="AB132" i="13"/>
  <c r="X132" i="13"/>
  <c r="L132" i="13"/>
  <c r="E133" i="19" s="1"/>
  <c r="O133" i="19" s="1"/>
  <c r="AZ131" i="13"/>
  <c r="BA131" i="13"/>
  <c r="W131" i="13"/>
  <c r="AU131" i="13"/>
  <c r="AS131" i="13"/>
  <c r="AM131" i="13"/>
  <c r="AL131" i="13"/>
  <c r="AI131" i="13"/>
  <c r="AH131" i="13"/>
  <c r="AE131" i="13"/>
  <c r="AD131" i="13"/>
  <c r="AA131" i="13"/>
  <c r="Z131" i="13"/>
  <c r="AB131" i="13"/>
  <c r="X131" i="13"/>
  <c r="L131" i="13"/>
  <c r="E132" i="19" s="1"/>
  <c r="O132" i="19" s="1"/>
  <c r="AZ130" i="13"/>
  <c r="BA130" i="13"/>
  <c r="AU130" i="13"/>
  <c r="AS130" i="13"/>
  <c r="AM130" i="13"/>
  <c r="AL130" i="13"/>
  <c r="AI130" i="13"/>
  <c r="AH130" i="13"/>
  <c r="AE130" i="13"/>
  <c r="AD130" i="13"/>
  <c r="AA130" i="13"/>
  <c r="Z130" i="13"/>
  <c r="AB130" i="13"/>
  <c r="X130" i="13"/>
  <c r="L130" i="13"/>
  <c r="E131" i="19" s="1"/>
  <c r="O131" i="19" s="1"/>
  <c r="AZ129" i="13"/>
  <c r="BA129" i="13"/>
  <c r="AU129" i="13"/>
  <c r="AS129" i="13"/>
  <c r="AM129" i="13"/>
  <c r="AL129" i="13"/>
  <c r="AI129" i="13"/>
  <c r="AH129" i="13"/>
  <c r="AE129" i="13"/>
  <c r="AD129" i="13"/>
  <c r="AA129" i="13"/>
  <c r="Z129" i="13"/>
  <c r="AB129" i="13"/>
  <c r="X129" i="13"/>
  <c r="L129" i="13"/>
  <c r="E130" i="19" s="1"/>
  <c r="O130" i="19" s="1"/>
  <c r="AZ128" i="13"/>
  <c r="BA128" i="13" s="1"/>
  <c r="W128" i="13" s="1"/>
  <c r="AU128" i="13"/>
  <c r="AS128" i="13"/>
  <c r="AM128" i="13"/>
  <c r="AL128" i="13"/>
  <c r="AI128" i="13"/>
  <c r="AH128" i="13"/>
  <c r="AE128" i="13"/>
  <c r="AD128" i="13"/>
  <c r="AA128" i="13"/>
  <c r="Z128" i="13"/>
  <c r="AB128" i="13"/>
  <c r="L128" i="13"/>
  <c r="E129" i="19" s="1"/>
  <c r="O129" i="19" s="1"/>
  <c r="AZ127" i="13"/>
  <c r="BA127" i="13"/>
  <c r="W127" i="13" s="1"/>
  <c r="AU127" i="13"/>
  <c r="AS127" i="13"/>
  <c r="AM127" i="13"/>
  <c r="AL127" i="13"/>
  <c r="AI127" i="13"/>
  <c r="AH127" i="13"/>
  <c r="AE127" i="13"/>
  <c r="AD127" i="13"/>
  <c r="AA127" i="13"/>
  <c r="Z127" i="13"/>
  <c r="AB127" i="13"/>
  <c r="X127" i="13" s="1"/>
  <c r="L127" i="13"/>
  <c r="E128" i="19" s="1"/>
  <c r="O128" i="19" s="1"/>
  <c r="AZ126" i="13"/>
  <c r="BA126" i="13"/>
  <c r="W126" i="13" s="1"/>
  <c r="AU126" i="13"/>
  <c r="AS126" i="13"/>
  <c r="AM126" i="13"/>
  <c r="AL126" i="13"/>
  <c r="AI126" i="13"/>
  <c r="AH126" i="13"/>
  <c r="AE126" i="13"/>
  <c r="AD126" i="13"/>
  <c r="AA126" i="13"/>
  <c r="Z126" i="13"/>
  <c r="AB126" i="13"/>
  <c r="AF126" i="13" s="1"/>
  <c r="L126" i="13"/>
  <c r="E127" i="19" s="1"/>
  <c r="O127" i="19" s="1"/>
  <c r="AZ125" i="13"/>
  <c r="BA125" i="13"/>
  <c r="AU125" i="13"/>
  <c r="AS125" i="13"/>
  <c r="AM125" i="13"/>
  <c r="AL125" i="13"/>
  <c r="AI125" i="13"/>
  <c r="AH125" i="13"/>
  <c r="AE125" i="13"/>
  <c r="AD125" i="13"/>
  <c r="AA125" i="13"/>
  <c r="Z125" i="13"/>
  <c r="AB125" i="13"/>
  <c r="X125" i="13"/>
  <c r="L125" i="13"/>
  <c r="E126" i="19" s="1"/>
  <c r="O126" i="19" s="1"/>
  <c r="AZ124" i="13"/>
  <c r="BA124" i="13" s="1"/>
  <c r="AU124" i="13"/>
  <c r="AS124" i="13"/>
  <c r="AM124" i="13"/>
  <c r="AL124" i="13"/>
  <c r="AI124" i="13"/>
  <c r="AH124" i="13"/>
  <c r="AE124" i="13"/>
  <c r="AD124" i="13"/>
  <c r="AA124" i="13"/>
  <c r="Z124" i="13"/>
  <c r="AB124" i="13"/>
  <c r="L124" i="13"/>
  <c r="E125" i="19" s="1"/>
  <c r="O125" i="19" s="1"/>
  <c r="AZ123" i="13"/>
  <c r="BA123" i="13" s="1"/>
  <c r="W123" i="13" s="1"/>
  <c r="AU123" i="13"/>
  <c r="AS123" i="13"/>
  <c r="AM123" i="13"/>
  <c r="AL123" i="13"/>
  <c r="AI123" i="13"/>
  <c r="AH123" i="13"/>
  <c r="AE123" i="13"/>
  <c r="AD123" i="13"/>
  <c r="AA123" i="13"/>
  <c r="Z123" i="13"/>
  <c r="AB123" i="13"/>
  <c r="AF123" i="13"/>
  <c r="L123" i="13"/>
  <c r="E124" i="19" s="1"/>
  <c r="O124" i="19" s="1"/>
  <c r="AZ122" i="13"/>
  <c r="BA122" i="13" s="1"/>
  <c r="W122" i="13" s="1"/>
  <c r="AU122" i="13"/>
  <c r="AS122" i="13"/>
  <c r="AM122" i="13"/>
  <c r="AL122" i="13"/>
  <c r="AI122" i="13"/>
  <c r="AH122" i="13"/>
  <c r="AE122" i="13"/>
  <c r="AD122" i="13"/>
  <c r="AA122" i="13"/>
  <c r="Z122" i="13"/>
  <c r="AB122" i="13"/>
  <c r="L122" i="13"/>
  <c r="E123" i="19" s="1"/>
  <c r="O123" i="19" s="1"/>
  <c r="AZ121" i="13"/>
  <c r="BA121" i="13"/>
  <c r="W121" i="13" s="1"/>
  <c r="AU121" i="13"/>
  <c r="AS121" i="13"/>
  <c r="AM121" i="13"/>
  <c r="AL121" i="13"/>
  <c r="AI121" i="13"/>
  <c r="AH121" i="13"/>
  <c r="AE121" i="13"/>
  <c r="AD121" i="13"/>
  <c r="AA121" i="13"/>
  <c r="Z121" i="13"/>
  <c r="AB121" i="13"/>
  <c r="X121" i="13" s="1"/>
  <c r="L121" i="13"/>
  <c r="E122" i="19" s="1"/>
  <c r="O122" i="19" s="1"/>
  <c r="AZ120" i="13"/>
  <c r="BA120" i="13"/>
  <c r="W120" i="13" s="1"/>
  <c r="AU120" i="13"/>
  <c r="AS120" i="13"/>
  <c r="AM120" i="13"/>
  <c r="AL120" i="13"/>
  <c r="AI120" i="13"/>
  <c r="AH120" i="13"/>
  <c r="AE120" i="13"/>
  <c r="AD120" i="13"/>
  <c r="AA120" i="13"/>
  <c r="Z120" i="13"/>
  <c r="AB120" i="13"/>
  <c r="AF120" i="13" s="1"/>
  <c r="L120" i="13"/>
  <c r="E121" i="19" s="1"/>
  <c r="O121" i="19" s="1"/>
  <c r="AZ119" i="13"/>
  <c r="BA119" i="13" s="1"/>
  <c r="W119" i="13" s="1"/>
  <c r="AU119" i="13"/>
  <c r="AS119" i="13"/>
  <c r="AM119" i="13"/>
  <c r="AL119" i="13"/>
  <c r="AI119" i="13"/>
  <c r="AH119" i="13"/>
  <c r="AE119" i="13"/>
  <c r="AD119" i="13"/>
  <c r="AA119" i="13"/>
  <c r="Z119" i="13"/>
  <c r="AB119" i="13"/>
  <c r="X119" i="13" s="1"/>
  <c r="L119" i="13"/>
  <c r="E120" i="19" s="1"/>
  <c r="O120" i="19" s="1"/>
  <c r="AZ118" i="13"/>
  <c r="BA118" i="13" s="1"/>
  <c r="W118" i="13" s="1"/>
  <c r="AU118" i="13"/>
  <c r="AS118" i="13"/>
  <c r="AM118" i="13"/>
  <c r="AL118" i="13"/>
  <c r="AI118" i="13"/>
  <c r="AH118" i="13"/>
  <c r="AE118" i="13"/>
  <c r="AD118" i="13"/>
  <c r="AA118" i="13"/>
  <c r="Z118" i="13"/>
  <c r="AB118" i="13"/>
  <c r="X118" i="13" s="1"/>
  <c r="L118" i="13"/>
  <c r="E119" i="19" s="1"/>
  <c r="O119" i="19" s="1"/>
  <c r="AZ117" i="13"/>
  <c r="BA117" i="13" s="1"/>
  <c r="AU117" i="13"/>
  <c r="AS117" i="13"/>
  <c r="AM117" i="13"/>
  <c r="AL117" i="13"/>
  <c r="AI117" i="13"/>
  <c r="AH117" i="13"/>
  <c r="AE117" i="13"/>
  <c r="AD117" i="13"/>
  <c r="AA117" i="13"/>
  <c r="Z117" i="13"/>
  <c r="AB117" i="13"/>
  <c r="X117" i="13" s="1"/>
  <c r="L117" i="13"/>
  <c r="E118" i="19" s="1"/>
  <c r="O118" i="19" s="1"/>
  <c r="AZ116" i="13"/>
  <c r="BA116" i="13"/>
  <c r="W116" i="13" s="1"/>
  <c r="AU116" i="13"/>
  <c r="AS116" i="13"/>
  <c r="AM116" i="13"/>
  <c r="AL116" i="13"/>
  <c r="AI116" i="13"/>
  <c r="AH116" i="13"/>
  <c r="AE116" i="13"/>
  <c r="AD116" i="13"/>
  <c r="AA116" i="13"/>
  <c r="Z116" i="13"/>
  <c r="AB116" i="13"/>
  <c r="L116" i="13"/>
  <c r="E117" i="19" s="1"/>
  <c r="O117" i="19" s="1"/>
  <c r="AZ115" i="13"/>
  <c r="BA115" i="13" s="1"/>
  <c r="W115" i="13" s="1"/>
  <c r="AU115" i="13"/>
  <c r="AS115" i="13"/>
  <c r="AM115" i="13"/>
  <c r="AL115" i="13"/>
  <c r="AI115" i="13"/>
  <c r="AH115" i="13"/>
  <c r="AE115" i="13"/>
  <c r="AD115" i="13"/>
  <c r="AA115" i="13"/>
  <c r="Z115" i="13"/>
  <c r="AB115" i="13"/>
  <c r="AN115" i="13"/>
  <c r="AQ115" i="13" s="1"/>
  <c r="AP115" i="13" s="1"/>
  <c r="L115" i="13"/>
  <c r="E116" i="19" s="1"/>
  <c r="O116" i="19" s="1"/>
  <c r="AZ114" i="13"/>
  <c r="BA114" i="13" s="1"/>
  <c r="W114" i="13" s="1"/>
  <c r="AU114" i="13"/>
  <c r="AS114" i="13"/>
  <c r="AM114" i="13"/>
  <c r="AL114" i="13"/>
  <c r="AI114" i="13"/>
  <c r="AH114" i="13"/>
  <c r="AE114" i="13"/>
  <c r="AD114" i="13"/>
  <c r="AA114" i="13"/>
  <c r="Z114" i="13"/>
  <c r="AB114" i="13"/>
  <c r="L114" i="13"/>
  <c r="E115" i="19" s="1"/>
  <c r="O115" i="19" s="1"/>
  <c r="AZ113" i="13"/>
  <c r="BA113" i="13"/>
  <c r="W113" i="13" s="1"/>
  <c r="AU113" i="13"/>
  <c r="AS113" i="13"/>
  <c r="AM113" i="13"/>
  <c r="AL113" i="13"/>
  <c r="AI113" i="13"/>
  <c r="AH113" i="13"/>
  <c r="AE113" i="13"/>
  <c r="AD113" i="13"/>
  <c r="AA113" i="13"/>
  <c r="Z113" i="13"/>
  <c r="AB113" i="13"/>
  <c r="L113" i="13"/>
  <c r="E114" i="19" s="1"/>
  <c r="O114" i="19" s="1"/>
  <c r="AZ112" i="13"/>
  <c r="BA112" i="13"/>
  <c r="W112" i="13"/>
  <c r="AU112" i="13"/>
  <c r="AS112" i="13"/>
  <c r="AM112" i="13"/>
  <c r="AL112" i="13"/>
  <c r="AI112" i="13"/>
  <c r="AH112" i="13"/>
  <c r="AE112" i="13"/>
  <c r="AD112" i="13"/>
  <c r="AA112" i="13"/>
  <c r="Z112" i="13"/>
  <c r="AB112" i="13"/>
  <c r="X112" i="13"/>
  <c r="L112" i="13"/>
  <c r="E113" i="19" s="1"/>
  <c r="O113" i="19" s="1"/>
  <c r="AZ111" i="13"/>
  <c r="BA111" i="13"/>
  <c r="AU111" i="13"/>
  <c r="AS111" i="13"/>
  <c r="AM111" i="13"/>
  <c r="AL111" i="13"/>
  <c r="AI111" i="13"/>
  <c r="AH111" i="13"/>
  <c r="AE111" i="13"/>
  <c r="AD111" i="13"/>
  <c r="AA111" i="13"/>
  <c r="Z111" i="13"/>
  <c r="AB111" i="13"/>
  <c r="L111" i="13"/>
  <c r="E112" i="19" s="1"/>
  <c r="O112" i="19" s="1"/>
  <c r="AZ110" i="13"/>
  <c r="BA110" i="13" s="1"/>
  <c r="W110" i="13" s="1"/>
  <c r="AU110" i="13"/>
  <c r="AS110" i="13"/>
  <c r="AM110" i="13"/>
  <c r="AL110" i="13"/>
  <c r="AI110" i="13"/>
  <c r="AH110" i="13"/>
  <c r="AE110" i="13"/>
  <c r="AD110" i="13"/>
  <c r="AA110" i="13"/>
  <c r="Z110" i="13"/>
  <c r="AB110" i="13"/>
  <c r="L110" i="13"/>
  <c r="E111" i="19" s="1"/>
  <c r="O111" i="19" s="1"/>
  <c r="AZ109" i="13"/>
  <c r="BA109" i="13"/>
  <c r="AU109" i="13"/>
  <c r="AS109" i="13"/>
  <c r="AM109" i="13"/>
  <c r="AL109" i="13"/>
  <c r="AI109" i="13"/>
  <c r="AH109" i="13"/>
  <c r="AE109" i="13"/>
  <c r="AD109" i="13"/>
  <c r="AA109" i="13"/>
  <c r="Z109" i="13"/>
  <c r="AB109" i="13"/>
  <c r="X109" i="13"/>
  <c r="L109" i="13"/>
  <c r="E110" i="19" s="1"/>
  <c r="O110" i="19" s="1"/>
  <c r="AZ108" i="13"/>
  <c r="BA108" i="13"/>
  <c r="AU108" i="13"/>
  <c r="AS108" i="13"/>
  <c r="AM108" i="13"/>
  <c r="AL108" i="13"/>
  <c r="AI108" i="13"/>
  <c r="AH108" i="13"/>
  <c r="AE108" i="13"/>
  <c r="AD108" i="13"/>
  <c r="AA108" i="13"/>
  <c r="Z108" i="13"/>
  <c r="AB108" i="13"/>
  <c r="L108" i="13"/>
  <c r="E109" i="19" s="1"/>
  <c r="O109" i="19" s="1"/>
  <c r="AZ107" i="13"/>
  <c r="BA107" i="13" s="1"/>
  <c r="W107" i="13" s="1"/>
  <c r="AU107" i="13"/>
  <c r="AS107" i="13"/>
  <c r="AM107" i="13"/>
  <c r="AL107" i="13"/>
  <c r="AI107" i="13"/>
  <c r="AH107" i="13"/>
  <c r="AE107" i="13"/>
  <c r="AD107" i="13"/>
  <c r="AA107" i="13"/>
  <c r="Z107" i="13"/>
  <c r="AB107" i="13"/>
  <c r="X107" i="13" s="1"/>
  <c r="L107" i="13"/>
  <c r="E108" i="19" s="1"/>
  <c r="O108" i="19" s="1"/>
  <c r="AZ106" i="13"/>
  <c r="BA106" i="13" s="1"/>
  <c r="W106" i="13" s="1"/>
  <c r="AU106" i="13"/>
  <c r="AS106" i="13"/>
  <c r="AM106" i="13"/>
  <c r="AL106" i="13"/>
  <c r="AI106" i="13"/>
  <c r="AH106" i="13"/>
  <c r="AE106" i="13"/>
  <c r="AD106" i="13"/>
  <c r="AA106" i="13"/>
  <c r="Z106" i="13"/>
  <c r="AB106" i="13"/>
  <c r="X106" i="13" s="1"/>
  <c r="L106" i="13"/>
  <c r="E107" i="19" s="1"/>
  <c r="O107" i="19" s="1"/>
  <c r="AZ105" i="13"/>
  <c r="BA105" i="13" s="1"/>
  <c r="W105" i="13" s="1"/>
  <c r="AU105" i="13"/>
  <c r="AS105" i="13"/>
  <c r="AM105" i="13"/>
  <c r="AL105" i="13"/>
  <c r="AI105" i="13"/>
  <c r="AH105" i="13"/>
  <c r="AE105" i="13"/>
  <c r="AD105" i="13"/>
  <c r="AA105" i="13"/>
  <c r="Z105" i="13"/>
  <c r="AB105" i="13"/>
  <c r="X105" i="13" s="1"/>
  <c r="L105" i="13"/>
  <c r="E106" i="19" s="1"/>
  <c r="O106" i="19" s="1"/>
  <c r="AZ104" i="13"/>
  <c r="BA104" i="13" s="1"/>
  <c r="AU104" i="13"/>
  <c r="AS104" i="13"/>
  <c r="AM104" i="13"/>
  <c r="AL104" i="13"/>
  <c r="AI104" i="13"/>
  <c r="AH104" i="13"/>
  <c r="AE104" i="13"/>
  <c r="AD104" i="13"/>
  <c r="AA104" i="13"/>
  <c r="Z104" i="13"/>
  <c r="AB104" i="13"/>
  <c r="X104" i="13" s="1"/>
  <c r="L104" i="13"/>
  <c r="E105" i="19" s="1"/>
  <c r="O105" i="19" s="1"/>
  <c r="AZ103" i="13"/>
  <c r="BA103" i="13"/>
  <c r="W103" i="13" s="1"/>
  <c r="AU103" i="13"/>
  <c r="AS103" i="13"/>
  <c r="AM103" i="13"/>
  <c r="AL103" i="13"/>
  <c r="AI103" i="13"/>
  <c r="AH103" i="13"/>
  <c r="AE103" i="13"/>
  <c r="AD103" i="13"/>
  <c r="AA103" i="13"/>
  <c r="Z103" i="13"/>
  <c r="AB103" i="13"/>
  <c r="X103" i="13" s="1"/>
  <c r="L103" i="13"/>
  <c r="E104" i="19" s="1"/>
  <c r="O104" i="19" s="1"/>
  <c r="AZ102" i="13"/>
  <c r="BA102" i="13"/>
  <c r="AU102" i="13"/>
  <c r="AS102" i="13"/>
  <c r="AM102" i="13"/>
  <c r="AL102" i="13"/>
  <c r="AI102" i="13"/>
  <c r="AH102" i="13"/>
  <c r="AE102" i="13"/>
  <c r="AD102" i="13"/>
  <c r="AA102" i="13"/>
  <c r="Z102" i="13"/>
  <c r="AB102" i="13"/>
  <c r="X102" i="13"/>
  <c r="L102" i="13"/>
  <c r="E103" i="19" s="1"/>
  <c r="O103" i="19" s="1"/>
  <c r="AZ101" i="13"/>
  <c r="BA101" i="13"/>
  <c r="AU101" i="13"/>
  <c r="AS101" i="13"/>
  <c r="AM101" i="13"/>
  <c r="AL101" i="13"/>
  <c r="AI101" i="13"/>
  <c r="AH101" i="13"/>
  <c r="AE101" i="13"/>
  <c r="AD101" i="13"/>
  <c r="AA101" i="13"/>
  <c r="Z101" i="13"/>
  <c r="AB101" i="13"/>
  <c r="X101" i="13"/>
  <c r="L101" i="13"/>
  <c r="E102" i="19" s="1"/>
  <c r="O102" i="19" s="1"/>
  <c r="AZ100" i="13"/>
  <c r="BA100" i="13" s="1"/>
  <c r="W100" i="13" s="1"/>
  <c r="AU100" i="13"/>
  <c r="AS100" i="13"/>
  <c r="AM100" i="13"/>
  <c r="AL100" i="13"/>
  <c r="AI100" i="13"/>
  <c r="AH100" i="13"/>
  <c r="AE100" i="13"/>
  <c r="AD100" i="13"/>
  <c r="AA100" i="13"/>
  <c r="Z100" i="13"/>
  <c r="AB100" i="13"/>
  <c r="X100" i="13"/>
  <c r="L100" i="13"/>
  <c r="E101" i="19" s="1"/>
  <c r="O101" i="19" s="1"/>
  <c r="AZ99" i="13"/>
  <c r="BA99" i="13" s="1"/>
  <c r="W99" i="13" s="1"/>
  <c r="AU99" i="13"/>
  <c r="AS99" i="13"/>
  <c r="AM99" i="13"/>
  <c r="AL99" i="13"/>
  <c r="AI99" i="13"/>
  <c r="AH99" i="13"/>
  <c r="AE99" i="13"/>
  <c r="AD99" i="13"/>
  <c r="AA99" i="13"/>
  <c r="Z99" i="13"/>
  <c r="AB99" i="13"/>
  <c r="X99" i="13"/>
  <c r="L99" i="13"/>
  <c r="E100" i="19" s="1"/>
  <c r="O100" i="19" s="1"/>
  <c r="AZ98" i="13"/>
  <c r="BA98" i="13" s="1"/>
  <c r="AU98" i="13"/>
  <c r="AS98" i="13"/>
  <c r="AM98" i="13"/>
  <c r="AL98" i="13"/>
  <c r="AI98" i="13"/>
  <c r="AH98" i="13"/>
  <c r="AE98" i="13"/>
  <c r="AD98" i="13"/>
  <c r="AA98" i="13"/>
  <c r="Z98" i="13"/>
  <c r="AB98" i="13"/>
  <c r="X98" i="13" s="1"/>
  <c r="L98" i="13"/>
  <c r="E99" i="19" s="1"/>
  <c r="O99" i="19" s="1"/>
  <c r="AZ97" i="13"/>
  <c r="BA97" i="13" s="1"/>
  <c r="W97" i="13" s="1"/>
  <c r="AU97" i="13"/>
  <c r="AS97" i="13"/>
  <c r="AM97" i="13"/>
  <c r="AL97" i="13"/>
  <c r="AI97" i="13"/>
  <c r="AH97" i="13"/>
  <c r="AE97" i="13"/>
  <c r="AD97" i="13"/>
  <c r="AA97" i="13"/>
  <c r="Z97" i="13"/>
  <c r="AB97" i="13"/>
  <c r="X97" i="13" s="1"/>
  <c r="L97" i="13"/>
  <c r="E98" i="19" s="1"/>
  <c r="O98" i="19" s="1"/>
  <c r="AZ96" i="13"/>
  <c r="BA96" i="13" s="1"/>
  <c r="AU96" i="13"/>
  <c r="AS96" i="13"/>
  <c r="AM96" i="13"/>
  <c r="AL96" i="13"/>
  <c r="AI96" i="13"/>
  <c r="AH96" i="13"/>
  <c r="AE96" i="13"/>
  <c r="AD96" i="13"/>
  <c r="AA96" i="13"/>
  <c r="Z96" i="13"/>
  <c r="AB96" i="13"/>
  <c r="X96" i="13" s="1"/>
  <c r="L96" i="13"/>
  <c r="E97" i="19" s="1"/>
  <c r="O97" i="19" s="1"/>
  <c r="AZ95" i="13"/>
  <c r="BA95" i="13"/>
  <c r="AU95" i="13"/>
  <c r="AS95" i="13"/>
  <c r="AM95" i="13"/>
  <c r="AL95" i="13"/>
  <c r="AI95" i="13"/>
  <c r="AH95" i="13"/>
  <c r="AE95" i="13"/>
  <c r="AD95" i="13"/>
  <c r="AA95" i="13"/>
  <c r="Z95" i="13"/>
  <c r="AB95" i="13"/>
  <c r="X95" i="13"/>
  <c r="L95" i="13"/>
  <c r="E96" i="19" s="1"/>
  <c r="O96" i="19" s="1"/>
  <c r="AZ94" i="13"/>
  <c r="BA94" i="13"/>
  <c r="AU94" i="13"/>
  <c r="AS94" i="13"/>
  <c r="AM94" i="13"/>
  <c r="AL94" i="13"/>
  <c r="AI94" i="13"/>
  <c r="AH94" i="13"/>
  <c r="AE94" i="13"/>
  <c r="AD94" i="13"/>
  <c r="AA94" i="13"/>
  <c r="Z94" i="13"/>
  <c r="AB94" i="13"/>
  <c r="X94" i="13"/>
  <c r="L94" i="13"/>
  <c r="E95" i="19" s="1"/>
  <c r="O95" i="19" s="1"/>
  <c r="AZ93" i="13"/>
  <c r="BA93" i="13" s="1"/>
  <c r="W93" i="13" s="1"/>
  <c r="AU93" i="13"/>
  <c r="AS93" i="13"/>
  <c r="AM93" i="13"/>
  <c r="AL93" i="13"/>
  <c r="AI93" i="13"/>
  <c r="AH93" i="13"/>
  <c r="AE93" i="13"/>
  <c r="AD93" i="13"/>
  <c r="AA93" i="13"/>
  <c r="Z93" i="13"/>
  <c r="AB93" i="13"/>
  <c r="L93" i="13"/>
  <c r="E94" i="19" s="1"/>
  <c r="O94" i="19" s="1"/>
  <c r="AZ92" i="13"/>
  <c r="BA92" i="13" s="1"/>
  <c r="AU92" i="13"/>
  <c r="AS92" i="13"/>
  <c r="AM92" i="13"/>
  <c r="AL92" i="13"/>
  <c r="AI92" i="13"/>
  <c r="AH92" i="13"/>
  <c r="AE92" i="13"/>
  <c r="AD92" i="13"/>
  <c r="AA92" i="13"/>
  <c r="Z92" i="13"/>
  <c r="AB92" i="13"/>
  <c r="X92" i="13" s="1"/>
  <c r="L92" i="13"/>
  <c r="E93" i="19" s="1"/>
  <c r="O93" i="19" s="1"/>
  <c r="AZ91" i="13"/>
  <c r="BA91" i="13" s="1"/>
  <c r="AU91" i="13"/>
  <c r="AS91" i="13"/>
  <c r="AM91" i="13"/>
  <c r="AL91" i="13"/>
  <c r="AI91" i="13"/>
  <c r="AH91" i="13"/>
  <c r="AE91" i="13"/>
  <c r="AD91" i="13"/>
  <c r="AA91" i="13"/>
  <c r="Z91" i="13"/>
  <c r="AB91" i="13"/>
  <c r="X91" i="13" s="1"/>
  <c r="L91" i="13"/>
  <c r="E92" i="19" s="1"/>
  <c r="O92" i="19" s="1"/>
  <c r="AZ90" i="13"/>
  <c r="BA90" i="13" s="1"/>
  <c r="AU90" i="13"/>
  <c r="AS90" i="13"/>
  <c r="AM90" i="13"/>
  <c r="AL90" i="13"/>
  <c r="AI90" i="13"/>
  <c r="AH90" i="13"/>
  <c r="AE90" i="13"/>
  <c r="AD90" i="13"/>
  <c r="AA90" i="13"/>
  <c r="Z90" i="13"/>
  <c r="AB90" i="13"/>
  <c r="AF90" i="13" s="1"/>
  <c r="L90" i="13"/>
  <c r="E91" i="19" s="1"/>
  <c r="O91" i="19" s="1"/>
  <c r="AZ89" i="13"/>
  <c r="BA89" i="13" s="1"/>
  <c r="W89" i="13" s="1"/>
  <c r="AU89" i="13"/>
  <c r="AS89" i="13"/>
  <c r="AM89" i="13"/>
  <c r="AL89" i="13"/>
  <c r="AI89" i="13"/>
  <c r="AH89" i="13"/>
  <c r="AE89" i="13"/>
  <c r="AD89" i="13"/>
  <c r="AA89" i="13"/>
  <c r="Z89" i="13"/>
  <c r="AB89" i="13"/>
  <c r="X89" i="13"/>
  <c r="L89" i="13"/>
  <c r="E90" i="19" s="1"/>
  <c r="O90" i="19" s="1"/>
  <c r="AZ88" i="13"/>
  <c r="BA88" i="13" s="1"/>
  <c r="AU88" i="13"/>
  <c r="AS88" i="13"/>
  <c r="AM88" i="13"/>
  <c r="AL88" i="13"/>
  <c r="AI88" i="13"/>
  <c r="AH88" i="13"/>
  <c r="AE88" i="13"/>
  <c r="AD88" i="13"/>
  <c r="AA88" i="13"/>
  <c r="Z88" i="13"/>
  <c r="L88" i="13"/>
  <c r="E89" i="19" s="1"/>
  <c r="O89" i="19" s="1"/>
  <c r="AZ87" i="13"/>
  <c r="BA87" i="13"/>
  <c r="AU87" i="13"/>
  <c r="AS87" i="13"/>
  <c r="AM87" i="13"/>
  <c r="AL87" i="13"/>
  <c r="AI87" i="13"/>
  <c r="AH87" i="13"/>
  <c r="AE87" i="13"/>
  <c r="AD87" i="13"/>
  <c r="AA87" i="13"/>
  <c r="Z87" i="13"/>
  <c r="AB87" i="13"/>
  <c r="L87" i="13"/>
  <c r="E88" i="19" s="1"/>
  <c r="O88" i="19" s="1"/>
  <c r="AZ86" i="13"/>
  <c r="BA86" i="13"/>
  <c r="W86" i="13" s="1"/>
  <c r="AU86" i="13"/>
  <c r="AS86" i="13"/>
  <c r="AM86" i="13"/>
  <c r="AL86" i="13"/>
  <c r="AI86" i="13"/>
  <c r="AH86" i="13"/>
  <c r="AE86" i="13"/>
  <c r="AD86" i="13"/>
  <c r="AA86" i="13"/>
  <c r="Z86" i="13"/>
  <c r="AB86" i="13"/>
  <c r="X86" i="13" s="1"/>
  <c r="L86" i="13"/>
  <c r="E87" i="19" s="1"/>
  <c r="O87" i="19" s="1"/>
  <c r="AZ85" i="13"/>
  <c r="BA85" i="13"/>
  <c r="W85" i="13" s="1"/>
  <c r="AU85" i="13"/>
  <c r="AS85" i="13"/>
  <c r="AM85" i="13"/>
  <c r="AL85" i="13"/>
  <c r="AI85" i="13"/>
  <c r="AH85" i="13"/>
  <c r="AE85" i="13"/>
  <c r="AD85" i="13"/>
  <c r="AA85" i="13"/>
  <c r="Z85" i="13"/>
  <c r="AB85" i="13"/>
  <c r="AF85" i="13" s="1"/>
  <c r="L85" i="13"/>
  <c r="E86" i="19" s="1"/>
  <c r="O86" i="19" s="1"/>
  <c r="AZ84" i="13"/>
  <c r="BA84" i="13"/>
  <c r="AU84" i="13"/>
  <c r="AS84" i="13"/>
  <c r="AM84" i="13"/>
  <c r="AL84" i="13"/>
  <c r="AI84" i="13"/>
  <c r="AH84" i="13"/>
  <c r="AE84" i="13"/>
  <c r="AD84" i="13"/>
  <c r="AA84" i="13"/>
  <c r="Z84" i="13"/>
  <c r="AB84" i="13"/>
  <c r="X84" i="13"/>
  <c r="L84" i="13"/>
  <c r="E85" i="19" s="1"/>
  <c r="O85" i="19" s="1"/>
  <c r="AZ83" i="13"/>
  <c r="BA83" i="13" s="1"/>
  <c r="AU83" i="13"/>
  <c r="AS83" i="13"/>
  <c r="AB83" i="13"/>
  <c r="AN83" i="13" s="1"/>
  <c r="AV83" i="13" s="1"/>
  <c r="AX83" i="13" s="1"/>
  <c r="AM83" i="13"/>
  <c r="AL83" i="13"/>
  <c r="AI83" i="13"/>
  <c r="AH83" i="13"/>
  <c r="AE83" i="13"/>
  <c r="AD83" i="13"/>
  <c r="AA83" i="13"/>
  <c r="Z83" i="13"/>
  <c r="X83" i="13"/>
  <c r="L83" i="13"/>
  <c r="E84" i="19" s="1"/>
  <c r="O84" i="19" s="1"/>
  <c r="AZ82" i="13"/>
  <c r="BA82" i="13" s="1"/>
  <c r="AU82" i="13"/>
  <c r="AS82" i="13"/>
  <c r="AM82" i="13"/>
  <c r="AL82" i="13"/>
  <c r="AI82" i="13"/>
  <c r="AH82" i="13"/>
  <c r="AE82" i="13"/>
  <c r="AD82" i="13"/>
  <c r="AA82" i="13"/>
  <c r="Z82" i="13"/>
  <c r="AB82" i="13"/>
  <c r="AF82" i="13" s="1"/>
  <c r="L82" i="13"/>
  <c r="E83" i="19" s="1"/>
  <c r="O83" i="19" s="1"/>
  <c r="AZ81" i="13"/>
  <c r="BA81" i="13"/>
  <c r="W81" i="13" s="1"/>
  <c r="AU81" i="13"/>
  <c r="AS81" i="13"/>
  <c r="AM81" i="13"/>
  <c r="AL81" i="13"/>
  <c r="AI81" i="13"/>
  <c r="AH81" i="13"/>
  <c r="AE81" i="13"/>
  <c r="AD81" i="13"/>
  <c r="AB81" i="13"/>
  <c r="AA81" i="13"/>
  <c r="Z81" i="13"/>
  <c r="L81" i="13"/>
  <c r="E82" i="19" s="1"/>
  <c r="O82" i="19" s="1"/>
  <c r="AZ80" i="13"/>
  <c r="BA80" i="13" s="1"/>
  <c r="AU80" i="13"/>
  <c r="AS80" i="13"/>
  <c r="AM80" i="13"/>
  <c r="AL80" i="13"/>
  <c r="AI80" i="13"/>
  <c r="AH80" i="13"/>
  <c r="AE80" i="13"/>
  <c r="AD80" i="13"/>
  <c r="AA80" i="13"/>
  <c r="Z80" i="13"/>
  <c r="AB80" i="13"/>
  <c r="X80" i="13" s="1"/>
  <c r="L80" i="13"/>
  <c r="E81" i="19" s="1"/>
  <c r="O81" i="19" s="1"/>
  <c r="AZ79" i="13"/>
  <c r="BA79" i="13"/>
  <c r="AU79" i="13"/>
  <c r="AS79" i="13"/>
  <c r="AM79" i="13"/>
  <c r="AL79" i="13"/>
  <c r="AI79" i="13"/>
  <c r="AH79" i="13"/>
  <c r="AE79" i="13"/>
  <c r="AD79" i="13"/>
  <c r="AA79" i="13"/>
  <c r="Z79" i="13"/>
  <c r="AB79" i="13"/>
  <c r="X79" i="13"/>
  <c r="L79" i="13"/>
  <c r="E80" i="19" s="1"/>
  <c r="O80" i="19" s="1"/>
  <c r="AZ78" i="13"/>
  <c r="BA78" i="13" s="1"/>
  <c r="W78" i="13" s="1"/>
  <c r="AU78" i="13"/>
  <c r="AS78" i="13"/>
  <c r="AM78" i="13"/>
  <c r="AL78" i="13"/>
  <c r="AI78" i="13"/>
  <c r="AH78" i="13"/>
  <c r="AE78" i="13"/>
  <c r="AD78" i="13"/>
  <c r="AB78" i="13"/>
  <c r="X78" i="13"/>
  <c r="AA78" i="13"/>
  <c r="Z78" i="13"/>
  <c r="L78" i="13"/>
  <c r="E79" i="19" s="1"/>
  <c r="O79" i="19" s="1"/>
  <c r="AZ77" i="13"/>
  <c r="BA77" i="13" s="1"/>
  <c r="W77" i="13" s="1"/>
  <c r="AU77" i="13"/>
  <c r="AS77" i="13"/>
  <c r="AM77" i="13"/>
  <c r="AL77" i="13"/>
  <c r="AI77" i="13"/>
  <c r="AH77" i="13"/>
  <c r="AE77" i="13"/>
  <c r="AD77" i="13"/>
  <c r="AA77" i="13"/>
  <c r="Z77" i="13"/>
  <c r="AB77" i="13"/>
  <c r="X77" i="13"/>
  <c r="L77" i="13"/>
  <c r="E78" i="19" s="1"/>
  <c r="O78" i="19" s="1"/>
  <c r="AZ76" i="13"/>
  <c r="BA76" i="13" s="1"/>
  <c r="AU76" i="13"/>
  <c r="AS76" i="13"/>
  <c r="AM76" i="13"/>
  <c r="AL76" i="13"/>
  <c r="AI76" i="13"/>
  <c r="AH76" i="13"/>
  <c r="AE76" i="13"/>
  <c r="AD76" i="13"/>
  <c r="AA76" i="13"/>
  <c r="Z76" i="13"/>
  <c r="AB76" i="13"/>
  <c r="AF76" i="13" s="1"/>
  <c r="L76" i="13"/>
  <c r="E77" i="19" s="1"/>
  <c r="O77" i="19" s="1"/>
  <c r="AZ75" i="13"/>
  <c r="BA75" i="13"/>
  <c r="W75" i="13" s="1"/>
  <c r="AU75" i="13"/>
  <c r="AS75" i="13"/>
  <c r="AM75" i="13"/>
  <c r="AL75" i="13"/>
  <c r="AI75" i="13"/>
  <c r="AH75" i="13"/>
  <c r="AE75" i="13"/>
  <c r="AD75" i="13"/>
  <c r="AB75" i="13"/>
  <c r="X75" i="13" s="1"/>
  <c r="AA75" i="13"/>
  <c r="Z75" i="13"/>
  <c r="L75" i="13"/>
  <c r="E76" i="19" s="1"/>
  <c r="O76" i="19" s="1"/>
  <c r="AZ74" i="13"/>
  <c r="BA74" i="13"/>
  <c r="W74" i="13"/>
  <c r="AU74" i="13"/>
  <c r="AS74" i="13"/>
  <c r="AM74" i="13"/>
  <c r="AL74" i="13"/>
  <c r="AI74" i="13"/>
  <c r="AH74" i="13"/>
  <c r="AE74" i="13"/>
  <c r="AD74" i="13"/>
  <c r="AA74" i="13"/>
  <c r="Z74" i="13"/>
  <c r="AB74" i="13"/>
  <c r="X74" i="13"/>
  <c r="L74" i="13"/>
  <c r="E75" i="19" s="1"/>
  <c r="O75" i="19" s="1"/>
  <c r="AZ73" i="13"/>
  <c r="BA73" i="13"/>
  <c r="AU73" i="13"/>
  <c r="AS73" i="13"/>
  <c r="AM73" i="13"/>
  <c r="AL73" i="13"/>
  <c r="AI73" i="13"/>
  <c r="AH73" i="13"/>
  <c r="AE73" i="13"/>
  <c r="AD73" i="13"/>
  <c r="AA73" i="13"/>
  <c r="Z73" i="13"/>
  <c r="AB73" i="13"/>
  <c r="X73" i="13"/>
  <c r="L73" i="13"/>
  <c r="E74" i="19" s="1"/>
  <c r="O74" i="19" s="1"/>
  <c r="AZ72" i="13"/>
  <c r="BA72" i="13" s="1"/>
  <c r="W72" i="13" s="1"/>
  <c r="AU72" i="13"/>
  <c r="AS72" i="13"/>
  <c r="AM72" i="13"/>
  <c r="AL72" i="13"/>
  <c r="AI72" i="13"/>
  <c r="AH72" i="13"/>
  <c r="AE72" i="13"/>
  <c r="AD72" i="13"/>
  <c r="AA72" i="13"/>
  <c r="Z72" i="13"/>
  <c r="AB72" i="13"/>
  <c r="L72" i="13"/>
  <c r="E73" i="19" s="1"/>
  <c r="O73" i="19" s="1"/>
  <c r="AZ71" i="13"/>
  <c r="BA71" i="13"/>
  <c r="W71" i="13" s="1"/>
  <c r="AU71" i="13"/>
  <c r="AS71" i="13"/>
  <c r="AM71" i="13"/>
  <c r="AL71" i="13"/>
  <c r="AI71" i="13"/>
  <c r="AH71" i="13"/>
  <c r="AE71" i="13"/>
  <c r="AD71" i="13"/>
  <c r="AA71" i="13"/>
  <c r="Z71" i="13"/>
  <c r="AB71" i="13"/>
  <c r="L71" i="13"/>
  <c r="E72" i="19" s="1"/>
  <c r="O72" i="19" s="1"/>
  <c r="AZ70" i="13"/>
  <c r="BA70" i="13"/>
  <c r="W70" i="13" s="1"/>
  <c r="AU70" i="13"/>
  <c r="AS70" i="13"/>
  <c r="AM70" i="13"/>
  <c r="AL70" i="13"/>
  <c r="AI70" i="13"/>
  <c r="AH70" i="13"/>
  <c r="AE70" i="13"/>
  <c r="AD70" i="13"/>
  <c r="AA70" i="13"/>
  <c r="Z70" i="13"/>
  <c r="AB70" i="13"/>
  <c r="AF70" i="13" s="1"/>
  <c r="L70" i="13"/>
  <c r="E71" i="19" s="1"/>
  <c r="O71" i="19" s="1"/>
  <c r="AZ69" i="13"/>
  <c r="BA69" i="13"/>
  <c r="AU69" i="13"/>
  <c r="AS69" i="13"/>
  <c r="AM69" i="13"/>
  <c r="AL69" i="13"/>
  <c r="AI69" i="13"/>
  <c r="AH69" i="13"/>
  <c r="AE69" i="13"/>
  <c r="AD69" i="13"/>
  <c r="AA69" i="13"/>
  <c r="Z69" i="13"/>
  <c r="AB69" i="13"/>
  <c r="X69" i="13"/>
  <c r="L69" i="13"/>
  <c r="E70" i="19" s="1"/>
  <c r="O70" i="19" s="1"/>
  <c r="AZ68" i="13"/>
  <c r="BA68" i="13"/>
  <c r="W68" i="13"/>
  <c r="AU68" i="13"/>
  <c r="AS68" i="13"/>
  <c r="AM68" i="13"/>
  <c r="AL68" i="13"/>
  <c r="AI68" i="13"/>
  <c r="AH68" i="13"/>
  <c r="AE68" i="13"/>
  <c r="AD68" i="13"/>
  <c r="AA68" i="13"/>
  <c r="Z68" i="13"/>
  <c r="AB68" i="13"/>
  <c r="X68" i="13"/>
  <c r="L68" i="13"/>
  <c r="E69" i="19" s="1"/>
  <c r="O69" i="19" s="1"/>
  <c r="AZ67" i="13"/>
  <c r="BA67" i="13"/>
  <c r="AU67" i="13"/>
  <c r="AS67" i="13"/>
  <c r="AM67" i="13"/>
  <c r="AL67" i="13"/>
  <c r="AI67" i="13"/>
  <c r="AH67" i="13"/>
  <c r="AE67" i="13"/>
  <c r="AD67" i="13"/>
  <c r="AA67" i="13"/>
  <c r="Z67" i="13"/>
  <c r="AB67" i="13"/>
  <c r="X67" i="13"/>
  <c r="L67" i="13"/>
  <c r="E68" i="19" s="1"/>
  <c r="O68" i="19" s="1"/>
  <c r="AZ66" i="13"/>
  <c r="BA66" i="13" s="1"/>
  <c r="W66" i="13" s="1"/>
  <c r="AU66" i="13"/>
  <c r="AS66" i="13"/>
  <c r="AM66" i="13"/>
  <c r="AL66" i="13"/>
  <c r="AI66" i="13"/>
  <c r="AH66" i="13"/>
  <c r="AE66" i="13"/>
  <c r="AD66" i="13"/>
  <c r="AA66" i="13"/>
  <c r="Z66" i="13"/>
  <c r="AB66" i="13"/>
  <c r="X66" i="13"/>
  <c r="L66" i="13"/>
  <c r="E67" i="19" s="1"/>
  <c r="O67" i="19" s="1"/>
  <c r="AZ65" i="13"/>
  <c r="BA65" i="13" s="1"/>
  <c r="W65" i="13" s="1"/>
  <c r="AU65" i="13"/>
  <c r="AS65" i="13"/>
  <c r="AM65" i="13"/>
  <c r="AL65" i="13"/>
  <c r="AI65" i="13"/>
  <c r="AH65" i="13"/>
  <c r="AE65" i="13"/>
  <c r="AD65" i="13"/>
  <c r="AA65" i="13"/>
  <c r="Z65" i="13"/>
  <c r="AB65" i="13"/>
  <c r="X65" i="13"/>
  <c r="L65" i="13"/>
  <c r="E66" i="19" s="1"/>
  <c r="O66" i="19" s="1"/>
  <c r="AZ64" i="13"/>
  <c r="BA64" i="13" s="1"/>
  <c r="W64" i="13" s="1"/>
  <c r="AU64" i="13"/>
  <c r="AS64" i="13"/>
  <c r="AM64" i="13"/>
  <c r="AL64" i="13"/>
  <c r="AI64" i="13"/>
  <c r="AH64" i="13"/>
  <c r="AE64" i="13"/>
  <c r="AD64" i="13"/>
  <c r="AA64" i="13"/>
  <c r="Z64" i="13"/>
  <c r="AB64" i="13"/>
  <c r="X64" i="13"/>
  <c r="L64" i="13"/>
  <c r="E65" i="19" s="1"/>
  <c r="O65" i="19" s="1"/>
  <c r="AZ63" i="13"/>
  <c r="BA63" i="13" s="1"/>
  <c r="W63" i="13" s="1"/>
  <c r="AU63" i="13"/>
  <c r="AS63" i="13"/>
  <c r="AM63" i="13"/>
  <c r="AL63" i="13"/>
  <c r="AI63" i="13"/>
  <c r="AH63" i="13"/>
  <c r="AE63" i="13"/>
  <c r="AD63" i="13"/>
  <c r="AA63" i="13"/>
  <c r="Z63" i="13"/>
  <c r="AB63" i="13"/>
  <c r="L63" i="13"/>
  <c r="E64" i="19" s="1"/>
  <c r="O64" i="19" s="1"/>
  <c r="AZ62" i="13"/>
  <c r="BA62" i="13" s="1"/>
  <c r="W62" i="13" s="1"/>
  <c r="AU62" i="13"/>
  <c r="AS62" i="13"/>
  <c r="AM62" i="13"/>
  <c r="AL62" i="13"/>
  <c r="AI62" i="13"/>
  <c r="AH62" i="13"/>
  <c r="AE62" i="13"/>
  <c r="AD62" i="13"/>
  <c r="AA62" i="13"/>
  <c r="Z62" i="13"/>
  <c r="AB62" i="13"/>
  <c r="L62" i="13"/>
  <c r="E63" i="19" s="1"/>
  <c r="O63" i="19" s="1"/>
  <c r="AZ61" i="13"/>
  <c r="BA61" i="13"/>
  <c r="W61" i="13"/>
  <c r="AU61" i="13"/>
  <c r="AS61" i="13"/>
  <c r="AM61" i="13"/>
  <c r="AL61" i="13"/>
  <c r="AI61" i="13"/>
  <c r="AH61" i="13"/>
  <c r="AE61" i="13"/>
  <c r="AD61" i="13"/>
  <c r="AA61" i="13"/>
  <c r="Z61" i="13"/>
  <c r="AB61" i="13"/>
  <c r="X61" i="13"/>
  <c r="L61" i="13"/>
  <c r="E62" i="19" s="1"/>
  <c r="O62" i="19" s="1"/>
  <c r="AZ60" i="13"/>
  <c r="BA60" i="13"/>
  <c r="W60" i="13"/>
  <c r="AU60" i="13"/>
  <c r="AS60" i="13"/>
  <c r="AM60" i="13"/>
  <c r="AL60" i="13"/>
  <c r="AI60" i="13"/>
  <c r="AH60" i="13"/>
  <c r="AE60" i="13"/>
  <c r="AD60" i="13"/>
  <c r="AA60" i="13"/>
  <c r="Z60" i="13"/>
  <c r="AB60" i="13"/>
  <c r="L60" i="13"/>
  <c r="E61" i="19" s="1"/>
  <c r="O61" i="19" s="1"/>
  <c r="AZ59" i="13"/>
  <c r="BA59" i="13" s="1"/>
  <c r="W59" i="13" s="1"/>
  <c r="AU59" i="13"/>
  <c r="AS59" i="13"/>
  <c r="AM59" i="13"/>
  <c r="AL59" i="13"/>
  <c r="AI59" i="13"/>
  <c r="AH59" i="13"/>
  <c r="AE59" i="13"/>
  <c r="AD59" i="13"/>
  <c r="AA59" i="13"/>
  <c r="Z59" i="13"/>
  <c r="AB59" i="13"/>
  <c r="X59" i="13"/>
  <c r="L59" i="13"/>
  <c r="E60" i="19" s="1"/>
  <c r="O60" i="19" s="1"/>
  <c r="AZ58" i="13"/>
  <c r="BA58" i="13" s="1"/>
  <c r="W58" i="13" s="1"/>
  <c r="AU58" i="13"/>
  <c r="AS58" i="13"/>
  <c r="AM58" i="13"/>
  <c r="AL58" i="13"/>
  <c r="AI58" i="13"/>
  <c r="AH58" i="13"/>
  <c r="AE58" i="13"/>
  <c r="AD58" i="13"/>
  <c r="AA58" i="13"/>
  <c r="Z58" i="13"/>
  <c r="AB58" i="13"/>
  <c r="L58" i="13"/>
  <c r="E59" i="19" s="1"/>
  <c r="O59" i="19" s="1"/>
  <c r="AZ57" i="13"/>
  <c r="BA57" i="13" s="1"/>
  <c r="W57" i="13" s="1"/>
  <c r="AU57" i="13"/>
  <c r="AS57" i="13"/>
  <c r="AM57" i="13"/>
  <c r="AL57" i="13"/>
  <c r="AI57" i="13"/>
  <c r="AH57" i="13"/>
  <c r="AE57" i="13"/>
  <c r="AD57" i="13"/>
  <c r="AA57" i="13"/>
  <c r="Z57" i="13"/>
  <c r="AB57" i="13"/>
  <c r="X57" i="13" s="1"/>
  <c r="L57" i="13"/>
  <c r="E58" i="19" s="1"/>
  <c r="O58" i="19" s="1"/>
  <c r="AZ56" i="13"/>
  <c r="BA56" i="13" s="1"/>
  <c r="W56" i="13" s="1"/>
  <c r="AU56" i="13"/>
  <c r="AS56" i="13"/>
  <c r="AM56" i="13"/>
  <c r="AL56" i="13"/>
  <c r="AI56" i="13"/>
  <c r="AH56" i="13"/>
  <c r="AE56" i="13"/>
  <c r="AD56" i="13"/>
  <c r="X56" i="13"/>
  <c r="L56" i="13"/>
  <c r="E57" i="19" s="1"/>
  <c r="O57" i="19" s="1"/>
  <c r="AZ55" i="13"/>
  <c r="BA55" i="13" s="1"/>
  <c r="W55" i="13"/>
  <c r="AU55" i="13"/>
  <c r="AS55" i="13"/>
  <c r="AM55" i="13"/>
  <c r="AL55" i="13"/>
  <c r="AI55" i="13"/>
  <c r="AH55" i="13"/>
  <c r="AE55" i="13"/>
  <c r="X55" i="13"/>
  <c r="L55" i="13"/>
  <c r="E56" i="19" s="1"/>
  <c r="O56" i="19" s="1"/>
  <c r="W54" i="13"/>
  <c r="L54" i="13"/>
  <c r="E55" i="19" s="1"/>
  <c r="O55" i="19" s="1"/>
  <c r="W42" i="13"/>
  <c r="AZ41" i="13"/>
  <c r="BA41" i="13" s="1"/>
  <c r="W41" i="13" s="1"/>
  <c r="AU41" i="13"/>
  <c r="AS41" i="13"/>
  <c r="AM41" i="13"/>
  <c r="AL41" i="13"/>
  <c r="AI41" i="13"/>
  <c r="AH41" i="13"/>
  <c r="AE41" i="13"/>
  <c r="AD41" i="13"/>
  <c r="AJ41" i="13"/>
  <c r="AZ40" i="13"/>
  <c r="BA40" i="13" s="1"/>
  <c r="AU40" i="13"/>
  <c r="AS40" i="13"/>
  <c r="AM40" i="13"/>
  <c r="AL40" i="13"/>
  <c r="AI40" i="13"/>
  <c r="AH40" i="13"/>
  <c r="AE40" i="13"/>
  <c r="AD40" i="13"/>
  <c r="AZ39" i="13"/>
  <c r="BA39" i="13"/>
  <c r="W39" i="13" s="1"/>
  <c r="AU39" i="13"/>
  <c r="AS39" i="13"/>
  <c r="AM39" i="13"/>
  <c r="AL39" i="13"/>
  <c r="AI39" i="13"/>
  <c r="AH39" i="13"/>
  <c r="AE39" i="13"/>
  <c r="AD39" i="13"/>
  <c r="L39" i="13"/>
  <c r="E40" i="19" s="1"/>
  <c r="O40" i="19" s="1"/>
  <c r="AZ38" i="13"/>
  <c r="BA38" i="13"/>
  <c r="W38" i="13" s="1"/>
  <c r="AU38" i="13"/>
  <c r="AS38" i="13"/>
  <c r="AM38" i="13"/>
  <c r="AL38" i="13"/>
  <c r="AI38" i="13"/>
  <c r="AH38" i="13"/>
  <c r="AE38" i="13"/>
  <c r="AD38" i="13"/>
  <c r="L38" i="13"/>
  <c r="E39" i="19" s="1"/>
  <c r="O39" i="19" s="1"/>
  <c r="AZ37" i="13"/>
  <c r="BA37" i="13"/>
  <c r="W37" i="13" s="1"/>
  <c r="AU37" i="13"/>
  <c r="AS37" i="13"/>
  <c r="AM37" i="13"/>
  <c r="AL37" i="13"/>
  <c r="AI37" i="13"/>
  <c r="AH37" i="13"/>
  <c r="AE37" i="13"/>
  <c r="AD37" i="13"/>
  <c r="AA37" i="13"/>
  <c r="Z37" i="13"/>
  <c r="AB37" i="13"/>
  <c r="X37" i="13" s="1"/>
  <c r="L37" i="13"/>
  <c r="E38" i="19" s="1"/>
  <c r="O38" i="19" s="1"/>
  <c r="AZ36" i="13"/>
  <c r="BA36" i="13"/>
  <c r="W36" i="13" s="1"/>
  <c r="AU36" i="13"/>
  <c r="AS36" i="13"/>
  <c r="AM36" i="13"/>
  <c r="AL36" i="13"/>
  <c r="AI36" i="13"/>
  <c r="AH36" i="13"/>
  <c r="AE36" i="13"/>
  <c r="AD36" i="13"/>
  <c r="AA36" i="13"/>
  <c r="Z36" i="13"/>
  <c r="V36" i="13"/>
  <c r="AB36" i="13" s="1"/>
  <c r="L36" i="13"/>
  <c r="E37" i="19" s="1"/>
  <c r="O37" i="19" s="1"/>
  <c r="AZ35" i="13"/>
  <c r="BA35" i="13"/>
  <c r="W35" i="13" s="1"/>
  <c r="AU35" i="13"/>
  <c r="AS35" i="13"/>
  <c r="AM35" i="13"/>
  <c r="AL35" i="13"/>
  <c r="AI35" i="13"/>
  <c r="AH35" i="13"/>
  <c r="AE35" i="13"/>
  <c r="AD35" i="13"/>
  <c r="AA35" i="13"/>
  <c r="Z35" i="13"/>
  <c r="V35" i="13"/>
  <c r="AB35" i="13" s="1"/>
  <c r="L35" i="13"/>
  <c r="E36" i="19" s="1"/>
  <c r="O36" i="19" s="1"/>
  <c r="AZ34" i="13"/>
  <c r="BA34" i="13"/>
  <c r="W34" i="13" s="1"/>
  <c r="AU34" i="13"/>
  <c r="AS34" i="13"/>
  <c r="AM34" i="13"/>
  <c r="AL34" i="13"/>
  <c r="AI34" i="13"/>
  <c r="AH34" i="13"/>
  <c r="AE34" i="13"/>
  <c r="AD34" i="13"/>
  <c r="AA34" i="13"/>
  <c r="Z34" i="13"/>
  <c r="V34" i="13"/>
  <c r="AB34" i="13" s="1"/>
  <c r="L34" i="13"/>
  <c r="E35" i="19" s="1"/>
  <c r="O35" i="19" s="1"/>
  <c r="AZ33" i="13"/>
  <c r="BA33" i="13"/>
  <c r="W33" i="13" s="1"/>
  <c r="AU33" i="13"/>
  <c r="AS33" i="13"/>
  <c r="AM33" i="13"/>
  <c r="AL33" i="13"/>
  <c r="AI33" i="13"/>
  <c r="AH33" i="13"/>
  <c r="AE33" i="13"/>
  <c r="AD33" i="13"/>
  <c r="AA33" i="13"/>
  <c r="Z33" i="13"/>
  <c r="V33" i="13"/>
  <c r="AB33" i="13" s="1"/>
  <c r="AF33" i="13" s="1"/>
  <c r="L33" i="13"/>
  <c r="E34" i="19" s="1"/>
  <c r="O34" i="19" s="1"/>
  <c r="AZ32" i="13"/>
  <c r="BA32" i="13" s="1"/>
  <c r="AU32" i="13"/>
  <c r="AS32" i="13"/>
  <c r="AM32" i="13"/>
  <c r="AL32" i="13"/>
  <c r="AI32" i="13"/>
  <c r="AH32" i="13"/>
  <c r="AE32" i="13"/>
  <c r="AD32" i="13"/>
  <c r="AA32" i="13"/>
  <c r="Z32" i="13"/>
  <c r="V32" i="13"/>
  <c r="AB32" i="13" s="1"/>
  <c r="L32" i="13"/>
  <c r="E33" i="19" s="1"/>
  <c r="O33" i="19" s="1"/>
  <c r="AZ31" i="13"/>
  <c r="BA31" i="13"/>
  <c r="BB31" i="13" s="1"/>
  <c r="BC31" i="13" s="1"/>
  <c r="BD31" i="13" s="1"/>
  <c r="BE31" i="13" s="1"/>
  <c r="BF31" i="13" s="1"/>
  <c r="BG31" i="13" s="1"/>
  <c r="BH31" i="13" s="1"/>
  <c r="BI31" i="13" s="1"/>
  <c r="AU31" i="13"/>
  <c r="AS31" i="13"/>
  <c r="AM31" i="13"/>
  <c r="AL31" i="13"/>
  <c r="AI31" i="13"/>
  <c r="AH31" i="13"/>
  <c r="AE31" i="13"/>
  <c r="AD31" i="13"/>
  <c r="V31" i="13"/>
  <c r="AB31" i="13"/>
  <c r="AJ31" i="13" s="1"/>
  <c r="AA31" i="13"/>
  <c r="Z31" i="13"/>
  <c r="L31" i="13"/>
  <c r="E32" i="19" s="1"/>
  <c r="O32" i="19" s="1"/>
  <c r="AZ30" i="13"/>
  <c r="BA30" i="13"/>
  <c r="AU30" i="13"/>
  <c r="AS30" i="13"/>
  <c r="AM30" i="13"/>
  <c r="AL30" i="13"/>
  <c r="AI30" i="13"/>
  <c r="AH30" i="13"/>
  <c r="AE30" i="13"/>
  <c r="AD30" i="13"/>
  <c r="AA30" i="13"/>
  <c r="Z30" i="13"/>
  <c r="L30" i="13"/>
  <c r="E31" i="19" s="1"/>
  <c r="O31" i="19" s="1"/>
  <c r="AZ29" i="13"/>
  <c r="BA29" i="13" s="1"/>
  <c r="W29" i="13" s="1"/>
  <c r="AU29" i="13"/>
  <c r="AS29" i="13"/>
  <c r="AM29" i="13"/>
  <c r="AL29" i="13"/>
  <c r="AI29" i="13"/>
  <c r="AH29" i="13"/>
  <c r="AE29" i="13"/>
  <c r="AD29" i="13"/>
  <c r="AA29" i="13"/>
  <c r="Z29" i="13"/>
  <c r="V29" i="13"/>
  <c r="AB29" i="13"/>
  <c r="AF29" i="13" s="1"/>
  <c r="L29" i="13"/>
  <c r="E30" i="19" s="1"/>
  <c r="O30" i="19" s="1"/>
  <c r="AZ28" i="13"/>
  <c r="BA28" i="13"/>
  <c r="AU28" i="13"/>
  <c r="AS28" i="13"/>
  <c r="AM28" i="13"/>
  <c r="AL28" i="13"/>
  <c r="AI28" i="13"/>
  <c r="AH28" i="13"/>
  <c r="AE28" i="13"/>
  <c r="AD28" i="13"/>
  <c r="AA28" i="13"/>
  <c r="Z28" i="13"/>
  <c r="V28" i="13"/>
  <c r="AB28" i="13"/>
  <c r="AN28" i="13" s="1"/>
  <c r="AQ28" i="13" s="1"/>
  <c r="AP28" i="13" s="1"/>
  <c r="L28" i="13"/>
  <c r="E29" i="19" s="1"/>
  <c r="O29" i="19" s="1"/>
  <c r="AZ27" i="13"/>
  <c r="BA27" i="13"/>
  <c r="W27" i="13" s="1"/>
  <c r="AU27" i="13"/>
  <c r="AS27" i="13"/>
  <c r="AM27" i="13"/>
  <c r="AL27" i="13"/>
  <c r="AI27" i="13"/>
  <c r="AH27" i="13"/>
  <c r="AE27" i="13"/>
  <c r="AD27" i="13"/>
  <c r="AA27" i="13"/>
  <c r="Z27" i="13"/>
  <c r="V27" i="13"/>
  <c r="AB27" i="13" s="1"/>
  <c r="L27" i="13"/>
  <c r="E28" i="19" s="1"/>
  <c r="O28" i="19" s="1"/>
  <c r="AZ26" i="13"/>
  <c r="BA26" i="13" s="1"/>
  <c r="AU26" i="13"/>
  <c r="AS26" i="13"/>
  <c r="AM26" i="13"/>
  <c r="AL26" i="13"/>
  <c r="AI26" i="13"/>
  <c r="AH26" i="13"/>
  <c r="AE26" i="13"/>
  <c r="AD26" i="13"/>
  <c r="AA26" i="13"/>
  <c r="Z26" i="13"/>
  <c r="V26" i="13"/>
  <c r="AB26" i="13"/>
  <c r="AF26" i="13" s="1"/>
  <c r="L26" i="13"/>
  <c r="E27" i="19" s="1"/>
  <c r="O27" i="19" s="1"/>
  <c r="AZ25" i="13"/>
  <c r="BA25" i="13"/>
  <c r="AU25" i="13"/>
  <c r="AS25" i="13"/>
  <c r="AM25" i="13"/>
  <c r="AL25" i="13"/>
  <c r="AI25" i="13"/>
  <c r="AH25" i="13"/>
  <c r="AE25" i="13"/>
  <c r="AD25" i="13"/>
  <c r="AA25" i="13"/>
  <c r="Z25" i="13"/>
  <c r="V25" i="13"/>
  <c r="AB25" i="13"/>
  <c r="L25" i="13"/>
  <c r="E26" i="19" s="1"/>
  <c r="O26" i="19" s="1"/>
  <c r="AZ24" i="13"/>
  <c r="BA24" i="13" s="1"/>
  <c r="BB24" i="13" s="1"/>
  <c r="BC24" i="13" s="1"/>
  <c r="BD24" i="13" s="1"/>
  <c r="BE24" i="13" s="1"/>
  <c r="BF24" i="13" s="1"/>
  <c r="BG24" i="13" s="1"/>
  <c r="BH24" i="13" s="1"/>
  <c r="BI24" i="13" s="1"/>
  <c r="AU24" i="13"/>
  <c r="AS24" i="13"/>
  <c r="AM24" i="13"/>
  <c r="AL24" i="13"/>
  <c r="AI24" i="13"/>
  <c r="AH24" i="13"/>
  <c r="AE24" i="13"/>
  <c r="AD24" i="13"/>
  <c r="AA24" i="13"/>
  <c r="Z24" i="13"/>
  <c r="V24" i="13"/>
  <c r="AB24" i="13" s="1"/>
  <c r="L24" i="13"/>
  <c r="E25" i="19" s="1"/>
  <c r="O25" i="19" s="1"/>
  <c r="AZ23" i="13"/>
  <c r="BA23" i="13" s="1"/>
  <c r="AU23" i="13"/>
  <c r="AS23" i="13"/>
  <c r="AM23" i="13"/>
  <c r="AL23" i="13"/>
  <c r="AI23" i="13"/>
  <c r="AH23" i="13"/>
  <c r="AE23" i="13"/>
  <c r="AD23" i="13"/>
  <c r="AA23" i="13"/>
  <c r="Z23" i="13"/>
  <c r="V23" i="13"/>
  <c r="AB23" i="13" s="1"/>
  <c r="L23" i="13"/>
  <c r="E24" i="19" s="1"/>
  <c r="O24" i="19" s="1"/>
  <c r="AZ22" i="13"/>
  <c r="BA22" i="13" s="1"/>
  <c r="AU22" i="13"/>
  <c r="AS22" i="13"/>
  <c r="AM22" i="13"/>
  <c r="AL22" i="13"/>
  <c r="AI22" i="13"/>
  <c r="AH22" i="13"/>
  <c r="AE22" i="13"/>
  <c r="AD22" i="13"/>
  <c r="AA22" i="13"/>
  <c r="Z22" i="13"/>
  <c r="V22" i="13"/>
  <c r="AB22" i="13" s="1"/>
  <c r="AN22" i="13" s="1"/>
  <c r="L22" i="13"/>
  <c r="E23" i="19" s="1"/>
  <c r="O23" i="19" s="1"/>
  <c r="AZ21" i="13"/>
  <c r="BA21" i="13" s="1"/>
  <c r="AU21" i="13"/>
  <c r="AS21" i="13"/>
  <c r="AM21" i="13"/>
  <c r="AL21" i="13"/>
  <c r="AI21" i="13"/>
  <c r="AH21" i="13"/>
  <c r="AE21" i="13"/>
  <c r="AD21" i="13"/>
  <c r="AA21" i="13"/>
  <c r="Z21" i="13"/>
  <c r="V21" i="13"/>
  <c r="AB21" i="13" s="1"/>
  <c r="AJ21" i="13" s="1"/>
  <c r="L21" i="13"/>
  <c r="E22" i="19" s="1"/>
  <c r="O22" i="19" s="1"/>
  <c r="AZ20" i="13"/>
  <c r="BA20" i="13" s="1"/>
  <c r="AU20" i="13"/>
  <c r="AS20" i="13"/>
  <c r="AM20" i="13"/>
  <c r="AL20" i="13"/>
  <c r="AI20" i="13"/>
  <c r="AH20" i="13"/>
  <c r="AE20" i="13"/>
  <c r="AD20" i="13"/>
  <c r="AA20" i="13"/>
  <c r="Z20" i="13"/>
  <c r="V20" i="13"/>
  <c r="AB20" i="13" s="1"/>
  <c r="L20" i="13"/>
  <c r="E21" i="19" s="1"/>
  <c r="O21" i="19" s="1"/>
  <c r="AZ19" i="13"/>
  <c r="BA19" i="13" s="1"/>
  <c r="W19" i="13" s="1"/>
  <c r="AU19" i="13"/>
  <c r="AS19" i="13"/>
  <c r="AM19" i="13"/>
  <c r="AL19" i="13"/>
  <c r="AI19" i="13"/>
  <c r="AH19" i="13"/>
  <c r="AE19" i="13"/>
  <c r="AD19" i="13"/>
  <c r="AA19" i="13"/>
  <c r="Z19" i="13"/>
  <c r="V19" i="13"/>
  <c r="AB19" i="13" s="1"/>
  <c r="L19" i="13"/>
  <c r="E20" i="19" s="1"/>
  <c r="O20" i="19" s="1"/>
  <c r="AZ18" i="13"/>
  <c r="BA18" i="13" s="1"/>
  <c r="AU18" i="13"/>
  <c r="AS18" i="13"/>
  <c r="AM18" i="13"/>
  <c r="AL18" i="13"/>
  <c r="AI18" i="13"/>
  <c r="AH18" i="13"/>
  <c r="AE18" i="13"/>
  <c r="AD18" i="13"/>
  <c r="AA18" i="13"/>
  <c r="Z18" i="13"/>
  <c r="V18" i="13"/>
  <c r="AB18" i="13" s="1"/>
  <c r="L18" i="13"/>
  <c r="E19" i="19" s="1"/>
  <c r="O19" i="19" s="1"/>
  <c r="AZ17" i="13"/>
  <c r="BA17" i="13" s="1"/>
  <c r="AU17" i="13"/>
  <c r="AS17" i="13"/>
  <c r="AM17" i="13"/>
  <c r="AL17" i="13"/>
  <c r="AI17" i="13"/>
  <c r="AH17" i="13"/>
  <c r="AE17" i="13"/>
  <c r="AD17" i="13"/>
  <c r="AA17" i="13"/>
  <c r="Z17" i="13"/>
  <c r="V17" i="13"/>
  <c r="AB17" i="13" s="1"/>
  <c r="AF17" i="13" s="1"/>
  <c r="L17" i="13"/>
  <c r="E18" i="19" s="1"/>
  <c r="O18" i="19" s="1"/>
  <c r="AZ16" i="13"/>
  <c r="BA16" i="13" s="1"/>
  <c r="AU16" i="13"/>
  <c r="AS16" i="13"/>
  <c r="AM16" i="13"/>
  <c r="AL16" i="13"/>
  <c r="AI16" i="13"/>
  <c r="AH16" i="13"/>
  <c r="AE16" i="13"/>
  <c r="AD16" i="13"/>
  <c r="AA16" i="13"/>
  <c r="Z16" i="13"/>
  <c r="V16" i="13"/>
  <c r="AB16" i="13" s="1"/>
  <c r="L16" i="13"/>
  <c r="E17" i="19" s="1"/>
  <c r="O17" i="19" s="1"/>
  <c r="AZ15" i="13"/>
  <c r="BA15" i="13" s="1"/>
  <c r="W15" i="13" s="1"/>
  <c r="AU15" i="13"/>
  <c r="AS15" i="13"/>
  <c r="AM15" i="13"/>
  <c r="AL15" i="13"/>
  <c r="AI15" i="13"/>
  <c r="AH15" i="13"/>
  <c r="AE15" i="13"/>
  <c r="AD15" i="13"/>
  <c r="AA15" i="13"/>
  <c r="Z15" i="13"/>
  <c r="V15" i="13"/>
  <c r="AB15" i="13" s="1"/>
  <c r="AJ15" i="13" s="1"/>
  <c r="L15" i="13"/>
  <c r="E16" i="19" s="1"/>
  <c r="O16" i="19" s="1"/>
  <c r="AZ14" i="13"/>
  <c r="BA14" i="13" s="1"/>
  <c r="AU14" i="13"/>
  <c r="AS14" i="13"/>
  <c r="AM14" i="13"/>
  <c r="AL14" i="13"/>
  <c r="AI14" i="13"/>
  <c r="AH14" i="13"/>
  <c r="AE14" i="13"/>
  <c r="AD14" i="13"/>
  <c r="AA14" i="13"/>
  <c r="Z14" i="13"/>
  <c r="L14" i="13"/>
  <c r="E15" i="19" s="1"/>
  <c r="O15" i="19" s="1"/>
  <c r="AZ13" i="13"/>
  <c r="BA13" i="13"/>
  <c r="W13" i="13"/>
  <c r="AU13" i="13"/>
  <c r="AS13" i="13"/>
  <c r="AM13" i="13"/>
  <c r="AL13" i="13"/>
  <c r="AI13" i="13"/>
  <c r="AH13" i="13"/>
  <c r="AE13" i="13"/>
  <c r="AD13" i="13"/>
  <c r="AA13" i="13"/>
  <c r="Z13" i="13"/>
  <c r="V13" i="13"/>
  <c r="AB13" i="13"/>
  <c r="X13" i="13" s="1"/>
  <c r="L13" i="13"/>
  <c r="E14" i="19" s="1"/>
  <c r="O14" i="19" s="1"/>
  <c r="AZ12" i="13"/>
  <c r="BA12" i="13"/>
  <c r="W12" i="13" s="1"/>
  <c r="AU12" i="13"/>
  <c r="AS12" i="13"/>
  <c r="AM12" i="13"/>
  <c r="AL12" i="13"/>
  <c r="AI12" i="13"/>
  <c r="AH12" i="13"/>
  <c r="AE12" i="13"/>
  <c r="AD12" i="13"/>
  <c r="AA12" i="13"/>
  <c r="Z12" i="13"/>
  <c r="V12" i="13"/>
  <c r="AB12" i="13" s="1"/>
  <c r="X12" i="13" s="1"/>
  <c r="L12" i="13"/>
  <c r="E13" i="19" s="1"/>
  <c r="O13" i="19" s="1"/>
  <c r="AZ11" i="13"/>
  <c r="BA11" i="13" s="1"/>
  <c r="W11" i="13" s="1"/>
  <c r="AU11" i="13"/>
  <c r="AS11" i="13"/>
  <c r="AM11" i="13"/>
  <c r="AL11" i="13"/>
  <c r="AI11" i="13"/>
  <c r="AH11" i="13"/>
  <c r="AE11" i="13"/>
  <c r="AD11" i="13"/>
  <c r="AA11" i="13"/>
  <c r="Z11" i="13"/>
  <c r="V11" i="13"/>
  <c r="AB11" i="13" s="1"/>
  <c r="AZ10" i="13"/>
  <c r="BA10" i="13"/>
  <c r="AU10" i="13"/>
  <c r="AS10" i="13"/>
  <c r="AM10" i="13"/>
  <c r="AL10" i="13"/>
  <c r="AI10" i="13"/>
  <c r="AH10" i="13"/>
  <c r="AE10" i="13"/>
  <c r="AD10" i="13"/>
  <c r="AA10" i="13"/>
  <c r="Z10" i="13"/>
  <c r="V10" i="13"/>
  <c r="AB10" i="13"/>
  <c r="AN10" i="13" s="1"/>
  <c r="AQ10" i="13" s="1"/>
  <c r="AP10" i="13" s="1"/>
  <c r="L10" i="13"/>
  <c r="E11" i="19" s="1"/>
  <c r="O11" i="19" s="1"/>
  <c r="AZ9" i="13"/>
  <c r="BA9" i="13" s="1"/>
  <c r="BB9" i="13" s="1"/>
  <c r="BC9" i="13" s="1"/>
  <c r="BD9" i="13" s="1"/>
  <c r="BE9" i="13" s="1"/>
  <c r="BF9" i="13" s="1"/>
  <c r="BG9" i="13" s="1"/>
  <c r="BH9" i="13" s="1"/>
  <c r="BI9" i="13" s="1"/>
  <c r="AU9" i="13"/>
  <c r="AS9" i="13"/>
  <c r="AM9" i="13"/>
  <c r="AL9" i="13"/>
  <c r="AI9" i="13"/>
  <c r="AH9" i="13"/>
  <c r="AE9" i="13"/>
  <c r="AD9" i="13"/>
  <c r="AA9" i="13"/>
  <c r="Z9" i="13"/>
  <c r="V9" i="13"/>
  <c r="AB9" i="13" s="1"/>
  <c r="AF9" i="13" s="1"/>
  <c r="L9" i="13"/>
  <c r="E10" i="19" s="1"/>
  <c r="O10" i="19" s="1"/>
  <c r="AZ8" i="13"/>
  <c r="BA8" i="13" s="1"/>
  <c r="AU8" i="13"/>
  <c r="AS8" i="13"/>
  <c r="AM8" i="13"/>
  <c r="AL8" i="13"/>
  <c r="AI8" i="13"/>
  <c r="AH8" i="13"/>
  <c r="AE8" i="13"/>
  <c r="AD8" i="13"/>
  <c r="AA8" i="13"/>
  <c r="Z8" i="13"/>
  <c r="V8" i="13"/>
  <c r="AB8" i="13" s="1"/>
  <c r="L8" i="13"/>
  <c r="E9" i="19" s="1"/>
  <c r="O9" i="19" s="1"/>
  <c r="AZ7" i="13"/>
  <c r="BA7" i="13" s="1"/>
  <c r="AU7" i="13"/>
  <c r="AS7" i="13"/>
  <c r="AM7" i="13"/>
  <c r="AL7" i="13"/>
  <c r="AI7" i="13"/>
  <c r="AH7" i="13"/>
  <c r="AE7" i="13"/>
  <c r="AD7" i="13"/>
  <c r="AA7" i="13"/>
  <c r="Z7" i="13"/>
  <c r="V7" i="13"/>
  <c r="AB7" i="13" s="1"/>
  <c r="X7" i="13" s="1"/>
  <c r="L7" i="13"/>
  <c r="E8" i="19" s="1"/>
  <c r="O8" i="19" s="1"/>
  <c r="AZ6" i="13"/>
  <c r="BA6" i="13" s="1"/>
  <c r="BB6" i="13" s="1"/>
  <c r="BC6" i="13" s="1"/>
  <c r="BD6" i="13" s="1"/>
  <c r="BE6" i="13" s="1"/>
  <c r="BF6" i="13" s="1"/>
  <c r="BG6" i="13" s="1"/>
  <c r="BH6" i="13" s="1"/>
  <c r="BI6" i="13" s="1"/>
  <c r="AU6" i="13"/>
  <c r="AS6" i="13"/>
  <c r="AM6" i="13"/>
  <c r="AL6" i="13"/>
  <c r="AI6" i="13"/>
  <c r="AH6" i="13"/>
  <c r="AE6" i="13"/>
  <c r="AD6" i="13"/>
  <c r="AA6" i="13"/>
  <c r="Z6" i="13"/>
  <c r="V6" i="13"/>
  <c r="AB6" i="13" s="1"/>
  <c r="L6" i="13"/>
  <c r="E7" i="19" s="1"/>
  <c r="O7" i="19" s="1"/>
  <c r="AZ5" i="13"/>
  <c r="BA5" i="13"/>
  <c r="AU5" i="13"/>
  <c r="AS5" i="13"/>
  <c r="AM5" i="13"/>
  <c r="AL5" i="13"/>
  <c r="AI5" i="13"/>
  <c r="AH5" i="13"/>
  <c r="AE5" i="13"/>
  <c r="AD5" i="13"/>
  <c r="AA5" i="13"/>
  <c r="Z5" i="13"/>
  <c r="V5" i="13"/>
  <c r="AB5" i="13"/>
  <c r="L5" i="13"/>
  <c r="E6" i="19" s="1"/>
  <c r="O6" i="19" s="1"/>
  <c r="AZ4" i="13"/>
  <c r="BA4" i="13"/>
  <c r="AU4" i="13"/>
  <c r="AS4" i="13"/>
  <c r="AM4" i="13"/>
  <c r="AL4" i="13"/>
  <c r="AI4" i="13"/>
  <c r="AH4" i="13"/>
  <c r="AE4" i="13"/>
  <c r="AD4" i="13"/>
  <c r="AA4" i="13"/>
  <c r="Z4" i="13"/>
  <c r="V4" i="13"/>
  <c r="AB4" i="13"/>
  <c r="L4" i="13"/>
  <c r="E5" i="19" s="1"/>
  <c r="O5" i="19" s="1"/>
  <c r="AZ3" i="13"/>
  <c r="BA3" i="13" s="1"/>
  <c r="W3" i="13" s="1"/>
  <c r="AU3" i="13"/>
  <c r="AS3" i="13"/>
  <c r="AM3" i="13"/>
  <c r="AL3" i="13"/>
  <c r="AI3" i="13"/>
  <c r="AH3" i="13"/>
  <c r="AE3" i="13"/>
  <c r="AD3" i="13"/>
  <c r="AA3" i="13"/>
  <c r="Z3" i="13"/>
  <c r="V3" i="13"/>
  <c r="AB3" i="13"/>
  <c r="L3" i="13"/>
  <c r="E4" i="19" s="1"/>
  <c r="O4" i="19" s="1"/>
  <c r="AZ2" i="13"/>
  <c r="BA2" i="13" s="1"/>
  <c r="BB2" i="13" s="1"/>
  <c r="BC2" i="13" s="1"/>
  <c r="BD2" i="13" s="1"/>
  <c r="BE2" i="13" s="1"/>
  <c r="BF2" i="13" s="1"/>
  <c r="BG2" i="13" s="1"/>
  <c r="BH2" i="13" s="1"/>
  <c r="BI2" i="13" s="1"/>
  <c r="AS2" i="13"/>
  <c r="AM2" i="13"/>
  <c r="AL2" i="13"/>
  <c r="AI2" i="13"/>
  <c r="AH2" i="13"/>
  <c r="AE2" i="13"/>
  <c r="AD2" i="13"/>
  <c r="AA2" i="13"/>
  <c r="Z2" i="13"/>
  <c r="V2" i="13"/>
  <c r="AB2" i="13" s="1"/>
  <c r="AF2" i="13" s="1"/>
  <c r="L2" i="13"/>
  <c r="E3" i="19" s="1"/>
  <c r="O3" i="19" s="1"/>
  <c r="L169" i="3"/>
  <c r="Z169" i="3"/>
  <c r="AA169" i="3"/>
  <c r="AD169" i="3"/>
  <c r="AE169" i="3"/>
  <c r="AH169" i="3"/>
  <c r="AI169" i="3"/>
  <c r="AL169" i="3"/>
  <c r="AM169" i="3"/>
  <c r="AR169" i="3"/>
  <c r="AY169" i="3"/>
  <c r="L170" i="3"/>
  <c r="Z170" i="3"/>
  <c r="AA170" i="3"/>
  <c r="AD170" i="3"/>
  <c r="AE170" i="3"/>
  <c r="AH170" i="3"/>
  <c r="AI170" i="3"/>
  <c r="AL170" i="3"/>
  <c r="AM170" i="3"/>
  <c r="AR170" i="3"/>
  <c r="B79" i="6"/>
  <c r="L79" i="6"/>
  <c r="C79" i="6"/>
  <c r="D79" i="6"/>
  <c r="B80" i="6"/>
  <c r="L80" i="6"/>
  <c r="C80" i="6"/>
  <c r="M80" i="6"/>
  <c r="D80" i="6"/>
  <c r="N80" i="6"/>
  <c r="P80" i="6"/>
  <c r="B81" i="6"/>
  <c r="L81" i="6"/>
  <c r="C81" i="6"/>
  <c r="M81" i="6"/>
  <c r="D81" i="6"/>
  <c r="N81" i="6"/>
  <c r="P81" i="6"/>
  <c r="B82" i="6"/>
  <c r="C82" i="6"/>
  <c r="M82" i="6"/>
  <c r="D82" i="6"/>
  <c r="N82" i="6"/>
  <c r="P82" i="6"/>
  <c r="B83" i="6"/>
  <c r="L83" i="6"/>
  <c r="C83" i="6"/>
  <c r="D83" i="6"/>
  <c r="N83" i="6"/>
  <c r="P83" i="6"/>
  <c r="B84" i="6"/>
  <c r="C84" i="6"/>
  <c r="M84" i="6"/>
  <c r="D84" i="6"/>
  <c r="B85" i="6"/>
  <c r="L85" i="6"/>
  <c r="C85" i="6"/>
  <c r="M85" i="6"/>
  <c r="D85" i="6"/>
  <c r="N85" i="6"/>
  <c r="P85" i="6"/>
  <c r="B86" i="6"/>
  <c r="L86" i="6"/>
  <c r="C86" i="6"/>
  <c r="M86" i="6"/>
  <c r="D86" i="6"/>
  <c r="B87" i="6"/>
  <c r="L87" i="6"/>
  <c r="C87" i="6"/>
  <c r="D87" i="6"/>
  <c r="N87" i="6"/>
  <c r="P87" i="6"/>
  <c r="B88" i="6"/>
  <c r="L88" i="6"/>
  <c r="C88" i="6"/>
  <c r="M88" i="6"/>
  <c r="D88" i="6"/>
  <c r="N88" i="6"/>
  <c r="P88" i="6"/>
  <c r="B89" i="6"/>
  <c r="L89" i="6"/>
  <c r="C89" i="6"/>
  <c r="M89" i="6"/>
  <c r="D89" i="6"/>
  <c r="N89" i="6"/>
  <c r="P89" i="6"/>
  <c r="B90" i="6"/>
  <c r="C90" i="6"/>
  <c r="M90" i="6"/>
  <c r="D90" i="6"/>
  <c r="N90" i="6"/>
  <c r="P90" i="6"/>
  <c r="B91" i="6"/>
  <c r="L91" i="6"/>
  <c r="C91" i="6"/>
  <c r="M91" i="6"/>
  <c r="D91" i="6"/>
  <c r="N91" i="6"/>
  <c r="P91" i="6"/>
  <c r="B92" i="6"/>
  <c r="L92" i="6"/>
  <c r="C92" i="6"/>
  <c r="M92" i="6"/>
  <c r="D92" i="6"/>
  <c r="N92" i="6"/>
  <c r="P92" i="6"/>
  <c r="B93" i="6"/>
  <c r="L93" i="6"/>
  <c r="C93" i="6"/>
  <c r="M93" i="6"/>
  <c r="D93" i="6"/>
  <c r="N93" i="6"/>
  <c r="P93" i="6"/>
  <c r="B94" i="6"/>
  <c r="C94" i="6"/>
  <c r="M94" i="6"/>
  <c r="D94" i="6"/>
  <c r="N94" i="6"/>
  <c r="P94" i="6"/>
  <c r="B95" i="6"/>
  <c r="L95" i="6"/>
  <c r="C95" i="6"/>
  <c r="D95" i="6"/>
  <c r="N95" i="6"/>
  <c r="P95" i="6"/>
  <c r="B96" i="6"/>
  <c r="L96" i="6"/>
  <c r="C96" i="6"/>
  <c r="M96" i="6"/>
  <c r="D96" i="6"/>
  <c r="N96" i="6"/>
  <c r="P96" i="6"/>
  <c r="B97" i="6"/>
  <c r="L97" i="6"/>
  <c r="C97" i="6"/>
  <c r="M97" i="6"/>
  <c r="D97" i="6"/>
  <c r="N97" i="6"/>
  <c r="P97" i="6"/>
  <c r="B98" i="6"/>
  <c r="C98" i="6"/>
  <c r="M98" i="6"/>
  <c r="D98" i="6"/>
  <c r="N98" i="6"/>
  <c r="P98" i="6"/>
  <c r="B99" i="6"/>
  <c r="L99" i="6"/>
  <c r="C99" i="6"/>
  <c r="D99" i="6"/>
  <c r="N99" i="6"/>
  <c r="P99" i="6"/>
  <c r="B100" i="6"/>
  <c r="L100" i="6"/>
  <c r="C100" i="6"/>
  <c r="M100" i="6"/>
  <c r="D100" i="6"/>
  <c r="N100" i="6"/>
  <c r="P100" i="6"/>
  <c r="B101" i="6"/>
  <c r="L101" i="6"/>
  <c r="C101" i="6"/>
  <c r="D101" i="6"/>
  <c r="N101" i="6"/>
  <c r="P101" i="6"/>
  <c r="B102" i="6"/>
  <c r="C102" i="6"/>
  <c r="M102" i="6"/>
  <c r="D102" i="6"/>
  <c r="N102" i="6"/>
  <c r="P102" i="6"/>
  <c r="B103" i="6"/>
  <c r="L103" i="6"/>
  <c r="C103" i="6"/>
  <c r="M103" i="6"/>
  <c r="D103" i="6"/>
  <c r="N103" i="6"/>
  <c r="P103" i="6"/>
  <c r="B104" i="6"/>
  <c r="L104" i="6"/>
  <c r="C104" i="6"/>
  <c r="M104" i="6"/>
  <c r="D104" i="6"/>
  <c r="N104" i="6"/>
  <c r="P104" i="6"/>
  <c r="B105" i="6"/>
  <c r="L105" i="6"/>
  <c r="C105" i="6"/>
  <c r="D105" i="6"/>
  <c r="N105" i="6"/>
  <c r="P105" i="6"/>
  <c r="B106" i="6"/>
  <c r="C106" i="6"/>
  <c r="M106" i="6"/>
  <c r="D106" i="6"/>
  <c r="N106" i="6"/>
  <c r="P106" i="6"/>
  <c r="B107" i="6"/>
  <c r="L107" i="6"/>
  <c r="C107" i="6"/>
  <c r="D107" i="6"/>
  <c r="N107" i="6"/>
  <c r="P107" i="6"/>
  <c r="B108" i="6"/>
  <c r="L108" i="6"/>
  <c r="C108" i="6"/>
  <c r="M108" i="6"/>
  <c r="D108" i="6"/>
  <c r="N108" i="6"/>
  <c r="P108" i="6"/>
  <c r="B109" i="6"/>
  <c r="L109" i="6"/>
  <c r="C109" i="6"/>
  <c r="M109" i="6"/>
  <c r="D109" i="6"/>
  <c r="N109" i="6"/>
  <c r="P109" i="6"/>
  <c r="B110" i="6"/>
  <c r="L110" i="6"/>
  <c r="C110" i="6"/>
  <c r="M110" i="6"/>
  <c r="D110" i="6"/>
  <c r="N110" i="6"/>
  <c r="P110" i="6"/>
  <c r="B111" i="6"/>
  <c r="L111" i="6"/>
  <c r="C111" i="6"/>
  <c r="M111" i="6"/>
  <c r="D111" i="6"/>
  <c r="N111" i="6"/>
  <c r="P111" i="6"/>
  <c r="B112" i="6"/>
  <c r="L112" i="6"/>
  <c r="C112" i="6"/>
  <c r="M112" i="6"/>
  <c r="D112" i="6"/>
  <c r="B113" i="6"/>
  <c r="L113" i="6"/>
  <c r="C113" i="6"/>
  <c r="D113" i="6"/>
  <c r="N113" i="6"/>
  <c r="P113" i="6"/>
  <c r="B114" i="6"/>
  <c r="L114" i="6"/>
  <c r="C114" i="6"/>
  <c r="M114" i="6"/>
  <c r="D114" i="6"/>
  <c r="N114" i="6"/>
  <c r="P114" i="6"/>
  <c r="B115" i="6"/>
  <c r="L115" i="6"/>
  <c r="C115" i="6"/>
  <c r="D115" i="6"/>
  <c r="N115" i="6"/>
  <c r="P115" i="6"/>
  <c r="B116" i="6"/>
  <c r="L116" i="6"/>
  <c r="C116" i="6"/>
  <c r="M116" i="6"/>
  <c r="D116" i="6"/>
  <c r="N116" i="6"/>
  <c r="P116" i="6"/>
  <c r="B117" i="6"/>
  <c r="L117" i="6"/>
  <c r="C117" i="6"/>
  <c r="D117" i="6"/>
  <c r="N117" i="6"/>
  <c r="P117" i="6"/>
  <c r="B118" i="6"/>
  <c r="C118" i="6"/>
  <c r="M118" i="6"/>
  <c r="D118" i="6"/>
  <c r="N118" i="6"/>
  <c r="P118" i="6"/>
  <c r="B119" i="6"/>
  <c r="L119" i="6"/>
  <c r="C119" i="6"/>
  <c r="M119" i="6"/>
  <c r="D119" i="6"/>
  <c r="N119" i="6"/>
  <c r="P119" i="6"/>
  <c r="B120" i="6"/>
  <c r="L120" i="6"/>
  <c r="C120" i="6"/>
  <c r="M120" i="6"/>
  <c r="D120" i="6"/>
  <c r="B121" i="6"/>
  <c r="L121" i="6"/>
  <c r="C121" i="6"/>
  <c r="M121" i="6"/>
  <c r="D121" i="6"/>
  <c r="N121" i="6"/>
  <c r="P121" i="6"/>
  <c r="B122" i="6"/>
  <c r="L122" i="6"/>
  <c r="C122" i="6"/>
  <c r="M122" i="6"/>
  <c r="D122" i="6"/>
  <c r="N122" i="6"/>
  <c r="P122" i="6"/>
  <c r="B123" i="6"/>
  <c r="L123" i="6"/>
  <c r="C123" i="6"/>
  <c r="D123" i="6"/>
  <c r="N123" i="6"/>
  <c r="P123" i="6"/>
  <c r="B124" i="6"/>
  <c r="L124" i="6"/>
  <c r="C124" i="6"/>
  <c r="M124" i="6"/>
  <c r="D124" i="6"/>
  <c r="N124" i="6"/>
  <c r="P124" i="6"/>
  <c r="B125" i="6"/>
  <c r="L125" i="6"/>
  <c r="C125" i="6"/>
  <c r="D125" i="6"/>
  <c r="N125" i="6"/>
  <c r="P125" i="6"/>
  <c r="B126" i="6"/>
  <c r="L126" i="6"/>
  <c r="C126" i="6"/>
  <c r="M126" i="6"/>
  <c r="D126" i="6"/>
  <c r="B127" i="6"/>
  <c r="L127" i="6"/>
  <c r="C127" i="6"/>
  <c r="M127" i="6"/>
  <c r="D127" i="6"/>
  <c r="N127" i="6"/>
  <c r="P127" i="6"/>
  <c r="B128" i="6"/>
  <c r="L128" i="6"/>
  <c r="C128" i="6"/>
  <c r="D128" i="6"/>
  <c r="N128" i="6"/>
  <c r="P128" i="6"/>
  <c r="A82" i="6"/>
  <c r="K82" i="6"/>
  <c r="A83" i="6"/>
  <c r="K83" i="6"/>
  <c r="A84" i="6"/>
  <c r="K84" i="6"/>
  <c r="A85" i="6"/>
  <c r="K85" i="6"/>
  <c r="A86" i="6"/>
  <c r="K86" i="6"/>
  <c r="A87" i="6"/>
  <c r="K87" i="6"/>
  <c r="A88" i="6"/>
  <c r="K88" i="6"/>
  <c r="A89" i="6"/>
  <c r="K89" i="6"/>
  <c r="A90" i="6"/>
  <c r="K90" i="6"/>
  <c r="A91" i="6"/>
  <c r="K91" i="6"/>
  <c r="A92" i="6"/>
  <c r="K92" i="6"/>
  <c r="A93" i="6"/>
  <c r="K93" i="6"/>
  <c r="A94" i="6"/>
  <c r="A95" i="6"/>
  <c r="K95" i="6"/>
  <c r="A96" i="6"/>
  <c r="K96" i="6"/>
  <c r="A97" i="6"/>
  <c r="K97" i="6"/>
  <c r="A98" i="6"/>
  <c r="K98" i="6"/>
  <c r="A99" i="6"/>
  <c r="K99" i="6"/>
  <c r="A100" i="6"/>
  <c r="K100" i="6"/>
  <c r="A101" i="6"/>
  <c r="K101" i="6"/>
  <c r="A102" i="6"/>
  <c r="A103" i="6"/>
  <c r="K103" i="6"/>
  <c r="A104" i="6"/>
  <c r="K104" i="6"/>
  <c r="A105" i="6"/>
  <c r="K105" i="6"/>
  <c r="A106" i="6"/>
  <c r="K106" i="6"/>
  <c r="A107" i="6"/>
  <c r="K107" i="6"/>
  <c r="A108" i="6"/>
  <c r="K108" i="6"/>
  <c r="A109" i="6"/>
  <c r="K109" i="6"/>
  <c r="A110" i="6"/>
  <c r="A111" i="6"/>
  <c r="A112" i="6"/>
  <c r="K112" i="6"/>
  <c r="A113" i="6"/>
  <c r="K113" i="6"/>
  <c r="A114" i="6"/>
  <c r="K114" i="6"/>
  <c r="A115" i="6"/>
  <c r="K115" i="6"/>
  <c r="A116" i="6"/>
  <c r="K116" i="6"/>
  <c r="A117" i="6"/>
  <c r="K117" i="6"/>
  <c r="A118" i="6"/>
  <c r="A119" i="6"/>
  <c r="K119" i="6"/>
  <c r="A120" i="6"/>
  <c r="K120" i="6"/>
  <c r="A121" i="6"/>
  <c r="K121" i="6"/>
  <c r="A122" i="6"/>
  <c r="K122" i="6"/>
  <c r="A123" i="6"/>
  <c r="K123" i="6"/>
  <c r="A124" i="6"/>
  <c r="K124" i="6"/>
  <c r="A125" i="6"/>
  <c r="K125" i="6"/>
  <c r="A126" i="6"/>
  <c r="A127" i="6"/>
  <c r="U114" i="3"/>
  <c r="U115" i="3"/>
  <c r="U116" i="3"/>
  <c r="U117" i="3"/>
  <c r="T3" i="12"/>
  <c r="U3" i="12"/>
  <c r="V3" i="12"/>
  <c r="U4" i="12"/>
  <c r="V4" i="12"/>
  <c r="T144" i="8"/>
  <c r="T181" i="8"/>
  <c r="T182" i="8"/>
  <c r="T183" i="8"/>
  <c r="T184" i="8"/>
  <c r="T185" i="8"/>
  <c r="T186" i="8"/>
  <c r="T187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50" i="8"/>
  <c r="T51" i="8"/>
  <c r="T52" i="8"/>
  <c r="T53" i="8"/>
  <c r="T54" i="8"/>
  <c r="T55" i="8"/>
  <c r="T56" i="8"/>
  <c r="T57" i="8"/>
  <c r="AJ189" i="13"/>
  <c r="AN189" i="13"/>
  <c r="AN184" i="13"/>
  <c r="AV184" i="13"/>
  <c r="AX184" i="13"/>
  <c r="AJ192" i="13"/>
  <c r="AN192" i="13"/>
  <c r="AV192" i="13"/>
  <c r="AX192" i="13"/>
  <c r="AJ146" i="13"/>
  <c r="BB154" i="13"/>
  <c r="BC154" i="13"/>
  <c r="BD154" i="13"/>
  <c r="BE154" i="13" s="1"/>
  <c r="BF154" i="13" s="1"/>
  <c r="BG154" i="13" s="1"/>
  <c r="BH154" i="13" s="1"/>
  <c r="BI154" i="13" s="1"/>
  <c r="AN181" i="13"/>
  <c r="AQ181" i="13"/>
  <c r="AP181" i="13"/>
  <c r="AN161" i="13"/>
  <c r="AV161" i="13" s="1"/>
  <c r="AX161" i="13" s="1"/>
  <c r="AF120" i="3"/>
  <c r="AN100" i="13"/>
  <c r="AN107" i="13"/>
  <c r="AQ107" i="13"/>
  <c r="AP107" i="13"/>
  <c r="AJ107" i="13"/>
  <c r="AN137" i="13"/>
  <c r="AV137" i="13"/>
  <c r="AX137" i="13"/>
  <c r="AJ140" i="13"/>
  <c r="AJ145" i="13"/>
  <c r="BB184" i="13"/>
  <c r="BC184" i="13"/>
  <c r="BD184" i="13" s="1"/>
  <c r="BE184" i="13" s="1"/>
  <c r="BF184" i="13" s="1"/>
  <c r="BG184" i="13" s="1"/>
  <c r="BH184" i="13" s="1"/>
  <c r="BI184" i="13" s="1"/>
  <c r="BB193" i="13"/>
  <c r="BC193" i="13"/>
  <c r="BD193" i="13" s="1"/>
  <c r="BE193" i="13" s="1"/>
  <c r="BF193" i="13" s="1"/>
  <c r="BG193" i="13" s="1"/>
  <c r="BH193" i="13" s="1"/>
  <c r="BI193" i="13" s="1"/>
  <c r="AJ195" i="13"/>
  <c r="AN195" i="13"/>
  <c r="AV195" i="13" s="1"/>
  <c r="AX195" i="13" s="1"/>
  <c r="BB81" i="13"/>
  <c r="BC81" i="13"/>
  <c r="BD81" i="13" s="1"/>
  <c r="BE81" i="13" s="1"/>
  <c r="BF81" i="13" s="1"/>
  <c r="BG81" i="13" s="1"/>
  <c r="BH81" i="13" s="1"/>
  <c r="BI81" i="13" s="1"/>
  <c r="AN87" i="13"/>
  <c r="AN93" i="13"/>
  <c r="AV93" i="13" s="1"/>
  <c r="AX93" i="13" s="1"/>
  <c r="BB138" i="13"/>
  <c r="BC138" i="13"/>
  <c r="BD138" i="13" s="1"/>
  <c r="BE138" i="13" s="1"/>
  <c r="BF138" i="13" s="1"/>
  <c r="BG138" i="13" s="1"/>
  <c r="BH138" i="13" s="1"/>
  <c r="BI138" i="13" s="1"/>
  <c r="AN140" i="13"/>
  <c r="AQ140" i="13"/>
  <c r="AP140" i="13" s="1"/>
  <c r="BB146" i="13"/>
  <c r="BC146" i="13"/>
  <c r="BD146" i="13"/>
  <c r="BE146" i="13" s="1"/>
  <c r="BF146" i="13" s="1"/>
  <c r="BG146" i="13" s="1"/>
  <c r="BH146" i="13" s="1"/>
  <c r="BI146" i="13" s="1"/>
  <c r="AF158" i="13"/>
  <c r="AN158" i="13"/>
  <c r="AQ158" i="13"/>
  <c r="AP158" i="13" s="1"/>
  <c r="AJ196" i="13"/>
  <c r="AN196" i="13"/>
  <c r="AV196" i="13"/>
  <c r="AX196" i="13" s="1"/>
  <c r="AN96" i="13"/>
  <c r="AJ96" i="13"/>
  <c r="BB141" i="13"/>
  <c r="BC141" i="13" s="1"/>
  <c r="BD141" i="13" s="1"/>
  <c r="BE141" i="13" s="1"/>
  <c r="BF141" i="13" s="1"/>
  <c r="BG141" i="13" s="1"/>
  <c r="BH141" i="13" s="1"/>
  <c r="BI141" i="13" s="1"/>
  <c r="BB192" i="13"/>
  <c r="BC192" i="13" s="1"/>
  <c r="BD192" i="13" s="1"/>
  <c r="BE192" i="13" s="1"/>
  <c r="BF192" i="13" s="1"/>
  <c r="BG192" i="13" s="1"/>
  <c r="BH192" i="13" s="1"/>
  <c r="BI192" i="13" s="1"/>
  <c r="AJ194" i="13"/>
  <c r="AN194" i="13"/>
  <c r="BB200" i="13"/>
  <c r="BC200" i="13"/>
  <c r="BD200" i="13"/>
  <c r="BE200" i="13" s="1"/>
  <c r="BF200" i="13" s="1"/>
  <c r="BG200" i="13" s="1"/>
  <c r="BH200" i="13" s="1"/>
  <c r="BI200" i="13" s="1"/>
  <c r="BB13" i="13"/>
  <c r="BC13" i="13"/>
  <c r="BD13" i="13"/>
  <c r="BE13" i="13" s="1"/>
  <c r="BF13" i="13" s="1"/>
  <c r="BG13" i="13" s="1"/>
  <c r="BH13" i="13" s="1"/>
  <c r="BI13" i="13" s="1"/>
  <c r="AJ86" i="13"/>
  <c r="AJ89" i="13"/>
  <c r="AJ90" i="13"/>
  <c r="AJ99" i="13"/>
  <c r="AN99" i="13"/>
  <c r="AV99" i="13"/>
  <c r="AX99" i="13" s="1"/>
  <c r="BB114" i="13"/>
  <c r="BC114" i="13"/>
  <c r="BD114" i="13"/>
  <c r="BE114" i="13" s="1"/>
  <c r="BF114" i="13" s="1"/>
  <c r="BG114" i="13" s="1"/>
  <c r="BH114" i="13" s="1"/>
  <c r="BI114" i="13" s="1"/>
  <c r="AN136" i="13"/>
  <c r="AV136" i="13"/>
  <c r="AX136" i="13"/>
  <c r="AJ139" i="13"/>
  <c r="AN139" i="13"/>
  <c r="AV139" i="13"/>
  <c r="AX139" i="13"/>
  <c r="AJ147" i="13"/>
  <c r="AN147" i="13"/>
  <c r="AV147" i="13"/>
  <c r="AX147" i="13"/>
  <c r="AN150" i="13"/>
  <c r="AJ150" i="13"/>
  <c r="AJ198" i="13"/>
  <c r="AN198" i="13"/>
  <c r="AV198" i="13" s="1"/>
  <c r="AX198" i="13" s="1"/>
  <c r="AN102" i="13"/>
  <c r="AV102" i="13"/>
  <c r="AX102" i="13" s="1"/>
  <c r="AJ102" i="13"/>
  <c r="AJ105" i="13"/>
  <c r="AN105" i="13"/>
  <c r="AQ105" i="13" s="1"/>
  <c r="BB140" i="13"/>
  <c r="BC140" i="13" s="1"/>
  <c r="BD140" i="13" s="1"/>
  <c r="BE140" i="13" s="1"/>
  <c r="BF140" i="13" s="1"/>
  <c r="BG140" i="13" s="1"/>
  <c r="BH140" i="13" s="1"/>
  <c r="BI140" i="13" s="1"/>
  <c r="AJ142" i="13"/>
  <c r="AN142" i="13"/>
  <c r="AV142" i="13"/>
  <c r="AX142" i="13"/>
  <c r="BB195" i="13"/>
  <c r="BC195" i="13" s="1"/>
  <c r="BD195" i="13" s="1"/>
  <c r="BE195" i="13" s="1"/>
  <c r="BF195" i="13" s="1"/>
  <c r="BG195" i="13" s="1"/>
  <c r="BH195" i="13" s="1"/>
  <c r="BI195" i="13" s="1"/>
  <c r="AJ197" i="13"/>
  <c r="AJ201" i="13"/>
  <c r="AN201" i="13"/>
  <c r="AQ201" i="13"/>
  <c r="AP201" i="13" s="1"/>
  <c r="AJ28" i="13"/>
  <c r="AJ68" i="13"/>
  <c r="AJ119" i="13"/>
  <c r="BB143" i="13"/>
  <c r="BC143" i="13" s="1"/>
  <c r="BD143" i="13" s="1"/>
  <c r="BE143" i="13" s="1"/>
  <c r="BF143" i="13" s="1"/>
  <c r="BG143" i="13" s="1"/>
  <c r="BH143" i="13" s="1"/>
  <c r="BI143" i="13" s="1"/>
  <c r="AN178" i="13"/>
  <c r="AV178" i="13" s="1"/>
  <c r="AX178" i="13" s="1"/>
  <c r="AN182" i="13"/>
  <c r="AV182" i="13" s="1"/>
  <c r="AX182" i="13" s="1"/>
  <c r="BB190" i="13"/>
  <c r="BC190" i="13"/>
  <c r="BD190" i="13" s="1"/>
  <c r="BE190" i="13" s="1"/>
  <c r="BF190" i="13" s="1"/>
  <c r="BG190" i="13" s="1"/>
  <c r="BH190" i="13" s="1"/>
  <c r="BI190" i="13" s="1"/>
  <c r="BB99" i="13"/>
  <c r="BC99" i="13" s="1"/>
  <c r="BD99" i="13" s="1"/>
  <c r="BE99" i="13" s="1"/>
  <c r="BF99" i="13" s="1"/>
  <c r="BG99" i="13" s="1"/>
  <c r="BH99" i="13" s="1"/>
  <c r="BI99" i="13" s="1"/>
  <c r="AN101" i="13"/>
  <c r="AF132" i="13"/>
  <c r="AJ132" i="13"/>
  <c r="BB139" i="13"/>
  <c r="BC139" i="13"/>
  <c r="BD139" i="13" s="1"/>
  <c r="BE139" i="13" s="1"/>
  <c r="BF139" i="13" s="1"/>
  <c r="BG139" i="13" s="1"/>
  <c r="BH139" i="13" s="1"/>
  <c r="BI139" i="13" s="1"/>
  <c r="AJ141" i="13"/>
  <c r="AN141" i="13"/>
  <c r="AV141" i="13" s="1"/>
  <c r="AX141" i="13" s="1"/>
  <c r="BB161" i="13"/>
  <c r="BC161" i="13"/>
  <c r="BD161" i="13" s="1"/>
  <c r="BE161" i="13" s="1"/>
  <c r="BF161" i="13" s="1"/>
  <c r="BG161" i="13" s="1"/>
  <c r="BH161" i="13" s="1"/>
  <c r="BI161" i="13" s="1"/>
  <c r="BB185" i="13"/>
  <c r="BC185" i="13"/>
  <c r="BD185" i="13" s="1"/>
  <c r="BE185" i="13" s="1"/>
  <c r="BF185" i="13" s="1"/>
  <c r="BG185" i="13" s="1"/>
  <c r="BH185" i="13" s="1"/>
  <c r="BI185" i="13" s="1"/>
  <c r="AJ200" i="13"/>
  <c r="AN200" i="13"/>
  <c r="AV200" i="13" s="1"/>
  <c r="AX200" i="13" s="1"/>
  <c r="AN94" i="13"/>
  <c r="AV94" i="13"/>
  <c r="AX94" i="13"/>
  <c r="AJ94" i="13"/>
  <c r="AN97" i="13"/>
  <c r="AV97" i="13"/>
  <c r="AX97" i="13"/>
  <c r="AJ97" i="13"/>
  <c r="AJ100" i="13"/>
  <c r="AJ104" i="13"/>
  <c r="AN104" i="13"/>
  <c r="AF109" i="13"/>
  <c r="AJ109" i="13"/>
  <c r="AJ127" i="13"/>
  <c r="AJ144" i="13"/>
  <c r="AN144" i="13"/>
  <c r="AV144" i="13" s="1"/>
  <c r="AX144" i="13" s="1"/>
  <c r="BB157" i="13"/>
  <c r="BC157" i="13" s="1"/>
  <c r="BD157" i="13" s="1"/>
  <c r="BE157" i="13" s="1"/>
  <c r="BF157" i="13" s="1"/>
  <c r="BG157" i="13" s="1"/>
  <c r="BH157" i="13" s="1"/>
  <c r="BI157" i="13" s="1"/>
  <c r="BB165" i="13"/>
  <c r="BC165" i="13" s="1"/>
  <c r="BD165" i="13" s="1"/>
  <c r="BE165" i="13" s="1"/>
  <c r="BF165" i="13" s="1"/>
  <c r="BG165" i="13" s="1"/>
  <c r="BH165" i="13" s="1"/>
  <c r="BI165" i="13" s="1"/>
  <c r="AN183" i="13"/>
  <c r="AV183" i="13" s="1"/>
  <c r="AX183" i="13" s="1"/>
  <c r="BB188" i="13"/>
  <c r="BC188" i="13"/>
  <c r="BD188" i="13" s="1"/>
  <c r="BE188" i="13" s="1"/>
  <c r="BF188" i="13" s="1"/>
  <c r="BG188" i="13" s="1"/>
  <c r="BH188" i="13" s="1"/>
  <c r="BI188" i="13" s="1"/>
  <c r="AJ191" i="13"/>
  <c r="AN191" i="13"/>
  <c r="AQ191" i="13" s="1"/>
  <c r="AP191" i="13" s="1"/>
  <c r="AJ80" i="13"/>
  <c r="AN166" i="13"/>
  <c r="AV166" i="13" s="1"/>
  <c r="AX166" i="13" s="1"/>
  <c r="AF169" i="13"/>
  <c r="AN77" i="13"/>
  <c r="AQ77" i="13" s="1"/>
  <c r="AP77" i="13" s="1"/>
  <c r="AJ78" i="13"/>
  <c r="BB126" i="13"/>
  <c r="BC126" i="13" s="1"/>
  <c r="BD126" i="13" s="1"/>
  <c r="BE126" i="13" s="1"/>
  <c r="BF126" i="13" s="1"/>
  <c r="BG126" i="13" s="1"/>
  <c r="BH126" i="13" s="1"/>
  <c r="BI126" i="13" s="1"/>
  <c r="AN146" i="13"/>
  <c r="AN80" i="13"/>
  <c r="AV80" i="13" s="1"/>
  <c r="AX80" i="13" s="1"/>
  <c r="AJ83" i="13"/>
  <c r="BB103" i="13"/>
  <c r="BC103" i="13" s="1"/>
  <c r="BD103" i="13" s="1"/>
  <c r="BE103" i="13"/>
  <c r="BF103" i="13" s="1"/>
  <c r="BG103" i="13" s="1"/>
  <c r="BH103" i="13" s="1"/>
  <c r="BI103" i="13"/>
  <c r="AN78" i="13"/>
  <c r="AJ77" i="13"/>
  <c r="BB162" i="13"/>
  <c r="BC162" i="13"/>
  <c r="BD162" i="13" s="1"/>
  <c r="BE162" i="13" s="1"/>
  <c r="BF162" i="13" s="1"/>
  <c r="BG162" i="13" s="1"/>
  <c r="BH162" i="13" s="1"/>
  <c r="BI162" i="13" s="1"/>
  <c r="BB37" i="13"/>
  <c r="BC37" i="13"/>
  <c r="BD37" i="13" s="1"/>
  <c r="BE37" i="13" s="1"/>
  <c r="BF37" i="13" s="1"/>
  <c r="BG37" i="13" s="1"/>
  <c r="BH37" i="13" s="1"/>
  <c r="BI37" i="13" s="1"/>
  <c r="AJ35" i="13"/>
  <c r="AF36" i="13"/>
  <c r="X36" i="13"/>
  <c r="BB38" i="13"/>
  <c r="BC38" i="13"/>
  <c r="BD38" i="13" s="1"/>
  <c r="BE38" i="13" s="1"/>
  <c r="BF38" i="13" s="1"/>
  <c r="BG38" i="13" s="1"/>
  <c r="BH38" i="13" s="1"/>
  <c r="BI38" i="13" s="1"/>
  <c r="BB39" i="13"/>
  <c r="BC39" i="13"/>
  <c r="BD39" i="13" s="1"/>
  <c r="BE39" i="13" s="1"/>
  <c r="BF39" i="13" s="1"/>
  <c r="BG39" i="13" s="1"/>
  <c r="BH39" i="13" s="1"/>
  <c r="BI39" i="13" s="1"/>
  <c r="BB127" i="13"/>
  <c r="BC127" i="13"/>
  <c r="BD127" i="13" s="1"/>
  <c r="BE127" i="13" s="1"/>
  <c r="BF127" i="13" s="1"/>
  <c r="BG127" i="13" s="1"/>
  <c r="BH127" i="13" s="1"/>
  <c r="BI127" i="13" s="1"/>
  <c r="BB41" i="13"/>
  <c r="BC41" i="13"/>
  <c r="BD41" i="13" s="1"/>
  <c r="BE41" i="13" s="1"/>
  <c r="BF41" i="13" s="1"/>
  <c r="BG41" i="13" s="1"/>
  <c r="BH41" i="13" s="1"/>
  <c r="BI41" i="13" s="1"/>
  <c r="BB29" i="13"/>
  <c r="BC29" i="13"/>
  <c r="BD29" i="13" s="1"/>
  <c r="BE29" i="13" s="1"/>
  <c r="BF29" i="13" s="1"/>
  <c r="BG29" i="13" s="1"/>
  <c r="BH29" i="13" s="1"/>
  <c r="BI29" i="13" s="1"/>
  <c r="BB34" i="13"/>
  <c r="BC34" i="13"/>
  <c r="BD34" i="13" s="1"/>
  <c r="BE34" i="13" s="1"/>
  <c r="BF34" i="13" s="1"/>
  <c r="BG34" i="13" s="1"/>
  <c r="BH34" i="13" s="1"/>
  <c r="BI34" i="13" s="1"/>
  <c r="BB35" i="13"/>
  <c r="BC35" i="13"/>
  <c r="BD35" i="13" s="1"/>
  <c r="BE35" i="13" s="1"/>
  <c r="BF35" i="13" s="1"/>
  <c r="BG35" i="13" s="1"/>
  <c r="BH35" i="13" s="1"/>
  <c r="BI35" i="13" s="1"/>
  <c r="AF62" i="13"/>
  <c r="BB72" i="13"/>
  <c r="BC72" i="13" s="1"/>
  <c r="BD72" i="13" s="1"/>
  <c r="BE72" i="13" s="1"/>
  <c r="BF72" i="13" s="1"/>
  <c r="BG72" i="13" s="1"/>
  <c r="BH72" i="13" s="1"/>
  <c r="BI72" i="13" s="1"/>
  <c r="AV105" i="13"/>
  <c r="AX105" i="13" s="1"/>
  <c r="AP105" i="13"/>
  <c r="BB112" i="13"/>
  <c r="BC112" i="13" s="1"/>
  <c r="BD112" i="13" s="1"/>
  <c r="BE112" i="13"/>
  <c r="BF112" i="13"/>
  <c r="BG112" i="13" s="1"/>
  <c r="BH112" i="13" s="1"/>
  <c r="BI112" i="13" s="1"/>
  <c r="AF8" i="13"/>
  <c r="AF25" i="13"/>
  <c r="AF27" i="13"/>
  <c r="AF28" i="13"/>
  <c r="AF56" i="13"/>
  <c r="AF60" i="13"/>
  <c r="AN64" i="13"/>
  <c r="AV64" i="13" s="1"/>
  <c r="AX64" i="13" s="1"/>
  <c r="BB115" i="13"/>
  <c r="BC115" i="13"/>
  <c r="BD115" i="13"/>
  <c r="BE115" i="13" s="1"/>
  <c r="BF115" i="13" s="1"/>
  <c r="BG115" i="13" s="1"/>
  <c r="BH115" i="13" s="1"/>
  <c r="BI115" i="13" s="1"/>
  <c r="BB123" i="13"/>
  <c r="BC123" i="13"/>
  <c r="BD123" i="13" s="1"/>
  <c r="BE123" i="13" s="1"/>
  <c r="BF123" i="13" s="1"/>
  <c r="BG123" i="13" s="1"/>
  <c r="BH123" i="13" s="1"/>
  <c r="BI123" i="13" s="1"/>
  <c r="AF71" i="13"/>
  <c r="AJ71" i="13"/>
  <c r="X19" i="13"/>
  <c r="X25" i="13"/>
  <c r="X27" i="13"/>
  <c r="X28" i="13"/>
  <c r="AF65" i="13"/>
  <c r="AN65" i="13"/>
  <c r="AV65" i="13"/>
  <c r="AX65" i="13" s="1"/>
  <c r="AJ65" i="13"/>
  <c r="BB75" i="13"/>
  <c r="BC75" i="13"/>
  <c r="BD75" i="13" s="1"/>
  <c r="BE75" i="13" s="1"/>
  <c r="BF75" i="13" s="1"/>
  <c r="BG75" i="13" s="1"/>
  <c r="BH75" i="13" s="1"/>
  <c r="BI75" i="13" s="1"/>
  <c r="AQ99" i="13"/>
  <c r="AP99" i="13"/>
  <c r="AF72" i="13"/>
  <c r="AN72" i="13"/>
  <c r="AN73" i="13"/>
  <c r="AQ73" i="13"/>
  <c r="AP73" i="13" s="1"/>
  <c r="BB100" i="13"/>
  <c r="BC100" i="13"/>
  <c r="BD100" i="13"/>
  <c r="BE100" i="13" s="1"/>
  <c r="BF100" i="13" s="1"/>
  <c r="BG100" i="13" s="1"/>
  <c r="BH100" i="13" s="1"/>
  <c r="BI100" i="13" s="1"/>
  <c r="BB106" i="13"/>
  <c r="BC106" i="13"/>
  <c r="BD106" i="13"/>
  <c r="BE106" i="13"/>
  <c r="BF106" i="13" s="1"/>
  <c r="BG106" i="13" s="1"/>
  <c r="BH106" i="13" s="1"/>
  <c r="BI106" i="13" s="1"/>
  <c r="AF110" i="13"/>
  <c r="AJ110" i="13"/>
  <c r="AJ172" i="13"/>
  <c r="AF172" i="13"/>
  <c r="AN172" i="13"/>
  <c r="AF74" i="13"/>
  <c r="AN74" i="13"/>
  <c r="AQ74" i="13" s="1"/>
  <c r="AP74" i="13" s="1"/>
  <c r="BB85" i="13"/>
  <c r="BC85" i="13" s="1"/>
  <c r="BD85" i="13" s="1"/>
  <c r="BE85" i="13" s="1"/>
  <c r="BF85" i="13" s="1"/>
  <c r="BG85" i="13" s="1"/>
  <c r="BH85" i="13" s="1"/>
  <c r="BI85" i="13" s="1"/>
  <c r="BB93" i="13"/>
  <c r="BC93" i="13" s="1"/>
  <c r="BD93" i="13" s="1"/>
  <c r="BE93" i="13" s="1"/>
  <c r="BF93" i="13" s="1"/>
  <c r="BG93" i="13" s="1"/>
  <c r="BH93" i="13" s="1"/>
  <c r="BI93" i="13" s="1"/>
  <c r="BB97" i="13"/>
  <c r="BC97" i="13" s="1"/>
  <c r="BD97" i="13" s="1"/>
  <c r="BE97" i="13" s="1"/>
  <c r="BF97" i="13" s="1"/>
  <c r="BG97" i="13" s="1"/>
  <c r="BH97" i="13" s="1"/>
  <c r="BI97" i="13" s="1"/>
  <c r="AF75" i="13"/>
  <c r="AN75" i="13"/>
  <c r="AV100" i="13"/>
  <c r="AX100" i="13" s="1"/>
  <c r="AQ100" i="13"/>
  <c r="AP100" i="13"/>
  <c r="BB58" i="13"/>
  <c r="BC58" i="13" s="1"/>
  <c r="BD58" i="13" s="1"/>
  <c r="BE58" i="13" s="1"/>
  <c r="BF58" i="13" s="1"/>
  <c r="BG58" i="13" s="1"/>
  <c r="BH58" i="13" s="1"/>
  <c r="BI58" i="13" s="1"/>
  <c r="BB59" i="13"/>
  <c r="BC59" i="13" s="1"/>
  <c r="BD59" i="13" s="1"/>
  <c r="BE59" i="13" s="1"/>
  <c r="BF59" i="13" s="1"/>
  <c r="BG59" i="13" s="1"/>
  <c r="BH59" i="13" s="1"/>
  <c r="BI59" i="13" s="1"/>
  <c r="BB61" i="13"/>
  <c r="BC61" i="13" s="1"/>
  <c r="BD61" i="13" s="1"/>
  <c r="BE61" i="13" s="1"/>
  <c r="BF61" i="13" s="1"/>
  <c r="BG61" i="13" s="1"/>
  <c r="BH61" i="13" s="1"/>
  <c r="BI61" i="13" s="1"/>
  <c r="BB62" i="13"/>
  <c r="BC62" i="13" s="1"/>
  <c r="BD62" i="13" s="1"/>
  <c r="BE62" i="13" s="1"/>
  <c r="BF62" i="13" s="1"/>
  <c r="BG62" i="13" s="1"/>
  <c r="BH62" i="13" s="1"/>
  <c r="BI62" i="13" s="1"/>
  <c r="BB63" i="13"/>
  <c r="BC63" i="13" s="1"/>
  <c r="BD63" i="13" s="1"/>
  <c r="BE63" i="13" s="1"/>
  <c r="BF63" i="13" s="1"/>
  <c r="BG63" i="13" s="1"/>
  <c r="BH63" i="13" s="1"/>
  <c r="BI63" i="13" s="1"/>
  <c r="AN68" i="13"/>
  <c r="AV68" i="13" s="1"/>
  <c r="AX68" i="13" s="1"/>
  <c r="AF69" i="13"/>
  <c r="AN69" i="13"/>
  <c r="AV96" i="13"/>
  <c r="AX96" i="13" s="1"/>
  <c r="AQ96" i="13"/>
  <c r="AP96" i="13"/>
  <c r="BB66" i="13"/>
  <c r="BC66" i="13" s="1"/>
  <c r="BD66" i="13"/>
  <c r="BE66" i="13" s="1"/>
  <c r="BF66" i="13" s="1"/>
  <c r="BG66" i="13" s="1"/>
  <c r="BH66" i="13" s="1"/>
  <c r="BI66" i="13" s="1"/>
  <c r="BB70" i="13"/>
  <c r="BC70" i="13" s="1"/>
  <c r="BD70" i="13" s="1"/>
  <c r="BE70" i="13" s="1"/>
  <c r="BF70" i="13" s="1"/>
  <c r="BG70" i="13" s="1"/>
  <c r="BH70" i="13" s="1"/>
  <c r="BI70" i="13" s="1"/>
  <c r="AF113" i="13"/>
  <c r="AJ113" i="13"/>
  <c r="AN111" i="13"/>
  <c r="AV111" i="13"/>
  <c r="AX111" i="13"/>
  <c r="AF129" i="13"/>
  <c r="AN129" i="13"/>
  <c r="AQ129" i="13"/>
  <c r="AP129" i="13"/>
  <c r="AF130" i="13"/>
  <c r="AN130" i="13"/>
  <c r="AV130" i="13"/>
  <c r="AX130" i="13"/>
  <c r="BB187" i="13"/>
  <c r="BC187" i="13" s="1"/>
  <c r="BD187" i="13" s="1"/>
  <c r="BE187" i="13" s="1"/>
  <c r="BF187" i="13" s="1"/>
  <c r="BG187" i="13" s="1"/>
  <c r="BH187" i="13" s="1"/>
  <c r="BI187" i="13" s="1"/>
  <c r="AN108" i="13"/>
  <c r="AF121" i="13"/>
  <c r="AN121" i="13"/>
  <c r="AQ121" i="13"/>
  <c r="AP121" i="13" s="1"/>
  <c r="AF125" i="13"/>
  <c r="AN125" i="13"/>
  <c r="AV125" i="13"/>
  <c r="AX125" i="13" s="1"/>
  <c r="AN122" i="13"/>
  <c r="AV122" i="13" s="1"/>
  <c r="AX122" i="13" s="1"/>
  <c r="AF77" i="13"/>
  <c r="AF78" i="13"/>
  <c r="AF80" i="13"/>
  <c r="AF83" i="13"/>
  <c r="AF86" i="13"/>
  <c r="AF87" i="13"/>
  <c r="AF93" i="13"/>
  <c r="AF94" i="13"/>
  <c r="AF96" i="13"/>
  <c r="AF97" i="13"/>
  <c r="AF99" i="13"/>
  <c r="AF100" i="13"/>
  <c r="AF102" i="13"/>
  <c r="AF104" i="13"/>
  <c r="AF105" i="13"/>
  <c r="AF106" i="13"/>
  <c r="AF107" i="13"/>
  <c r="AJ114" i="13"/>
  <c r="AJ111" i="13"/>
  <c r="AN123" i="13"/>
  <c r="AQ123" i="13" s="1"/>
  <c r="AP123" i="13" s="1"/>
  <c r="AF127" i="13"/>
  <c r="AN127" i="13"/>
  <c r="AJ129" i="13"/>
  <c r="AJ130" i="13"/>
  <c r="BB133" i="13"/>
  <c r="BC133" i="13" s="1"/>
  <c r="BD133" i="13" s="1"/>
  <c r="BE133" i="13" s="1"/>
  <c r="BF133" i="13" s="1"/>
  <c r="BG133" i="13" s="1"/>
  <c r="BH133" i="13" s="1"/>
  <c r="BI133" i="13" s="1"/>
  <c r="AJ108" i="13"/>
  <c r="AN109" i="13"/>
  <c r="AV109" i="13" s="1"/>
  <c r="AX109" i="13" s="1"/>
  <c r="AJ116" i="13"/>
  <c r="AN117" i="13"/>
  <c r="AQ117" i="13" s="1"/>
  <c r="AP117" i="13" s="1"/>
  <c r="AJ121" i="13"/>
  <c r="AJ125" i="13"/>
  <c r="AN114" i="13"/>
  <c r="AF124" i="13"/>
  <c r="AN124" i="13"/>
  <c r="AQ124" i="13" s="1"/>
  <c r="AP124" i="13" s="1"/>
  <c r="BB167" i="13"/>
  <c r="BC167" i="13"/>
  <c r="BD167" i="13" s="1"/>
  <c r="BE167" i="13" s="1"/>
  <c r="BF167" i="13" s="1"/>
  <c r="BG167" i="13" s="1"/>
  <c r="BH167" i="13" s="1"/>
  <c r="BI167" i="13" s="1"/>
  <c r="AF151" i="13"/>
  <c r="AJ135" i="13"/>
  <c r="AJ136" i="13"/>
  <c r="AF136" i="13"/>
  <c r="AF137" i="13"/>
  <c r="AN131" i="13"/>
  <c r="AV131" i="13" s="1"/>
  <c r="AX131" i="13" s="1"/>
  <c r="AN132" i="13"/>
  <c r="AV132" i="13"/>
  <c r="AX132" i="13" s="1"/>
  <c r="AJ155" i="13"/>
  <c r="AN155" i="13"/>
  <c r="AF149" i="13"/>
  <c r="AN149" i="13"/>
  <c r="AV149" i="13" s="1"/>
  <c r="AX149" i="13" s="1"/>
  <c r="AJ149" i="13"/>
  <c r="AN152" i="13"/>
  <c r="AQ152" i="13" s="1"/>
  <c r="AP152" i="13" s="1"/>
  <c r="AJ152" i="13"/>
  <c r="AF152" i="13"/>
  <c r="AV189" i="13"/>
  <c r="AX189" i="13" s="1"/>
  <c r="AQ189" i="13"/>
  <c r="AP189" i="13" s="1"/>
  <c r="AJ133" i="13"/>
  <c r="AF133" i="13"/>
  <c r="AF139" i="13"/>
  <c r="AF141" i="13"/>
  <c r="AF142" i="13"/>
  <c r="AQ142" i="13"/>
  <c r="AP142" i="13"/>
  <c r="AF143" i="13"/>
  <c r="AF144" i="13"/>
  <c r="AF146" i="13"/>
  <c r="AF147" i="13"/>
  <c r="AJ165" i="13"/>
  <c r="AQ184" i="13"/>
  <c r="AP184" i="13" s="1"/>
  <c r="BB186" i="13"/>
  <c r="BC186" i="13" s="1"/>
  <c r="BD186" i="13" s="1"/>
  <c r="BE186" i="13" s="1"/>
  <c r="BF186" i="13" s="1"/>
  <c r="BG186" i="13" s="1"/>
  <c r="BH186" i="13" s="1"/>
  <c r="BI186" i="13" s="1"/>
  <c r="AJ162" i="13"/>
  <c r="BB173" i="13"/>
  <c r="BC173" i="13" s="1"/>
  <c r="BD173" i="13" s="1"/>
  <c r="BE173" i="13" s="1"/>
  <c r="BF173" i="13" s="1"/>
  <c r="BG173" i="13" s="1"/>
  <c r="BH173" i="13" s="1"/>
  <c r="BI173" i="13" s="1"/>
  <c r="AJ153" i="13"/>
  <c r="AN153" i="13"/>
  <c r="AV153" i="13" s="1"/>
  <c r="AX153" i="13" s="1"/>
  <c r="AJ173" i="13"/>
  <c r="BB159" i="13"/>
  <c r="BC159" i="13" s="1"/>
  <c r="BD159" i="13" s="1"/>
  <c r="BE159" i="13" s="1"/>
  <c r="BF159" i="13" s="1"/>
  <c r="BG159" i="13" s="1"/>
  <c r="BH159" i="13" s="1"/>
  <c r="BI159" i="13" s="1"/>
  <c r="AJ164" i="13"/>
  <c r="AJ168" i="13"/>
  <c r="AF150" i="13"/>
  <c r="AJ161" i="13"/>
  <c r="BB164" i="13"/>
  <c r="BC164" i="13" s="1"/>
  <c r="BD164" i="13" s="1"/>
  <c r="BE164" i="13" s="1"/>
  <c r="BF164" i="13" s="1"/>
  <c r="BG164" i="13" s="1"/>
  <c r="BH164" i="13" s="1"/>
  <c r="BI164" i="13" s="1"/>
  <c r="AJ171" i="13"/>
  <c r="AN173" i="13"/>
  <c r="AV173" i="13"/>
  <c r="AX173" i="13" s="1"/>
  <c r="BB180" i="13"/>
  <c r="BC180" i="13" s="1"/>
  <c r="BD180" i="13" s="1"/>
  <c r="BE180" i="13" s="1"/>
  <c r="BF180" i="13" s="1"/>
  <c r="BG180" i="13" s="1"/>
  <c r="BH180" i="13" s="1"/>
  <c r="BI180" i="13" s="1"/>
  <c r="AF153" i="13"/>
  <c r="AJ158" i="13"/>
  <c r="AN164" i="13"/>
  <c r="AJ166" i="13"/>
  <c r="AN168" i="13"/>
  <c r="AV168" i="13"/>
  <c r="AX168" i="13"/>
  <c r="BB169" i="13"/>
  <c r="BC169" i="13" s="1"/>
  <c r="BD169" i="13" s="1"/>
  <c r="BE169" i="13" s="1"/>
  <c r="BF169" i="13" s="1"/>
  <c r="BG169" i="13" s="1"/>
  <c r="BH169" i="13" s="1"/>
  <c r="BI169" i="13" s="1"/>
  <c r="AJ169" i="13"/>
  <c r="AJ180" i="13"/>
  <c r="AJ177" i="13"/>
  <c r="AF177" i="13"/>
  <c r="AJ181" i="13"/>
  <c r="AF181" i="13"/>
  <c r="AJ182" i="13"/>
  <c r="AJ183" i="13"/>
  <c r="AF183" i="13"/>
  <c r="AJ184" i="13"/>
  <c r="AF184" i="13"/>
  <c r="AQ195" i="13"/>
  <c r="AP195" i="13" s="1"/>
  <c r="AJ174" i="13"/>
  <c r="AF174" i="13"/>
  <c r="AJ178" i="13"/>
  <c r="AF178" i="13"/>
  <c r="AV194" i="13"/>
  <c r="AX194" i="13" s="1"/>
  <c r="AQ194" i="13"/>
  <c r="AP194" i="13" s="1"/>
  <c r="AJ175" i="13"/>
  <c r="AF175" i="13"/>
  <c r="AJ186" i="13"/>
  <c r="AF186" i="13"/>
  <c r="AF189" i="13"/>
  <c r="AF190" i="13"/>
  <c r="AF191" i="13"/>
  <c r="AF192" i="13"/>
  <c r="AF194" i="13"/>
  <c r="AF195" i="13"/>
  <c r="AF196" i="13"/>
  <c r="AF197" i="13"/>
  <c r="AF198" i="13"/>
  <c r="AF199" i="13"/>
  <c r="AF200" i="13"/>
  <c r="AF201" i="13"/>
  <c r="AQ178" i="13"/>
  <c r="AP178" i="13" s="1"/>
  <c r="AQ97" i="13"/>
  <c r="AP97" i="13" s="1"/>
  <c r="AV191" i="13"/>
  <c r="AX191" i="13" s="1"/>
  <c r="AQ161" i="13"/>
  <c r="AP161" i="13" s="1"/>
  <c r="AQ183" i="13"/>
  <c r="AP183" i="13" s="1"/>
  <c r="AV201" i="13"/>
  <c r="AX201" i="13" s="1"/>
  <c r="AQ141" i="13"/>
  <c r="AP141" i="13" s="1"/>
  <c r="AQ139" i="13"/>
  <c r="AP139" i="13" s="1"/>
  <c r="AQ104" i="13"/>
  <c r="AP104" i="13" s="1"/>
  <c r="AQ101" i="13"/>
  <c r="AP101" i="13" s="1"/>
  <c r="AQ150" i="13"/>
  <c r="AP150" i="13" s="1"/>
  <c r="AV150" i="13"/>
  <c r="AX150" i="13" s="1"/>
  <c r="AQ78" i="13"/>
  <c r="AP78" i="13" s="1"/>
  <c r="AV78" i="13"/>
  <c r="AX78" i="13" s="1"/>
  <c r="AQ80" i="13"/>
  <c r="AP80" i="13" s="1"/>
  <c r="AQ83" i="13"/>
  <c r="AP83" i="13" s="1"/>
  <c r="AQ69" i="13"/>
  <c r="AP69" i="13" s="1"/>
  <c r="AV69" i="13"/>
  <c r="AX69" i="13" s="1"/>
  <c r="AQ109" i="13"/>
  <c r="AP109" i="13" s="1"/>
  <c r="AQ111" i="13"/>
  <c r="AP111" i="13" s="1"/>
  <c r="AQ130" i="13"/>
  <c r="AP130" i="13" s="1"/>
  <c r="AV172" i="13"/>
  <c r="AX172" i="13" s="1"/>
  <c r="AQ172" i="13"/>
  <c r="AP172" i="13" s="1"/>
  <c r="AQ64" i="13"/>
  <c r="AP64" i="13" s="1"/>
  <c r="AQ127" i="13"/>
  <c r="AP127" i="13" s="1"/>
  <c r="AV127" i="13"/>
  <c r="AX127" i="13" s="1"/>
  <c r="AQ114" i="13"/>
  <c r="AP114" i="13" s="1"/>
  <c r="AV114" i="13"/>
  <c r="AX114" i="13" s="1"/>
  <c r="AQ108" i="13"/>
  <c r="AP108" i="13" s="1"/>
  <c r="AV108" i="13"/>
  <c r="AX108" i="13" s="1"/>
  <c r="AV155" i="13"/>
  <c r="AX155" i="13" s="1"/>
  <c r="AQ155" i="13"/>
  <c r="AP155" i="13" s="1"/>
  <c r="AQ68" i="13"/>
  <c r="AP68" i="13" s="1"/>
  <c r="AQ72" i="13"/>
  <c r="AP72" i="13" s="1"/>
  <c r="AV72" i="13"/>
  <c r="AX72" i="13" s="1"/>
  <c r="AV123" i="13"/>
  <c r="AX123" i="13" s="1"/>
  <c r="AV164" i="13"/>
  <c r="AX164" i="13" s="1"/>
  <c r="AQ164" i="13"/>
  <c r="AP164" i="13" s="1"/>
  <c r="AQ153" i="13"/>
  <c r="AP153" i="13" s="1"/>
  <c r="AQ75" i="13"/>
  <c r="AP75" i="13" s="1"/>
  <c r="AV75" i="13"/>
  <c r="AX75" i="13" s="1"/>
  <c r="N84" i="6"/>
  <c r="P84" i="6"/>
  <c r="N112" i="6"/>
  <c r="P112" i="6"/>
  <c r="N120" i="6"/>
  <c r="P120" i="6"/>
  <c r="N136" i="6"/>
  <c r="P136" i="6"/>
  <c r="N140" i="6"/>
  <c r="P140" i="6"/>
  <c r="N144" i="6"/>
  <c r="P144" i="6"/>
  <c r="N148" i="6"/>
  <c r="P148" i="6"/>
  <c r="N152" i="6"/>
  <c r="P152" i="6"/>
  <c r="N168" i="6"/>
  <c r="P168" i="6"/>
  <c r="N176" i="6"/>
  <c r="P176" i="6"/>
  <c r="D4" i="6"/>
  <c r="N4" i="6"/>
  <c r="P4" i="6"/>
  <c r="D5" i="6"/>
  <c r="N5" i="6"/>
  <c r="P5" i="6"/>
  <c r="D6" i="6"/>
  <c r="N6" i="6"/>
  <c r="P6" i="6"/>
  <c r="D7" i="6"/>
  <c r="N7" i="6"/>
  <c r="P7" i="6"/>
  <c r="D8" i="6"/>
  <c r="N8" i="6"/>
  <c r="P8" i="6"/>
  <c r="D9" i="6"/>
  <c r="N9" i="6"/>
  <c r="P9" i="6"/>
  <c r="D10" i="6"/>
  <c r="N10" i="6"/>
  <c r="P10" i="6"/>
  <c r="D11" i="6"/>
  <c r="N11" i="6"/>
  <c r="P11" i="6"/>
  <c r="D12" i="6"/>
  <c r="N12" i="6"/>
  <c r="P12" i="6"/>
  <c r="D13" i="6"/>
  <c r="N13" i="6"/>
  <c r="P13" i="6"/>
  <c r="D14" i="6"/>
  <c r="N14" i="6"/>
  <c r="P14" i="6"/>
  <c r="D15" i="6"/>
  <c r="N15" i="6"/>
  <c r="D16" i="6"/>
  <c r="N16" i="6"/>
  <c r="D17" i="6"/>
  <c r="N17" i="6"/>
  <c r="D18" i="6"/>
  <c r="N18" i="6"/>
  <c r="D19" i="6"/>
  <c r="N19" i="6"/>
  <c r="D20" i="6"/>
  <c r="N20" i="6"/>
  <c r="D21" i="6"/>
  <c r="N21" i="6"/>
  <c r="D22" i="6"/>
  <c r="N22" i="6"/>
  <c r="D23" i="6"/>
  <c r="N23" i="6"/>
  <c r="D24" i="6"/>
  <c r="N24" i="6"/>
  <c r="D25" i="6"/>
  <c r="N25" i="6"/>
  <c r="D26" i="6"/>
  <c r="N26" i="6"/>
  <c r="D27" i="6"/>
  <c r="N27" i="6"/>
  <c r="D28" i="6"/>
  <c r="N28" i="6"/>
  <c r="D29" i="6"/>
  <c r="N29" i="6"/>
  <c r="D30" i="6"/>
  <c r="N30" i="6"/>
  <c r="D31" i="6"/>
  <c r="N31" i="6"/>
  <c r="D32" i="6"/>
  <c r="N32" i="6"/>
  <c r="D33" i="6"/>
  <c r="N33" i="6"/>
  <c r="D34" i="6"/>
  <c r="N34" i="6"/>
  <c r="D35" i="6"/>
  <c r="N35" i="6"/>
  <c r="D36" i="6"/>
  <c r="N36" i="6"/>
  <c r="D37" i="6"/>
  <c r="N37" i="6"/>
  <c r="D38" i="6"/>
  <c r="N38" i="6"/>
  <c r="P38" i="6"/>
  <c r="D39" i="6"/>
  <c r="N39" i="6"/>
  <c r="P39" i="6"/>
  <c r="D40" i="6"/>
  <c r="N40" i="6"/>
  <c r="P40" i="6"/>
  <c r="D41" i="6"/>
  <c r="N41" i="6"/>
  <c r="P41" i="6"/>
  <c r="D42" i="6"/>
  <c r="N42" i="6"/>
  <c r="P42" i="6"/>
  <c r="D43" i="6"/>
  <c r="N43" i="6"/>
  <c r="P43" i="6"/>
  <c r="D44" i="6"/>
  <c r="N44" i="6"/>
  <c r="P44" i="6"/>
  <c r="D45" i="6"/>
  <c r="N45" i="6"/>
  <c r="P45" i="6"/>
  <c r="D46" i="6"/>
  <c r="N46" i="6"/>
  <c r="P46" i="6"/>
  <c r="D47" i="6"/>
  <c r="N47" i="6"/>
  <c r="P47" i="6"/>
  <c r="D48" i="6"/>
  <c r="N48" i="6"/>
  <c r="P48" i="6"/>
  <c r="D49" i="6"/>
  <c r="N49" i="6"/>
  <c r="P49" i="6"/>
  <c r="D50" i="6"/>
  <c r="N50" i="6"/>
  <c r="P50" i="6"/>
  <c r="D51" i="6"/>
  <c r="N51" i="6"/>
  <c r="P51" i="6"/>
  <c r="D52" i="6"/>
  <c r="N52" i="6"/>
  <c r="P52" i="6"/>
  <c r="D53" i="6"/>
  <c r="N53" i="6"/>
  <c r="P53" i="6"/>
  <c r="D54" i="6"/>
  <c r="N54" i="6"/>
  <c r="P54" i="6"/>
  <c r="D55" i="6"/>
  <c r="N55" i="6"/>
  <c r="P55" i="6"/>
  <c r="D56" i="6"/>
  <c r="N56" i="6"/>
  <c r="P56" i="6"/>
  <c r="D57" i="6"/>
  <c r="N57" i="6"/>
  <c r="P57" i="6"/>
  <c r="D58" i="6"/>
  <c r="N58" i="6"/>
  <c r="P58" i="6"/>
  <c r="D59" i="6"/>
  <c r="N59" i="6"/>
  <c r="P59" i="6"/>
  <c r="D60" i="6"/>
  <c r="N60" i="6"/>
  <c r="P60" i="6"/>
  <c r="D61" i="6"/>
  <c r="N61" i="6"/>
  <c r="P61" i="6"/>
  <c r="D62" i="6"/>
  <c r="N62" i="6"/>
  <c r="P62" i="6"/>
  <c r="D63" i="6"/>
  <c r="N63" i="6"/>
  <c r="P63" i="6"/>
  <c r="D64" i="6"/>
  <c r="N64" i="6"/>
  <c r="P64" i="6" s="1"/>
  <c r="D65" i="6"/>
  <c r="N65" i="6"/>
  <c r="P65" i="6"/>
  <c r="D66" i="6"/>
  <c r="N66" i="6"/>
  <c r="P66" i="6"/>
  <c r="D67" i="6"/>
  <c r="N67" i="6"/>
  <c r="P67" i="6"/>
  <c r="D68" i="6"/>
  <c r="N68" i="6"/>
  <c r="P68" i="6"/>
  <c r="D69" i="6"/>
  <c r="N69" i="6"/>
  <c r="P69" i="6"/>
  <c r="D70" i="6"/>
  <c r="N70" i="6"/>
  <c r="P70" i="6"/>
  <c r="D71" i="6"/>
  <c r="N71" i="6"/>
  <c r="P71" i="6"/>
  <c r="D72" i="6"/>
  <c r="N72" i="6"/>
  <c r="P72" i="6"/>
  <c r="D73" i="6"/>
  <c r="N73" i="6"/>
  <c r="P73" i="6"/>
  <c r="D74" i="6"/>
  <c r="N74" i="6"/>
  <c r="P74" i="6"/>
  <c r="D75" i="6"/>
  <c r="N75" i="6"/>
  <c r="P75" i="6"/>
  <c r="D76" i="6"/>
  <c r="N76" i="6"/>
  <c r="P76" i="6"/>
  <c r="D77" i="6"/>
  <c r="N77" i="6"/>
  <c r="P77" i="6"/>
  <c r="D78" i="6"/>
  <c r="N78" i="6"/>
  <c r="P78" i="6"/>
  <c r="N79" i="6"/>
  <c r="P79" i="6"/>
  <c r="N86" i="6"/>
  <c r="P86" i="6"/>
  <c r="N126" i="6"/>
  <c r="P126" i="6"/>
  <c r="N135" i="6"/>
  <c r="P135" i="6"/>
  <c r="N143" i="6"/>
  <c r="P143" i="6"/>
  <c r="N149" i="6"/>
  <c r="P149" i="6"/>
  <c r="N163" i="6"/>
  <c r="P163" i="6"/>
  <c r="N169" i="6"/>
  <c r="P169" i="6"/>
  <c r="N171" i="6"/>
  <c r="P171" i="6"/>
  <c r="N175" i="6"/>
  <c r="P175" i="6"/>
  <c r="D3" i="6"/>
  <c r="N3" i="6"/>
  <c r="P3" i="6"/>
  <c r="A4" i="6"/>
  <c r="K4" i="6"/>
  <c r="B4" i="6"/>
  <c r="L4" i="6"/>
  <c r="C4" i="6"/>
  <c r="M4" i="6"/>
  <c r="A5" i="6"/>
  <c r="K5" i="6"/>
  <c r="B5" i="6"/>
  <c r="L5" i="6"/>
  <c r="C5" i="6"/>
  <c r="M5" i="6"/>
  <c r="A6" i="6"/>
  <c r="K6" i="6"/>
  <c r="B6" i="6"/>
  <c r="L6" i="6"/>
  <c r="C6" i="6"/>
  <c r="M6" i="6"/>
  <c r="A7" i="6"/>
  <c r="K7" i="6"/>
  <c r="B7" i="6"/>
  <c r="L7" i="6"/>
  <c r="C7" i="6"/>
  <c r="M7" i="6"/>
  <c r="A8" i="6"/>
  <c r="K8" i="6"/>
  <c r="B8" i="6"/>
  <c r="L8" i="6"/>
  <c r="C8" i="6"/>
  <c r="M8" i="6"/>
  <c r="A9" i="6"/>
  <c r="K9" i="6"/>
  <c r="B9" i="6"/>
  <c r="L9" i="6"/>
  <c r="C9" i="6"/>
  <c r="M9" i="6"/>
  <c r="A10" i="6"/>
  <c r="K10" i="6"/>
  <c r="B10" i="6"/>
  <c r="L10" i="6"/>
  <c r="C10" i="6"/>
  <c r="M10" i="6"/>
  <c r="A11" i="6"/>
  <c r="K11" i="6"/>
  <c r="B11" i="6"/>
  <c r="L11" i="6"/>
  <c r="C11" i="6"/>
  <c r="M11" i="6"/>
  <c r="A12" i="6"/>
  <c r="K12" i="6"/>
  <c r="B12" i="6"/>
  <c r="L12" i="6"/>
  <c r="C12" i="6"/>
  <c r="M12" i="6"/>
  <c r="A13" i="6"/>
  <c r="K13" i="6"/>
  <c r="B13" i="6"/>
  <c r="L13" i="6"/>
  <c r="C13" i="6"/>
  <c r="M13" i="6"/>
  <c r="A14" i="6"/>
  <c r="K14" i="6"/>
  <c r="B14" i="6"/>
  <c r="L14" i="6"/>
  <c r="C14" i="6"/>
  <c r="M14" i="6"/>
  <c r="A15" i="6"/>
  <c r="K15" i="6"/>
  <c r="B15" i="6"/>
  <c r="L15" i="6"/>
  <c r="C15" i="6"/>
  <c r="M15" i="6"/>
  <c r="A16" i="6"/>
  <c r="K16" i="6"/>
  <c r="B16" i="6"/>
  <c r="L16" i="6"/>
  <c r="C16" i="6"/>
  <c r="M16" i="6"/>
  <c r="A17" i="6"/>
  <c r="K17" i="6"/>
  <c r="B17" i="6"/>
  <c r="L17" i="6"/>
  <c r="C17" i="6"/>
  <c r="M17" i="6"/>
  <c r="A18" i="6"/>
  <c r="K18" i="6"/>
  <c r="B18" i="6"/>
  <c r="L18" i="6"/>
  <c r="C18" i="6"/>
  <c r="M18" i="6"/>
  <c r="A19" i="6"/>
  <c r="K19" i="6"/>
  <c r="B19" i="6"/>
  <c r="L19" i="6"/>
  <c r="C19" i="6"/>
  <c r="M19" i="6"/>
  <c r="A20" i="6"/>
  <c r="K20" i="6"/>
  <c r="B20" i="6"/>
  <c r="L20" i="6"/>
  <c r="C20" i="6"/>
  <c r="M20" i="6"/>
  <c r="A21" i="6"/>
  <c r="K21" i="6"/>
  <c r="B21" i="6"/>
  <c r="L21" i="6"/>
  <c r="C21" i="6"/>
  <c r="M21" i="6"/>
  <c r="A22" i="6"/>
  <c r="K22" i="6"/>
  <c r="B22" i="6"/>
  <c r="L22" i="6"/>
  <c r="C22" i="6"/>
  <c r="M22" i="6"/>
  <c r="A23" i="6"/>
  <c r="K23" i="6"/>
  <c r="B23" i="6"/>
  <c r="L23" i="6"/>
  <c r="C23" i="6"/>
  <c r="M23" i="6"/>
  <c r="A24" i="6"/>
  <c r="K24" i="6"/>
  <c r="B24" i="6"/>
  <c r="L24" i="6"/>
  <c r="C24" i="6"/>
  <c r="M24" i="6"/>
  <c r="A25" i="6"/>
  <c r="K25" i="6"/>
  <c r="B25" i="6"/>
  <c r="L25" i="6"/>
  <c r="C25" i="6"/>
  <c r="M25" i="6"/>
  <c r="A26" i="6"/>
  <c r="K26" i="6"/>
  <c r="B26" i="6"/>
  <c r="L26" i="6"/>
  <c r="C26" i="6"/>
  <c r="M26" i="6"/>
  <c r="A27" i="6"/>
  <c r="K27" i="6"/>
  <c r="B27" i="6"/>
  <c r="L27" i="6"/>
  <c r="C27" i="6"/>
  <c r="M27" i="6"/>
  <c r="A28" i="6"/>
  <c r="K28" i="6"/>
  <c r="B28" i="6"/>
  <c r="L28" i="6"/>
  <c r="C28" i="6"/>
  <c r="M28" i="6"/>
  <c r="A29" i="6"/>
  <c r="K29" i="6"/>
  <c r="B29" i="6"/>
  <c r="L29" i="6"/>
  <c r="C29" i="6"/>
  <c r="M29" i="6"/>
  <c r="A30" i="6"/>
  <c r="K30" i="6"/>
  <c r="B30" i="6"/>
  <c r="L30" i="6"/>
  <c r="C30" i="6"/>
  <c r="M30" i="6"/>
  <c r="A31" i="6"/>
  <c r="K31" i="6"/>
  <c r="B31" i="6"/>
  <c r="L31" i="6"/>
  <c r="C31" i="6"/>
  <c r="M31" i="6"/>
  <c r="A32" i="6"/>
  <c r="K32" i="6"/>
  <c r="B32" i="6"/>
  <c r="L32" i="6"/>
  <c r="C32" i="6"/>
  <c r="M32" i="6"/>
  <c r="A33" i="6"/>
  <c r="K33" i="6"/>
  <c r="B33" i="6"/>
  <c r="L33" i="6"/>
  <c r="C33" i="6"/>
  <c r="M33" i="6"/>
  <c r="A34" i="6"/>
  <c r="K34" i="6"/>
  <c r="B34" i="6"/>
  <c r="L34" i="6"/>
  <c r="C34" i="6"/>
  <c r="M34" i="6"/>
  <c r="A35" i="6"/>
  <c r="K35" i="6"/>
  <c r="B35" i="6"/>
  <c r="L35" i="6"/>
  <c r="C35" i="6"/>
  <c r="M35" i="6"/>
  <c r="A36" i="6"/>
  <c r="K36" i="6"/>
  <c r="B36" i="6"/>
  <c r="L36" i="6"/>
  <c r="C36" i="6"/>
  <c r="M36" i="6"/>
  <c r="A37" i="6"/>
  <c r="K37" i="6"/>
  <c r="B37" i="6"/>
  <c r="L37" i="6"/>
  <c r="C37" i="6"/>
  <c r="M37" i="6"/>
  <c r="A38" i="6"/>
  <c r="K38" i="6"/>
  <c r="B38" i="6"/>
  <c r="L38" i="6"/>
  <c r="C38" i="6"/>
  <c r="M38" i="6"/>
  <c r="A39" i="6"/>
  <c r="K39" i="6"/>
  <c r="B39" i="6"/>
  <c r="L39" i="6"/>
  <c r="C39" i="6"/>
  <c r="M39" i="6"/>
  <c r="A40" i="6"/>
  <c r="K40" i="6"/>
  <c r="B40" i="6"/>
  <c r="L40" i="6"/>
  <c r="C40" i="6"/>
  <c r="M40" i="6"/>
  <c r="A41" i="6"/>
  <c r="K41" i="6"/>
  <c r="B41" i="6"/>
  <c r="L41" i="6"/>
  <c r="C41" i="6"/>
  <c r="M41" i="6"/>
  <c r="A42" i="6"/>
  <c r="K42" i="6"/>
  <c r="B42" i="6"/>
  <c r="L42" i="6"/>
  <c r="C42" i="6"/>
  <c r="M42" i="6"/>
  <c r="A43" i="6"/>
  <c r="K43" i="6"/>
  <c r="B43" i="6"/>
  <c r="L43" i="6"/>
  <c r="C43" i="6"/>
  <c r="M43" i="6"/>
  <c r="A44" i="6"/>
  <c r="K44" i="6"/>
  <c r="B44" i="6"/>
  <c r="L44" i="6"/>
  <c r="C44" i="6"/>
  <c r="M44" i="6"/>
  <c r="A45" i="6"/>
  <c r="K45" i="6"/>
  <c r="B45" i="6"/>
  <c r="L45" i="6"/>
  <c r="C45" i="6"/>
  <c r="M45" i="6"/>
  <c r="A46" i="6"/>
  <c r="K46" i="6"/>
  <c r="B46" i="6"/>
  <c r="L46" i="6"/>
  <c r="C46" i="6"/>
  <c r="M46" i="6"/>
  <c r="A47" i="6"/>
  <c r="K47" i="6"/>
  <c r="B47" i="6"/>
  <c r="L47" i="6"/>
  <c r="C47" i="6"/>
  <c r="M47" i="6"/>
  <c r="A48" i="6"/>
  <c r="K48" i="6"/>
  <c r="B48" i="6"/>
  <c r="L48" i="6"/>
  <c r="C48" i="6"/>
  <c r="M48" i="6"/>
  <c r="A49" i="6"/>
  <c r="K49" i="6"/>
  <c r="B49" i="6"/>
  <c r="L49" i="6"/>
  <c r="C49" i="6"/>
  <c r="M49" i="6"/>
  <c r="A50" i="6"/>
  <c r="K50" i="6"/>
  <c r="B50" i="6"/>
  <c r="L50" i="6"/>
  <c r="C50" i="6"/>
  <c r="M50" i="6"/>
  <c r="A51" i="6"/>
  <c r="K51" i="6"/>
  <c r="B51" i="6"/>
  <c r="L51" i="6"/>
  <c r="C51" i="6"/>
  <c r="M51" i="6"/>
  <c r="A52" i="6"/>
  <c r="K52" i="6"/>
  <c r="B52" i="6"/>
  <c r="L52" i="6"/>
  <c r="C52" i="6"/>
  <c r="M52" i="6"/>
  <c r="A53" i="6"/>
  <c r="K53" i="6"/>
  <c r="B53" i="6"/>
  <c r="L53" i="6"/>
  <c r="C53" i="6"/>
  <c r="M53" i="6"/>
  <c r="A54" i="6"/>
  <c r="K54" i="6"/>
  <c r="B54" i="6"/>
  <c r="L54" i="6"/>
  <c r="C54" i="6"/>
  <c r="M54" i="6"/>
  <c r="A55" i="6"/>
  <c r="K55" i="6"/>
  <c r="B55" i="6"/>
  <c r="L55" i="6"/>
  <c r="C55" i="6"/>
  <c r="M55" i="6"/>
  <c r="A56" i="6"/>
  <c r="K56" i="6"/>
  <c r="B56" i="6"/>
  <c r="L56" i="6"/>
  <c r="C56" i="6"/>
  <c r="M56" i="6"/>
  <c r="A57" i="6"/>
  <c r="K57" i="6"/>
  <c r="B57" i="6"/>
  <c r="L57" i="6"/>
  <c r="C57" i="6"/>
  <c r="M57" i="6"/>
  <c r="A58" i="6"/>
  <c r="K58" i="6"/>
  <c r="B58" i="6"/>
  <c r="L58" i="6"/>
  <c r="C58" i="6"/>
  <c r="M58" i="6"/>
  <c r="A59" i="6"/>
  <c r="K59" i="6"/>
  <c r="B59" i="6"/>
  <c r="L59" i="6"/>
  <c r="C59" i="6"/>
  <c r="M59" i="6"/>
  <c r="A60" i="6"/>
  <c r="K60" i="6"/>
  <c r="B60" i="6"/>
  <c r="L60" i="6"/>
  <c r="C60" i="6"/>
  <c r="M60" i="6"/>
  <c r="A61" i="6"/>
  <c r="K61" i="6"/>
  <c r="B61" i="6"/>
  <c r="L61" i="6"/>
  <c r="C61" i="6"/>
  <c r="M61" i="6"/>
  <c r="A62" i="6"/>
  <c r="K62" i="6"/>
  <c r="B62" i="6"/>
  <c r="L62" i="6"/>
  <c r="C62" i="6"/>
  <c r="M62" i="6"/>
  <c r="A63" i="6"/>
  <c r="K63" i="6"/>
  <c r="B63" i="6"/>
  <c r="L63" i="6"/>
  <c r="C63" i="6"/>
  <c r="M63" i="6"/>
  <c r="A64" i="6"/>
  <c r="K64" i="6"/>
  <c r="B64" i="6"/>
  <c r="L64" i="6"/>
  <c r="C64" i="6"/>
  <c r="M64" i="6"/>
  <c r="A65" i="6"/>
  <c r="K65" i="6"/>
  <c r="B65" i="6"/>
  <c r="L65" i="6"/>
  <c r="C65" i="6"/>
  <c r="M65" i="6"/>
  <c r="A66" i="6"/>
  <c r="K66" i="6"/>
  <c r="B66" i="6"/>
  <c r="L66" i="6"/>
  <c r="C66" i="6"/>
  <c r="M66" i="6"/>
  <c r="A67" i="6"/>
  <c r="K67" i="6"/>
  <c r="B67" i="6"/>
  <c r="L67" i="6"/>
  <c r="C67" i="6"/>
  <c r="M67" i="6"/>
  <c r="A68" i="6"/>
  <c r="K68" i="6"/>
  <c r="B68" i="6"/>
  <c r="L68" i="6"/>
  <c r="C68" i="6"/>
  <c r="M68" i="6"/>
  <c r="A69" i="6"/>
  <c r="K69" i="6"/>
  <c r="B69" i="6"/>
  <c r="L69" i="6"/>
  <c r="C69" i="6"/>
  <c r="M69" i="6"/>
  <c r="A70" i="6"/>
  <c r="K70" i="6"/>
  <c r="B70" i="6"/>
  <c r="L70" i="6"/>
  <c r="C70" i="6"/>
  <c r="M70" i="6"/>
  <c r="A71" i="6"/>
  <c r="K71" i="6"/>
  <c r="B71" i="6"/>
  <c r="L71" i="6"/>
  <c r="C71" i="6"/>
  <c r="M71" i="6"/>
  <c r="A72" i="6"/>
  <c r="K72" i="6"/>
  <c r="B72" i="6"/>
  <c r="L72" i="6"/>
  <c r="C72" i="6"/>
  <c r="M72" i="6"/>
  <c r="A73" i="6"/>
  <c r="K73" i="6"/>
  <c r="B73" i="6"/>
  <c r="L73" i="6"/>
  <c r="C73" i="6"/>
  <c r="M73" i="6"/>
  <c r="A74" i="6"/>
  <c r="K74" i="6"/>
  <c r="B74" i="6"/>
  <c r="L74" i="6"/>
  <c r="C74" i="6"/>
  <c r="M74" i="6"/>
  <c r="A75" i="6"/>
  <c r="K75" i="6"/>
  <c r="B75" i="6"/>
  <c r="L75" i="6"/>
  <c r="C75" i="6"/>
  <c r="M75" i="6"/>
  <c r="A76" i="6"/>
  <c r="K76" i="6"/>
  <c r="B76" i="6"/>
  <c r="L76" i="6"/>
  <c r="C76" i="6"/>
  <c r="M76" i="6"/>
  <c r="A77" i="6"/>
  <c r="K77" i="6"/>
  <c r="B77" i="6"/>
  <c r="L77" i="6"/>
  <c r="C77" i="6"/>
  <c r="M77" i="6"/>
  <c r="A78" i="6"/>
  <c r="K78" i="6"/>
  <c r="B78" i="6"/>
  <c r="L78" i="6"/>
  <c r="C78" i="6"/>
  <c r="M78" i="6"/>
  <c r="A79" i="6"/>
  <c r="K79" i="6"/>
  <c r="M79" i="6"/>
  <c r="A80" i="6"/>
  <c r="K80" i="6"/>
  <c r="A81" i="6"/>
  <c r="K81" i="6"/>
  <c r="L82" i="6"/>
  <c r="M83" i="6"/>
  <c r="L84" i="6"/>
  <c r="M87" i="6"/>
  <c r="L90" i="6"/>
  <c r="K94" i="6"/>
  <c r="L94" i="6"/>
  <c r="M95" i="6"/>
  <c r="L98" i="6"/>
  <c r="M99" i="6"/>
  <c r="M101" i="6"/>
  <c r="K102" i="6"/>
  <c r="L102" i="6"/>
  <c r="M105" i="6"/>
  <c r="L106" i="6"/>
  <c r="M107" i="6"/>
  <c r="K110" i="6"/>
  <c r="K111" i="6"/>
  <c r="M113" i="6"/>
  <c r="M115" i="6"/>
  <c r="M117" i="6"/>
  <c r="K118" i="6"/>
  <c r="L118" i="6"/>
  <c r="M123" i="6"/>
  <c r="M125" i="6"/>
  <c r="K126" i="6"/>
  <c r="K127" i="6"/>
  <c r="M128" i="6"/>
  <c r="K129" i="6"/>
  <c r="L129" i="6"/>
  <c r="M130" i="6"/>
  <c r="L131" i="6"/>
  <c r="M131" i="6"/>
  <c r="K133" i="6"/>
  <c r="L133" i="6"/>
  <c r="L134" i="6"/>
  <c r="M134" i="6"/>
  <c r="M135" i="6"/>
  <c r="M136" i="6"/>
  <c r="K136" i="6"/>
  <c r="K137" i="6"/>
  <c r="L137" i="6"/>
  <c r="L139" i="6"/>
  <c r="M139" i="6"/>
  <c r="K141" i="6"/>
  <c r="L141" i="6"/>
  <c r="L142" i="6"/>
  <c r="L143" i="6"/>
  <c r="M144" i="6"/>
  <c r="L146" i="6"/>
  <c r="M146" i="6"/>
  <c r="L147" i="6"/>
  <c r="M147" i="6"/>
  <c r="L149" i="6"/>
  <c r="K150" i="6"/>
  <c r="L150" i="6"/>
  <c r="M150" i="6"/>
  <c r="M151" i="6"/>
  <c r="M152" i="6"/>
  <c r="L153" i="6"/>
  <c r="K154" i="6"/>
  <c r="M154" i="6"/>
  <c r="L155" i="6"/>
  <c r="M155" i="6"/>
  <c r="K157" i="6"/>
  <c r="K158" i="6"/>
  <c r="L158" i="6"/>
  <c r="M159" i="6"/>
  <c r="M160" i="6"/>
  <c r="K162" i="6"/>
  <c r="M162" i="6"/>
  <c r="M163" i="6"/>
  <c r="K165" i="6"/>
  <c r="L165" i="6"/>
  <c r="L166" i="6"/>
  <c r="M166" i="6"/>
  <c r="K169" i="6"/>
  <c r="L169" i="6"/>
  <c r="K170" i="6"/>
  <c r="M170" i="6"/>
  <c r="M171" i="6"/>
  <c r="K173" i="6"/>
  <c r="L173" i="6"/>
  <c r="M174" i="6"/>
  <c r="K176" i="6"/>
  <c r="K177" i="6"/>
  <c r="L177" i="6"/>
  <c r="M178" i="6"/>
  <c r="C3" i="6"/>
  <c r="M3" i="6"/>
  <c r="B3" i="6"/>
  <c r="L3" i="6"/>
  <c r="A3" i="6"/>
  <c r="K3" i="6"/>
  <c r="U111" i="3"/>
  <c r="U112" i="3"/>
  <c r="U113" i="3"/>
  <c r="L112" i="3"/>
  <c r="Z112" i="3"/>
  <c r="AA112" i="3"/>
  <c r="AD112" i="3"/>
  <c r="AE112" i="3"/>
  <c r="AH112" i="3"/>
  <c r="AI112" i="3"/>
  <c r="AL112" i="3"/>
  <c r="AM112" i="3"/>
  <c r="AR112" i="3"/>
  <c r="L113" i="3"/>
  <c r="Z113" i="3"/>
  <c r="AA113" i="3"/>
  <c r="L114" i="3"/>
  <c r="Z114" i="3"/>
  <c r="AA114" i="3"/>
  <c r="AD114" i="3"/>
  <c r="AE114" i="3"/>
  <c r="AH114" i="3"/>
  <c r="AI114" i="3"/>
  <c r="AL114" i="3"/>
  <c r="AM114" i="3"/>
  <c r="AR114" i="3"/>
  <c r="L115" i="3"/>
  <c r="Z115" i="3"/>
  <c r="AA115" i="3"/>
  <c r="AR115" i="3"/>
  <c r="AY115" i="3"/>
  <c r="AZ115" i="3"/>
  <c r="L116" i="3"/>
  <c r="X116" i="3"/>
  <c r="Z116" i="3"/>
  <c r="AA116" i="3"/>
  <c r="AD116" i="3"/>
  <c r="AE116" i="3"/>
  <c r="AH116" i="3"/>
  <c r="AI116" i="3"/>
  <c r="AL116" i="3"/>
  <c r="AM116" i="3"/>
  <c r="AR116" i="3"/>
  <c r="AY116" i="3"/>
  <c r="AZ116" i="3"/>
  <c r="L117" i="3"/>
  <c r="Z117" i="3"/>
  <c r="AA117" i="3"/>
  <c r="AD117" i="3"/>
  <c r="AE117" i="3"/>
  <c r="AH117" i="3"/>
  <c r="AI117" i="3"/>
  <c r="AL117" i="3"/>
  <c r="AM117" i="3"/>
  <c r="AR117" i="3"/>
  <c r="AY117" i="3"/>
  <c r="AZ117" i="3"/>
  <c r="L118" i="3"/>
  <c r="AR118" i="3"/>
  <c r="AY118" i="3"/>
  <c r="AZ118" i="3"/>
  <c r="L119" i="3"/>
  <c r="AR119" i="3"/>
  <c r="AY119" i="3"/>
  <c r="AZ119" i="3"/>
  <c r="L120" i="3"/>
  <c r="AR120" i="3"/>
  <c r="AY120" i="3"/>
  <c r="AZ120" i="3"/>
  <c r="L121" i="3"/>
  <c r="AR121" i="3"/>
  <c r="AY121" i="3"/>
  <c r="AZ121" i="3"/>
  <c r="L122" i="3"/>
  <c r="AH122" i="3"/>
  <c r="AI122" i="3"/>
  <c r="AL122" i="3"/>
  <c r="AM122" i="3"/>
  <c r="AR122" i="3"/>
  <c r="AY122" i="3"/>
  <c r="AZ122" i="3"/>
  <c r="W122" i="3"/>
  <c r="L123" i="3"/>
  <c r="AR123" i="3"/>
  <c r="AY123" i="3"/>
  <c r="AZ123" i="3"/>
  <c r="W123" i="3"/>
  <c r="L124" i="3"/>
  <c r="Z124" i="3"/>
  <c r="AA124" i="3"/>
  <c r="AD124" i="3"/>
  <c r="AE124" i="3"/>
  <c r="AH124" i="3"/>
  <c r="AI124" i="3"/>
  <c r="AL124" i="3"/>
  <c r="AM124" i="3"/>
  <c r="AR124" i="3"/>
  <c r="AY124" i="3"/>
  <c r="AZ124" i="3"/>
  <c r="L125" i="3"/>
  <c r="Z125" i="3"/>
  <c r="AA125" i="3"/>
  <c r="AD125" i="3"/>
  <c r="AE125" i="3"/>
  <c r="AH125" i="3"/>
  <c r="AI125" i="3"/>
  <c r="AL125" i="3"/>
  <c r="AM125" i="3"/>
  <c r="AR125" i="3"/>
  <c r="AY125" i="3"/>
  <c r="AZ125" i="3"/>
  <c r="L126" i="3"/>
  <c r="Z126" i="3"/>
  <c r="AA126" i="3"/>
  <c r="AD126" i="3"/>
  <c r="AE126" i="3"/>
  <c r="AH126" i="3"/>
  <c r="AI126" i="3"/>
  <c r="AL126" i="3"/>
  <c r="AM126" i="3"/>
  <c r="AR126" i="3"/>
  <c r="AY126" i="3"/>
  <c r="AZ126" i="3"/>
  <c r="L127" i="3"/>
  <c r="AR127" i="3"/>
  <c r="AY127" i="3"/>
  <c r="AZ127" i="3"/>
  <c r="L128" i="3"/>
  <c r="AR128" i="3"/>
  <c r="AY128" i="3"/>
  <c r="AZ128" i="3"/>
  <c r="L129" i="3"/>
  <c r="AR129" i="3"/>
  <c r="AY129" i="3"/>
  <c r="AZ129" i="3"/>
  <c r="L130" i="3"/>
  <c r="X130" i="3"/>
  <c r="AS130" i="3"/>
  <c r="AR130" i="3"/>
  <c r="AY130" i="3"/>
  <c r="AZ130" i="3"/>
  <c r="L131" i="3"/>
  <c r="AR131" i="3"/>
  <c r="AY131" i="3"/>
  <c r="AZ131" i="3"/>
  <c r="L132" i="3"/>
  <c r="Z132" i="3"/>
  <c r="AA132" i="3"/>
  <c r="AD132" i="3"/>
  <c r="AE132" i="3"/>
  <c r="AH132" i="3"/>
  <c r="AI132" i="3"/>
  <c r="AL132" i="3"/>
  <c r="AM132" i="3"/>
  <c r="AR132" i="3"/>
  <c r="AY132" i="3"/>
  <c r="AZ132" i="3"/>
  <c r="L133" i="3"/>
  <c r="Z133" i="3"/>
  <c r="AA133" i="3"/>
  <c r="AR133" i="3"/>
  <c r="AY133" i="3"/>
  <c r="AZ133" i="3"/>
  <c r="L134" i="3"/>
  <c r="Z134" i="3"/>
  <c r="AA134" i="3"/>
  <c r="AD134" i="3"/>
  <c r="AE134" i="3"/>
  <c r="AH134" i="3"/>
  <c r="AI134" i="3"/>
  <c r="AL134" i="3"/>
  <c r="AM134" i="3"/>
  <c r="AR134" i="3"/>
  <c r="AY134" i="3"/>
  <c r="AZ134" i="3"/>
  <c r="L135" i="3"/>
  <c r="Z135" i="3"/>
  <c r="AA135" i="3"/>
  <c r="AD135" i="3"/>
  <c r="AE135" i="3"/>
  <c r="AH135" i="3"/>
  <c r="AI135" i="3"/>
  <c r="AL135" i="3"/>
  <c r="AM135" i="3"/>
  <c r="AR135" i="3"/>
  <c r="AY135" i="3"/>
  <c r="AZ135" i="3"/>
  <c r="L136" i="3"/>
  <c r="Z136" i="3"/>
  <c r="AA136" i="3"/>
  <c r="AD136" i="3"/>
  <c r="AE136" i="3"/>
  <c r="AH136" i="3"/>
  <c r="AI136" i="3"/>
  <c r="AL136" i="3"/>
  <c r="AM136" i="3"/>
  <c r="AR136" i="3"/>
  <c r="AY136" i="3"/>
  <c r="AZ136" i="3"/>
  <c r="L137" i="3"/>
  <c r="Z137" i="3"/>
  <c r="AA137" i="3"/>
  <c r="AD137" i="3"/>
  <c r="AE137" i="3"/>
  <c r="AH137" i="3"/>
  <c r="AI137" i="3"/>
  <c r="AL137" i="3"/>
  <c r="AM137" i="3"/>
  <c r="AR137" i="3"/>
  <c r="AY137" i="3"/>
  <c r="AZ137" i="3"/>
  <c r="L138" i="3"/>
  <c r="AR138" i="3"/>
  <c r="AY138" i="3"/>
  <c r="AZ138" i="3"/>
  <c r="L139" i="3"/>
  <c r="AR139" i="3"/>
  <c r="AY139" i="3"/>
  <c r="AZ139" i="3"/>
  <c r="L140" i="3"/>
  <c r="AR140" i="3"/>
  <c r="AY140" i="3"/>
  <c r="AZ140" i="3"/>
  <c r="W140" i="3"/>
  <c r="L141" i="3"/>
  <c r="E143" i="6"/>
  <c r="O143" i="6"/>
  <c r="AR141" i="3"/>
  <c r="AY141" i="3"/>
  <c r="BA141" i="3"/>
  <c r="BB141" i="3" s="1"/>
  <c r="L142" i="3"/>
  <c r="Z142" i="3"/>
  <c r="AA142" i="3"/>
  <c r="AD142" i="3"/>
  <c r="AE142" i="3"/>
  <c r="AH142" i="3"/>
  <c r="AI142" i="3"/>
  <c r="AL142" i="3"/>
  <c r="AM142" i="3"/>
  <c r="AR142" i="3"/>
  <c r="AY142" i="3"/>
  <c r="L143" i="3"/>
  <c r="Z143" i="3"/>
  <c r="AA143" i="3"/>
  <c r="AD143" i="3"/>
  <c r="AE143" i="3"/>
  <c r="AH143" i="3"/>
  <c r="AI143" i="3"/>
  <c r="AL143" i="3"/>
  <c r="AM143" i="3"/>
  <c r="AR143" i="3"/>
  <c r="AY143" i="3"/>
  <c r="L144" i="3"/>
  <c r="Z144" i="3"/>
  <c r="AA144" i="3"/>
  <c r="AD144" i="3"/>
  <c r="AE144" i="3"/>
  <c r="AH144" i="3"/>
  <c r="AI144" i="3"/>
  <c r="AL144" i="3"/>
  <c r="AM144" i="3"/>
  <c r="AR144" i="3"/>
  <c r="AY144" i="3"/>
  <c r="BA144" i="3"/>
  <c r="L145" i="3"/>
  <c r="Z145" i="3"/>
  <c r="AA145" i="3"/>
  <c r="AD145" i="3"/>
  <c r="AE145" i="3"/>
  <c r="AH145" i="3"/>
  <c r="AI145" i="3"/>
  <c r="AL145" i="3"/>
  <c r="AM145" i="3"/>
  <c r="AR145" i="3"/>
  <c r="AY145" i="3"/>
  <c r="L146" i="3"/>
  <c r="Z146" i="3"/>
  <c r="AA146" i="3"/>
  <c r="AD146" i="3"/>
  <c r="AE146" i="3"/>
  <c r="AH146" i="3"/>
  <c r="AI146" i="3"/>
  <c r="AL146" i="3"/>
  <c r="AM146" i="3"/>
  <c r="AR146" i="3"/>
  <c r="AY146" i="3"/>
  <c r="L147" i="3"/>
  <c r="E149" i="6"/>
  <c r="O149" i="6"/>
  <c r="Z147" i="3"/>
  <c r="AA147" i="3"/>
  <c r="AD147" i="3"/>
  <c r="AE147" i="3"/>
  <c r="AH147" i="3"/>
  <c r="AI147" i="3"/>
  <c r="AL147" i="3"/>
  <c r="AM147" i="3"/>
  <c r="AR147" i="3"/>
  <c r="AY147" i="3"/>
  <c r="L148" i="3"/>
  <c r="E150" i="6"/>
  <c r="O150" i="6"/>
  <c r="AR148" i="3"/>
  <c r="AY148" i="3"/>
  <c r="L149" i="3"/>
  <c r="AR149" i="3"/>
  <c r="AY149" i="3"/>
  <c r="L150" i="3"/>
  <c r="AR150" i="3"/>
  <c r="AY150" i="3"/>
  <c r="L151" i="3"/>
  <c r="AR151" i="3"/>
  <c r="AY151" i="3"/>
  <c r="L152" i="3"/>
  <c r="AR152" i="3"/>
  <c r="AY152" i="3"/>
  <c r="L153" i="3"/>
  <c r="AR153" i="3"/>
  <c r="AY153" i="3"/>
  <c r="W153" i="3"/>
  <c r="L154" i="3"/>
  <c r="AR154" i="3"/>
  <c r="AY154" i="3"/>
  <c r="L155" i="3"/>
  <c r="AR155" i="3"/>
  <c r="AY155" i="3"/>
  <c r="L156" i="3"/>
  <c r="X156" i="3"/>
  <c r="AR156" i="3"/>
  <c r="AY156" i="3"/>
  <c r="BA156" i="3"/>
  <c r="L157" i="3"/>
  <c r="AR157" i="3"/>
  <c r="AY157" i="3"/>
  <c r="L158" i="3"/>
  <c r="Z158" i="3"/>
  <c r="AA158" i="3"/>
  <c r="AD158" i="3"/>
  <c r="AE158" i="3"/>
  <c r="AH158" i="3"/>
  <c r="AI158" i="3"/>
  <c r="AL158" i="3"/>
  <c r="AM158" i="3"/>
  <c r="AR158" i="3"/>
  <c r="AY158" i="3"/>
  <c r="L159" i="3"/>
  <c r="Z159" i="3"/>
  <c r="AA159" i="3"/>
  <c r="AD159" i="3"/>
  <c r="AE159" i="3"/>
  <c r="AH159" i="3"/>
  <c r="AI159" i="3"/>
  <c r="AL159" i="3"/>
  <c r="AM159" i="3"/>
  <c r="AR159" i="3"/>
  <c r="AY159" i="3"/>
  <c r="L160" i="3"/>
  <c r="X160" i="3"/>
  <c r="Z160" i="3"/>
  <c r="AA160" i="3"/>
  <c r="AD160" i="3"/>
  <c r="AE160" i="3"/>
  <c r="AH160" i="3"/>
  <c r="AI160" i="3"/>
  <c r="AL160" i="3"/>
  <c r="AM160" i="3"/>
  <c r="AR160" i="3"/>
  <c r="AY160" i="3"/>
  <c r="L161" i="3"/>
  <c r="Z161" i="3"/>
  <c r="AA161" i="3"/>
  <c r="AD161" i="3"/>
  <c r="AE161" i="3"/>
  <c r="AH161" i="3"/>
  <c r="AI161" i="3"/>
  <c r="AL161" i="3"/>
  <c r="AM161" i="3"/>
  <c r="AR161" i="3"/>
  <c r="AY161" i="3"/>
  <c r="L162" i="3"/>
  <c r="Z162" i="3"/>
  <c r="AA162" i="3"/>
  <c r="AD162" i="3"/>
  <c r="AE162" i="3"/>
  <c r="AH162" i="3"/>
  <c r="AI162" i="3"/>
  <c r="AL162" i="3"/>
  <c r="AM162" i="3"/>
  <c r="AR162" i="3"/>
  <c r="AY162" i="3"/>
  <c r="L163" i="3"/>
  <c r="X163" i="3"/>
  <c r="Z163" i="3"/>
  <c r="AA163" i="3"/>
  <c r="AD163" i="3"/>
  <c r="AE163" i="3"/>
  <c r="AH163" i="3"/>
  <c r="AI163" i="3"/>
  <c r="AL163" i="3"/>
  <c r="AM163" i="3"/>
  <c r="AR163" i="3"/>
  <c r="AY163" i="3"/>
  <c r="L164" i="3"/>
  <c r="X164" i="3"/>
  <c r="Z164" i="3"/>
  <c r="AA164" i="3"/>
  <c r="AD164" i="3"/>
  <c r="AE164" i="3"/>
  <c r="AH164" i="3"/>
  <c r="AI164" i="3"/>
  <c r="AL164" i="3"/>
  <c r="AM164" i="3"/>
  <c r="AR164" i="3"/>
  <c r="AY164" i="3"/>
  <c r="L165" i="3"/>
  <c r="Z165" i="3"/>
  <c r="AA165" i="3"/>
  <c r="AD165" i="3"/>
  <c r="AE165" i="3"/>
  <c r="AH165" i="3"/>
  <c r="AI165" i="3"/>
  <c r="AL165" i="3"/>
  <c r="AM165" i="3"/>
  <c r="AR165" i="3"/>
  <c r="AY165" i="3"/>
  <c r="L166" i="3"/>
  <c r="Z166" i="3"/>
  <c r="AA166" i="3"/>
  <c r="AD166" i="3"/>
  <c r="AE166" i="3"/>
  <c r="AH166" i="3"/>
  <c r="AI166" i="3"/>
  <c r="AL166" i="3"/>
  <c r="AM166" i="3"/>
  <c r="AR166" i="3"/>
  <c r="AY166" i="3"/>
  <c r="L167" i="3"/>
  <c r="Z167" i="3"/>
  <c r="AA167" i="3"/>
  <c r="AD167" i="3"/>
  <c r="AE167" i="3"/>
  <c r="AH167" i="3"/>
  <c r="AI167" i="3"/>
  <c r="AL167" i="3"/>
  <c r="AM167" i="3"/>
  <c r="AR167" i="3"/>
  <c r="AY167" i="3"/>
  <c r="L168" i="3"/>
  <c r="Z168" i="3"/>
  <c r="AA168" i="3"/>
  <c r="AD168" i="3"/>
  <c r="AE168" i="3"/>
  <c r="AH168" i="3"/>
  <c r="AI168" i="3"/>
  <c r="AL168" i="3"/>
  <c r="AM168" i="3"/>
  <c r="AR168" i="3"/>
  <c r="AY168" i="3"/>
  <c r="AF137" i="3"/>
  <c r="AJ140" i="3"/>
  <c r="X140" i="3"/>
  <c r="AS140" i="3"/>
  <c r="E117" i="6"/>
  <c r="O117" i="6"/>
  <c r="AF151" i="3"/>
  <c r="X151" i="3"/>
  <c r="X143" i="3"/>
  <c r="AS143" i="3"/>
  <c r="E115" i="6"/>
  <c r="O115" i="6"/>
  <c r="E114" i="6"/>
  <c r="O114" i="6"/>
  <c r="X145" i="3"/>
  <c r="X119" i="3"/>
  <c r="AS119" i="3"/>
  <c r="E118" i="6"/>
  <c r="O118" i="6"/>
  <c r="AF128" i="3"/>
  <c r="X128" i="3"/>
  <c r="X147" i="3"/>
  <c r="AS147" i="3"/>
  <c r="E125" i="6"/>
  <c r="O125" i="6"/>
  <c r="E123" i="6"/>
  <c r="O123" i="6"/>
  <c r="E122" i="6"/>
  <c r="O122" i="6"/>
  <c r="E121" i="6"/>
  <c r="O121" i="6"/>
  <c r="AF138" i="3"/>
  <c r="AF144" i="3"/>
  <c r="AN144" i="3"/>
  <c r="AF167" i="3"/>
  <c r="AF115" i="3"/>
  <c r="AJ115" i="3"/>
  <c r="AN115" i="3"/>
  <c r="AN123" i="3"/>
  <c r="AJ144" i="3"/>
  <c r="AN160" i="3"/>
  <c r="AJ160" i="3"/>
  <c r="AF160" i="3"/>
  <c r="AJ139" i="3"/>
  <c r="AF162" i="3"/>
  <c r="W156" i="3"/>
  <c r="AF147" i="3"/>
  <c r="AN145" i="3"/>
  <c r="AJ145" i="3"/>
  <c r="AJ156" i="3"/>
  <c r="AN156" i="3"/>
  <c r="AF156" i="3"/>
  <c r="AJ154" i="3"/>
  <c r="AF164" i="3"/>
  <c r="AN151" i="3"/>
  <c r="AP151" i="3"/>
  <c r="AN143" i="3"/>
  <c r="AP143" i="3"/>
  <c r="AO143" i="3"/>
  <c r="BA140" i="3"/>
  <c r="AF126" i="3"/>
  <c r="AJ126" i="3"/>
  <c r="AN164" i="3"/>
  <c r="AF118" i="3"/>
  <c r="AJ151" i="3"/>
  <c r="AJ116" i="3"/>
  <c r="AN116" i="3"/>
  <c r="AO116" i="3"/>
  <c r="AF116" i="3"/>
  <c r="AJ128" i="3"/>
  <c r="AN128" i="3"/>
  <c r="AU128" i="3"/>
  <c r="AN120" i="3"/>
  <c r="AJ131" i="3"/>
  <c r="AN140" i="3"/>
  <c r="AP140" i="3"/>
  <c r="AO140" i="3"/>
  <c r="AF140" i="3"/>
  <c r="AJ121" i="3"/>
  <c r="AD2" i="3"/>
  <c r="AD3" i="3"/>
  <c r="AD4" i="3"/>
  <c r="AD5" i="3"/>
  <c r="AD6" i="3"/>
  <c r="AD7" i="3"/>
  <c r="AD8" i="3"/>
  <c r="AD9" i="3"/>
  <c r="AD10" i="3"/>
  <c r="AD11" i="3"/>
  <c r="AD12" i="3"/>
  <c r="AE2" i="3"/>
  <c r="AE3" i="3"/>
  <c r="AE4" i="3"/>
  <c r="AE5" i="3"/>
  <c r="AE6" i="3"/>
  <c r="AE7" i="3"/>
  <c r="AE8" i="3"/>
  <c r="AE9" i="3"/>
  <c r="AE10" i="3"/>
  <c r="AE11" i="3"/>
  <c r="AE12" i="3"/>
  <c r="AR102" i="3"/>
  <c r="AY102" i="3"/>
  <c r="AZ102" i="3"/>
  <c r="AL103" i="3"/>
  <c r="AM103" i="3"/>
  <c r="AR103" i="3"/>
  <c r="AY103" i="3"/>
  <c r="AZ103" i="3"/>
  <c r="AR104" i="3"/>
  <c r="AY104" i="3"/>
  <c r="AZ104" i="3"/>
  <c r="AL105" i="3"/>
  <c r="AM105" i="3"/>
  <c r="AR105" i="3"/>
  <c r="AY105" i="3"/>
  <c r="AZ105" i="3"/>
  <c r="AL106" i="3"/>
  <c r="AM106" i="3"/>
  <c r="AR106" i="3"/>
  <c r="AY106" i="3"/>
  <c r="AZ106" i="3"/>
  <c r="AL107" i="3"/>
  <c r="AM107" i="3"/>
  <c r="AR107" i="3"/>
  <c r="AY107" i="3"/>
  <c r="AZ107" i="3"/>
  <c r="W107" i="3"/>
  <c r="AL108" i="3"/>
  <c r="AM108" i="3"/>
  <c r="AR108" i="3"/>
  <c r="AY108" i="3"/>
  <c r="AZ108" i="3"/>
  <c r="AL109" i="3"/>
  <c r="AM109" i="3"/>
  <c r="AR109" i="3"/>
  <c r="AY109" i="3"/>
  <c r="AZ109" i="3"/>
  <c r="W109" i="3"/>
  <c r="AL110" i="3"/>
  <c r="AM110" i="3"/>
  <c r="AR110" i="3"/>
  <c r="AY110" i="3"/>
  <c r="AZ110" i="3"/>
  <c r="AL111" i="3"/>
  <c r="AM111" i="3"/>
  <c r="AR111" i="3"/>
  <c r="AY111" i="3"/>
  <c r="Z102" i="3"/>
  <c r="AA102" i="3"/>
  <c r="Z103" i="3"/>
  <c r="AA103" i="3"/>
  <c r="AD103" i="3"/>
  <c r="AE103" i="3"/>
  <c r="AH103" i="3"/>
  <c r="AI103" i="3"/>
  <c r="Z105" i="3"/>
  <c r="AA105" i="3"/>
  <c r="AD105" i="3"/>
  <c r="AE105" i="3"/>
  <c r="AH105" i="3"/>
  <c r="AI105" i="3"/>
  <c r="Z106" i="3"/>
  <c r="AA106" i="3"/>
  <c r="AD106" i="3"/>
  <c r="AE106" i="3"/>
  <c r="AH106" i="3"/>
  <c r="AI106" i="3"/>
  <c r="Z107" i="3"/>
  <c r="AA107" i="3"/>
  <c r="AD107" i="3"/>
  <c r="AE107" i="3"/>
  <c r="AH107" i="3"/>
  <c r="AI107" i="3"/>
  <c r="Z108" i="3"/>
  <c r="AA108" i="3"/>
  <c r="AD108" i="3"/>
  <c r="AE108" i="3"/>
  <c r="AH108" i="3"/>
  <c r="AI108" i="3"/>
  <c r="Z109" i="3"/>
  <c r="AA109" i="3"/>
  <c r="AD109" i="3"/>
  <c r="AE109" i="3"/>
  <c r="AH109" i="3"/>
  <c r="AI109" i="3"/>
  <c r="Z110" i="3"/>
  <c r="AA110" i="3"/>
  <c r="AD110" i="3"/>
  <c r="AE110" i="3"/>
  <c r="AH110" i="3"/>
  <c r="AI110" i="3"/>
  <c r="Z111" i="3"/>
  <c r="AA111" i="3"/>
  <c r="AD111" i="3"/>
  <c r="AE111" i="3"/>
  <c r="AH111" i="3"/>
  <c r="AI111" i="3"/>
  <c r="X103" i="3"/>
  <c r="X104" i="3"/>
  <c r="X111" i="3"/>
  <c r="AS111" i="3"/>
  <c r="U103" i="3"/>
  <c r="U104" i="3"/>
  <c r="U105" i="3"/>
  <c r="U106" i="3"/>
  <c r="U107" i="3"/>
  <c r="U108" i="3"/>
  <c r="U109" i="3"/>
  <c r="U110" i="3"/>
  <c r="P4" i="7"/>
  <c r="BB4" i="7" s="1"/>
  <c r="P3" i="7"/>
  <c r="BB3" i="7" s="1"/>
  <c r="P2" i="7"/>
  <c r="BB2" i="7" s="1"/>
  <c r="O4" i="7"/>
  <c r="BA4" i="7"/>
  <c r="O3" i="7"/>
  <c r="BA3" i="7" s="1"/>
  <c r="O2" i="7"/>
  <c r="BA2" i="7"/>
  <c r="U102" i="3"/>
  <c r="AY85" i="3"/>
  <c r="AZ85" i="3"/>
  <c r="AR85" i="3"/>
  <c r="AL85" i="3"/>
  <c r="AM85" i="3"/>
  <c r="AH85" i="3"/>
  <c r="AI85" i="3"/>
  <c r="AD85" i="3"/>
  <c r="AE85" i="3"/>
  <c r="Z85" i="3"/>
  <c r="AA85" i="3"/>
  <c r="U85" i="3"/>
  <c r="L85" i="3"/>
  <c r="J7" i="7"/>
  <c r="AZ7" i="7"/>
  <c r="J6" i="7"/>
  <c r="AZ6" i="7" s="1"/>
  <c r="J5" i="7"/>
  <c r="AZ5" i="7"/>
  <c r="BE2" i="7"/>
  <c r="F12" i="7"/>
  <c r="AX12" i="7"/>
  <c r="BQ12" i="7"/>
  <c r="F11" i="7"/>
  <c r="AX11" i="7" s="1"/>
  <c r="BQ11" i="7" s="1"/>
  <c r="F10" i="7"/>
  <c r="AX10" i="7"/>
  <c r="BQ10" i="7" s="1"/>
  <c r="J4" i="7"/>
  <c r="AZ4" i="7"/>
  <c r="J3" i="7"/>
  <c r="AZ3" i="7"/>
  <c r="J2" i="7"/>
  <c r="AZ2" i="7"/>
  <c r="H2" i="7"/>
  <c r="AY2" i="7"/>
  <c r="AX2" i="7"/>
  <c r="AX3" i="7"/>
  <c r="AY3" i="7"/>
  <c r="BQ3" i="7" s="1"/>
  <c r="BC3" i="7"/>
  <c r="BD3" i="7"/>
  <c r="BE3" i="7"/>
  <c r="BF3" i="7"/>
  <c r="BG3" i="7"/>
  <c r="BH3" i="7"/>
  <c r="BI3" i="7"/>
  <c r="BJ3" i="7"/>
  <c r="BK3" i="7"/>
  <c r="BL3" i="7"/>
  <c r="BM3" i="7"/>
  <c r="BN3" i="7"/>
  <c r="BO3" i="7"/>
  <c r="BP3" i="7"/>
  <c r="AX4" i="7"/>
  <c r="AY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P2" i="7"/>
  <c r="BO2" i="7"/>
  <c r="BN2" i="7"/>
  <c r="BM2" i="7"/>
  <c r="BL2" i="7"/>
  <c r="BK2" i="7"/>
  <c r="BJ2" i="7"/>
  <c r="BI2" i="7"/>
  <c r="BH2" i="7"/>
  <c r="BG2" i="7"/>
  <c r="BF2" i="7"/>
  <c r="BD2" i="7"/>
  <c r="BC2" i="7"/>
  <c r="AF107" i="3"/>
  <c r="X107" i="3"/>
  <c r="AF105" i="3"/>
  <c r="X105" i="3"/>
  <c r="AF109" i="3"/>
  <c r="X109" i="3"/>
  <c r="AF111" i="3"/>
  <c r="AJ111" i="3"/>
  <c r="AN111" i="3"/>
  <c r="AO111" i="3"/>
  <c r="AF103" i="3"/>
  <c r="AJ103" i="3"/>
  <c r="AN103" i="3"/>
  <c r="AP103" i="3"/>
  <c r="AO103" i="3"/>
  <c r="AN109" i="3"/>
  <c r="AP109" i="3"/>
  <c r="AO109" i="3"/>
  <c r="AN106" i="3"/>
  <c r="AP106" i="3"/>
  <c r="AO106" i="3"/>
  <c r="AJ109" i="3"/>
  <c r="AJ105" i="3"/>
  <c r="AN105" i="3"/>
  <c r="AP105" i="3"/>
  <c r="AO105" i="3"/>
  <c r="AF106" i="3"/>
  <c r="AN107" i="3"/>
  <c r="AP107" i="3"/>
  <c r="AO107" i="3"/>
  <c r="AJ107" i="3"/>
  <c r="L3" i="3"/>
  <c r="L4" i="3"/>
  <c r="E5" i="6"/>
  <c r="O5" i="6"/>
  <c r="L5" i="3"/>
  <c r="L6" i="3"/>
  <c r="L7" i="3"/>
  <c r="E8" i="6"/>
  <c r="O8" i="6"/>
  <c r="L8" i="3"/>
  <c r="L9" i="3"/>
  <c r="E10" i="6"/>
  <c r="O10" i="6"/>
  <c r="L10" i="3"/>
  <c r="L11" i="3"/>
  <c r="L12" i="3"/>
  <c r="L13" i="3"/>
  <c r="L14" i="3"/>
  <c r="L15" i="3"/>
  <c r="L16" i="3"/>
  <c r="L17" i="3"/>
  <c r="L18" i="3"/>
  <c r="E19" i="6"/>
  <c r="O19" i="6"/>
  <c r="L19" i="3"/>
  <c r="E20" i="6"/>
  <c r="O20" i="6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E42" i="6"/>
  <c r="O42" i="6"/>
  <c r="L42" i="3"/>
  <c r="L43" i="3"/>
  <c r="E44" i="6"/>
  <c r="O44" i="6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E66" i="6"/>
  <c r="O66" i="6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E113" i="6"/>
  <c r="O113" i="6"/>
  <c r="L2" i="3"/>
  <c r="E3" i="6"/>
  <c r="O3" i="6"/>
  <c r="Z99" i="3"/>
  <c r="AA99" i="3"/>
  <c r="Z100" i="3"/>
  <c r="AA100" i="3"/>
  <c r="Z101" i="3"/>
  <c r="AA101" i="3"/>
  <c r="AD99" i="3"/>
  <c r="AE99" i="3"/>
  <c r="AH99" i="3"/>
  <c r="AI99" i="3"/>
  <c r="AL99" i="3"/>
  <c r="AM99" i="3"/>
  <c r="AD100" i="3"/>
  <c r="AE100" i="3"/>
  <c r="AH100" i="3"/>
  <c r="AI100" i="3"/>
  <c r="AL100" i="3"/>
  <c r="AM100" i="3"/>
  <c r="AD101" i="3"/>
  <c r="AE101" i="3"/>
  <c r="AH101" i="3"/>
  <c r="AI101" i="3"/>
  <c r="AL101" i="3"/>
  <c r="AM101" i="3"/>
  <c r="AR99" i="3"/>
  <c r="AR100" i="3"/>
  <c r="AR101" i="3"/>
  <c r="AY99" i="3"/>
  <c r="AZ99" i="3"/>
  <c r="BA99" i="3"/>
  <c r="BB99" i="3"/>
  <c r="BC99" i="3"/>
  <c r="BD99" i="3"/>
  <c r="BE99" i="3"/>
  <c r="BF99" i="3"/>
  <c r="BG99" i="3"/>
  <c r="BH99" i="3"/>
  <c r="AY100" i="3"/>
  <c r="AZ100" i="3"/>
  <c r="W100" i="3"/>
  <c r="AY101" i="3"/>
  <c r="AZ101" i="3"/>
  <c r="U99" i="3"/>
  <c r="U100" i="3"/>
  <c r="U101" i="3"/>
  <c r="X101" i="3"/>
  <c r="AS101" i="3"/>
  <c r="T131" i="8"/>
  <c r="V68" i="8"/>
  <c r="U68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138" i="8"/>
  <c r="T139" i="8"/>
  <c r="T140" i="8"/>
  <c r="T141" i="8"/>
  <c r="T142" i="8"/>
  <c r="T171" i="8"/>
  <c r="T218" i="8"/>
  <c r="T217" i="8"/>
  <c r="T215" i="8"/>
  <c r="T216" i="8"/>
  <c r="T133" i="8"/>
  <c r="T134" i="8"/>
  <c r="T135" i="8"/>
  <c r="T136" i="8"/>
  <c r="T137" i="8"/>
  <c r="D1" i="8"/>
  <c r="T46" i="8"/>
  <c r="E76" i="6"/>
  <c r="O76" i="6"/>
  <c r="E83" i="6"/>
  <c r="O83" i="6"/>
  <c r="E59" i="6"/>
  <c r="O59" i="6"/>
  <c r="E35" i="6"/>
  <c r="O35" i="6"/>
  <c r="E27" i="6"/>
  <c r="O27" i="6"/>
  <c r="E108" i="6"/>
  <c r="O108" i="6"/>
  <c r="E92" i="6"/>
  <c r="O92" i="6"/>
  <c r="E58" i="6"/>
  <c r="O58" i="6"/>
  <c r="E50" i="6"/>
  <c r="O50" i="6"/>
  <c r="E34" i="6"/>
  <c r="O34" i="6"/>
  <c r="E26" i="6"/>
  <c r="O26" i="6"/>
  <c r="E17" i="6"/>
  <c r="O17" i="6"/>
  <c r="E55" i="6"/>
  <c r="O55" i="6"/>
  <c r="E47" i="6"/>
  <c r="O47" i="6"/>
  <c r="E39" i="6"/>
  <c r="O39" i="6"/>
  <c r="E60" i="6"/>
  <c r="O60" i="6"/>
  <c r="E70" i="6"/>
  <c r="O70" i="6"/>
  <c r="E62" i="6"/>
  <c r="O62" i="6"/>
  <c r="E38" i="6"/>
  <c r="O38" i="6"/>
  <c r="E30" i="6"/>
  <c r="O30" i="6"/>
  <c r="E22" i="6"/>
  <c r="O22" i="6"/>
  <c r="E14" i="6"/>
  <c r="O14" i="6"/>
  <c r="E6" i="6"/>
  <c r="O6" i="6"/>
  <c r="E89" i="6"/>
  <c r="O89" i="6"/>
  <c r="E87" i="6"/>
  <c r="O87" i="6"/>
  <c r="AN101" i="3"/>
  <c r="AF101" i="3"/>
  <c r="AJ101" i="3"/>
  <c r="V177" i="8"/>
  <c r="V176" i="8"/>
  <c r="U177" i="8"/>
  <c r="U176" i="8"/>
  <c r="U86" i="3"/>
  <c r="Z86" i="3"/>
  <c r="AA86" i="3"/>
  <c r="AR86" i="3"/>
  <c r="AY86" i="3"/>
  <c r="AZ86" i="3"/>
  <c r="BA86" i="3"/>
  <c r="BB86" i="3"/>
  <c r="BC86" i="3"/>
  <c r="BD86" i="3"/>
  <c r="BE86" i="3"/>
  <c r="BF86" i="3"/>
  <c r="BG86" i="3"/>
  <c r="BH86" i="3"/>
  <c r="U87" i="3"/>
  <c r="Z87" i="3"/>
  <c r="AA87" i="3"/>
  <c r="AR87" i="3"/>
  <c r="AY87" i="3"/>
  <c r="AZ87" i="3"/>
  <c r="BA87" i="3"/>
  <c r="BB87" i="3"/>
  <c r="BC87" i="3"/>
  <c r="BD87" i="3"/>
  <c r="BE87" i="3"/>
  <c r="BF87" i="3"/>
  <c r="BG87" i="3"/>
  <c r="BH87" i="3"/>
  <c r="U88" i="3"/>
  <c r="Z88" i="3"/>
  <c r="AA88" i="3"/>
  <c r="AD88" i="3"/>
  <c r="AE88" i="3"/>
  <c r="AH88" i="3"/>
  <c r="AI88" i="3"/>
  <c r="AL88" i="3"/>
  <c r="AM88" i="3"/>
  <c r="AR88" i="3"/>
  <c r="AY88" i="3"/>
  <c r="AZ88" i="3"/>
  <c r="U89" i="3"/>
  <c r="Z89" i="3"/>
  <c r="AA89" i="3"/>
  <c r="AD89" i="3"/>
  <c r="AE89" i="3"/>
  <c r="AH89" i="3"/>
  <c r="AI89" i="3"/>
  <c r="AL89" i="3"/>
  <c r="AM89" i="3"/>
  <c r="AR89" i="3"/>
  <c r="AY89" i="3"/>
  <c r="AZ89" i="3"/>
  <c r="U90" i="3"/>
  <c r="Z90" i="3"/>
  <c r="AA90" i="3"/>
  <c r="AD90" i="3"/>
  <c r="AE90" i="3"/>
  <c r="AH90" i="3"/>
  <c r="AI90" i="3"/>
  <c r="AL90" i="3"/>
  <c r="AM90" i="3"/>
  <c r="AR90" i="3"/>
  <c r="AY90" i="3"/>
  <c r="AZ90" i="3"/>
  <c r="U91" i="3"/>
  <c r="Z91" i="3"/>
  <c r="AA91" i="3"/>
  <c r="AD91" i="3"/>
  <c r="AE91" i="3"/>
  <c r="AH91" i="3"/>
  <c r="AI91" i="3"/>
  <c r="AL91" i="3"/>
  <c r="AM91" i="3"/>
  <c r="AR91" i="3"/>
  <c r="AY91" i="3"/>
  <c r="AZ91" i="3"/>
  <c r="U92" i="3"/>
  <c r="Z92" i="3"/>
  <c r="AA92" i="3"/>
  <c r="AD92" i="3"/>
  <c r="AE92" i="3"/>
  <c r="AH92" i="3"/>
  <c r="AI92" i="3"/>
  <c r="AL92" i="3"/>
  <c r="AM92" i="3"/>
  <c r="AR92" i="3"/>
  <c r="AY92" i="3"/>
  <c r="AZ92" i="3"/>
  <c r="BA92" i="3"/>
  <c r="BB92" i="3"/>
  <c r="U93" i="3"/>
  <c r="Z93" i="3"/>
  <c r="AA93" i="3"/>
  <c r="AD93" i="3"/>
  <c r="AE93" i="3"/>
  <c r="AH93" i="3"/>
  <c r="AI93" i="3"/>
  <c r="AL93" i="3"/>
  <c r="AM93" i="3"/>
  <c r="AR93" i="3"/>
  <c r="AU93" i="3"/>
  <c r="AY93" i="3"/>
  <c r="AZ93" i="3"/>
  <c r="BA93" i="3"/>
  <c r="BB93" i="3"/>
  <c r="U94" i="3"/>
  <c r="Z94" i="3"/>
  <c r="AA94" i="3"/>
  <c r="AD94" i="3"/>
  <c r="AE94" i="3"/>
  <c r="AH94" i="3"/>
  <c r="AI94" i="3"/>
  <c r="AL94" i="3"/>
  <c r="AM94" i="3"/>
  <c r="AR94" i="3"/>
  <c r="AY94" i="3"/>
  <c r="AZ94" i="3"/>
  <c r="BA94" i="3"/>
  <c r="BB94" i="3"/>
  <c r="BC94" i="3"/>
  <c r="BD94" i="3"/>
  <c r="BE94" i="3"/>
  <c r="BF94" i="3"/>
  <c r="BG94" i="3"/>
  <c r="BH94" i="3"/>
  <c r="U95" i="3"/>
  <c r="Z95" i="3"/>
  <c r="AA95" i="3"/>
  <c r="AR95" i="3"/>
  <c r="AY95" i="3"/>
  <c r="AZ95" i="3"/>
  <c r="W95" i="3"/>
  <c r="U96" i="3"/>
  <c r="X96" i="3"/>
  <c r="Z96" i="3"/>
  <c r="AA96" i="3"/>
  <c r="AR96" i="3"/>
  <c r="AY96" i="3"/>
  <c r="AZ96" i="3"/>
  <c r="U97" i="3"/>
  <c r="Z97" i="3"/>
  <c r="AA97" i="3"/>
  <c r="AD97" i="3"/>
  <c r="AE97" i="3"/>
  <c r="AR97" i="3"/>
  <c r="AY97" i="3"/>
  <c r="AZ97" i="3"/>
  <c r="U98" i="3"/>
  <c r="Z98" i="3"/>
  <c r="AA98" i="3"/>
  <c r="AD98" i="3"/>
  <c r="AE98" i="3"/>
  <c r="AH98" i="3"/>
  <c r="AI98" i="3"/>
  <c r="AL98" i="3"/>
  <c r="AM98" i="3"/>
  <c r="AR98" i="3"/>
  <c r="AY98" i="3"/>
  <c r="AZ98" i="3"/>
  <c r="T127" i="8"/>
  <c r="T128" i="8"/>
  <c r="T129" i="8"/>
  <c r="T130" i="8"/>
  <c r="T126" i="8"/>
  <c r="T77" i="8"/>
  <c r="T78" i="8"/>
  <c r="T79" i="8"/>
  <c r="T80" i="8"/>
  <c r="T81" i="8"/>
  <c r="T82" i="8"/>
  <c r="T83" i="8"/>
  <c r="T84" i="8"/>
  <c r="T85" i="8"/>
  <c r="T87" i="8"/>
  <c r="T88" i="8"/>
  <c r="T89" i="8"/>
  <c r="T90" i="8"/>
  <c r="T91" i="8"/>
  <c r="T92" i="8"/>
  <c r="AY70" i="3"/>
  <c r="AZ70" i="3"/>
  <c r="AY71" i="3"/>
  <c r="AZ71" i="3"/>
  <c r="AY72" i="3"/>
  <c r="AZ72" i="3"/>
  <c r="AY73" i="3"/>
  <c r="AZ73" i="3"/>
  <c r="BA73" i="3"/>
  <c r="BB73" i="3"/>
  <c r="BC73" i="3"/>
  <c r="BD73" i="3"/>
  <c r="BE73" i="3"/>
  <c r="BF73" i="3"/>
  <c r="BG73" i="3"/>
  <c r="BH73" i="3"/>
  <c r="AY74" i="3"/>
  <c r="AZ74" i="3"/>
  <c r="AY75" i="3"/>
  <c r="AZ75" i="3"/>
  <c r="BA75" i="3"/>
  <c r="BB75" i="3"/>
  <c r="BC75" i="3"/>
  <c r="BD75" i="3"/>
  <c r="BE75" i="3"/>
  <c r="BF75" i="3"/>
  <c r="BG75" i="3"/>
  <c r="BH75" i="3"/>
  <c r="AY76" i="3"/>
  <c r="AZ76" i="3"/>
  <c r="BA76" i="3"/>
  <c r="BB76" i="3"/>
  <c r="BC76" i="3"/>
  <c r="BD76" i="3"/>
  <c r="BE76" i="3"/>
  <c r="BF76" i="3"/>
  <c r="BG76" i="3"/>
  <c r="BH76" i="3"/>
  <c r="AY77" i="3"/>
  <c r="AZ77" i="3"/>
  <c r="W77" i="3"/>
  <c r="AY78" i="3"/>
  <c r="AZ78" i="3"/>
  <c r="BA78" i="3"/>
  <c r="BB78" i="3"/>
  <c r="BC78" i="3"/>
  <c r="BD78" i="3"/>
  <c r="BE78" i="3"/>
  <c r="BF78" i="3"/>
  <c r="BG78" i="3"/>
  <c r="BH78" i="3"/>
  <c r="AY79" i="3"/>
  <c r="AZ79" i="3"/>
  <c r="AY80" i="3"/>
  <c r="AZ80" i="3"/>
  <c r="AY81" i="3"/>
  <c r="AZ81" i="3"/>
  <c r="BA81" i="3"/>
  <c r="BB81" i="3"/>
  <c r="BC81" i="3"/>
  <c r="BD81" i="3"/>
  <c r="BE81" i="3"/>
  <c r="BF81" i="3"/>
  <c r="BG81" i="3"/>
  <c r="BH81" i="3"/>
  <c r="AY82" i="3"/>
  <c r="AZ82" i="3"/>
  <c r="BA82" i="3"/>
  <c r="BB82" i="3"/>
  <c r="AY83" i="3"/>
  <c r="AZ83" i="3"/>
  <c r="AY84" i="3"/>
  <c r="AZ84" i="3"/>
  <c r="U71" i="3"/>
  <c r="X71" i="3"/>
  <c r="AS71" i="3"/>
  <c r="Z71" i="3"/>
  <c r="AA71" i="3"/>
  <c r="AD71" i="3"/>
  <c r="AE71" i="3"/>
  <c r="AH71" i="3"/>
  <c r="AI71" i="3"/>
  <c r="AL71" i="3"/>
  <c r="AM71" i="3"/>
  <c r="AR71" i="3"/>
  <c r="U72" i="3"/>
  <c r="Z72" i="3"/>
  <c r="AA72" i="3"/>
  <c r="AD72" i="3"/>
  <c r="AE72" i="3"/>
  <c r="AH72" i="3"/>
  <c r="AI72" i="3"/>
  <c r="AL72" i="3"/>
  <c r="AM72" i="3"/>
  <c r="AR72" i="3"/>
  <c r="U73" i="3"/>
  <c r="Z73" i="3"/>
  <c r="AA73" i="3"/>
  <c r="AD73" i="3"/>
  <c r="AE73" i="3"/>
  <c r="AH73" i="3"/>
  <c r="AI73" i="3"/>
  <c r="AL73" i="3"/>
  <c r="AM73" i="3"/>
  <c r="AR73" i="3"/>
  <c r="AU73" i="3"/>
  <c r="U74" i="3"/>
  <c r="Z74" i="3"/>
  <c r="AA74" i="3"/>
  <c r="AD74" i="3"/>
  <c r="AE74" i="3"/>
  <c r="AH74" i="3"/>
  <c r="AI74" i="3"/>
  <c r="AL74" i="3"/>
  <c r="AM74" i="3"/>
  <c r="AR74" i="3"/>
  <c r="U75" i="3"/>
  <c r="Z75" i="3"/>
  <c r="AA75" i="3"/>
  <c r="AD75" i="3"/>
  <c r="AE75" i="3"/>
  <c r="AH75" i="3"/>
  <c r="AI75" i="3"/>
  <c r="AL75" i="3"/>
  <c r="AM75" i="3"/>
  <c r="AR75" i="3"/>
  <c r="AU75" i="3"/>
  <c r="U76" i="3"/>
  <c r="Z76" i="3"/>
  <c r="AA76" i="3"/>
  <c r="AD76" i="3"/>
  <c r="AE76" i="3"/>
  <c r="AH76" i="3"/>
  <c r="AI76" i="3"/>
  <c r="AL76" i="3"/>
  <c r="AM76" i="3"/>
  <c r="AR76" i="3"/>
  <c r="U77" i="3"/>
  <c r="Z77" i="3"/>
  <c r="AA77" i="3"/>
  <c r="AD77" i="3"/>
  <c r="AE77" i="3"/>
  <c r="AH77" i="3"/>
  <c r="AI77" i="3"/>
  <c r="AL77" i="3"/>
  <c r="AM77" i="3"/>
  <c r="AR77" i="3"/>
  <c r="U78" i="3"/>
  <c r="Z78" i="3"/>
  <c r="AA78" i="3"/>
  <c r="AD78" i="3"/>
  <c r="AE78" i="3"/>
  <c r="AH78" i="3"/>
  <c r="AI78" i="3"/>
  <c r="AL78" i="3"/>
  <c r="AM78" i="3"/>
  <c r="AR78" i="3"/>
  <c r="U79" i="3"/>
  <c r="Z79" i="3"/>
  <c r="AA79" i="3"/>
  <c r="AD79" i="3"/>
  <c r="AE79" i="3"/>
  <c r="AH79" i="3"/>
  <c r="AI79" i="3"/>
  <c r="AL79" i="3"/>
  <c r="AM79" i="3"/>
  <c r="AR79" i="3"/>
  <c r="U80" i="3"/>
  <c r="Z80" i="3"/>
  <c r="AA80" i="3"/>
  <c r="AD80" i="3"/>
  <c r="AE80" i="3"/>
  <c r="AH80" i="3"/>
  <c r="AI80" i="3"/>
  <c r="AL80" i="3"/>
  <c r="AM80" i="3"/>
  <c r="AR80" i="3"/>
  <c r="U81" i="3"/>
  <c r="Z81" i="3"/>
  <c r="AA81" i="3"/>
  <c r="AD81" i="3"/>
  <c r="AE81" i="3"/>
  <c r="AH81" i="3"/>
  <c r="AI81" i="3"/>
  <c r="AL81" i="3"/>
  <c r="AM81" i="3"/>
  <c r="AR81" i="3"/>
  <c r="U82" i="3"/>
  <c r="Z82" i="3"/>
  <c r="AA82" i="3"/>
  <c r="AD82" i="3"/>
  <c r="AE82" i="3"/>
  <c r="AH82" i="3"/>
  <c r="AI82" i="3"/>
  <c r="AL82" i="3"/>
  <c r="AM82" i="3"/>
  <c r="AR82" i="3"/>
  <c r="U83" i="3"/>
  <c r="Z83" i="3"/>
  <c r="AA83" i="3"/>
  <c r="AR83" i="3"/>
  <c r="U84" i="3"/>
  <c r="Z84" i="3"/>
  <c r="AA84" i="3"/>
  <c r="AR84" i="3"/>
  <c r="T39" i="8"/>
  <c r="T40" i="8"/>
  <c r="T41" i="8"/>
  <c r="T42" i="8"/>
  <c r="T43" i="8"/>
  <c r="T44" i="8"/>
  <c r="T45" i="8"/>
  <c r="T47" i="8"/>
  <c r="T48" i="8"/>
  <c r="T38" i="8"/>
  <c r="Z61" i="3"/>
  <c r="AA61" i="3"/>
  <c r="AD61" i="3"/>
  <c r="AE61" i="3"/>
  <c r="AH61" i="3"/>
  <c r="AI61" i="3"/>
  <c r="AL61" i="3"/>
  <c r="AM61" i="3"/>
  <c r="AR61" i="3"/>
  <c r="AY61" i="3"/>
  <c r="AZ61" i="3"/>
  <c r="BA61" i="3"/>
  <c r="BB61" i="3"/>
  <c r="BC61" i="3"/>
  <c r="Z62" i="3"/>
  <c r="AA62" i="3"/>
  <c r="AD62" i="3"/>
  <c r="AE62" i="3"/>
  <c r="AH62" i="3"/>
  <c r="AI62" i="3"/>
  <c r="AL62" i="3"/>
  <c r="AM62" i="3"/>
  <c r="AR62" i="3"/>
  <c r="AY62" i="3"/>
  <c r="AZ62" i="3"/>
  <c r="Z63" i="3"/>
  <c r="AA63" i="3"/>
  <c r="AD63" i="3"/>
  <c r="AE63" i="3"/>
  <c r="AH63" i="3"/>
  <c r="AI63" i="3"/>
  <c r="AL63" i="3"/>
  <c r="AM63" i="3"/>
  <c r="AR63" i="3"/>
  <c r="AY63" i="3"/>
  <c r="AZ63" i="3"/>
  <c r="BA63" i="3"/>
  <c r="BB63" i="3"/>
  <c r="BC63" i="3"/>
  <c r="BD63" i="3"/>
  <c r="BE63" i="3"/>
  <c r="BF63" i="3"/>
  <c r="BG63" i="3"/>
  <c r="BH63" i="3"/>
  <c r="Z64" i="3"/>
  <c r="AA64" i="3"/>
  <c r="AD64" i="3"/>
  <c r="AE64" i="3"/>
  <c r="AH64" i="3"/>
  <c r="AI64" i="3"/>
  <c r="AL64" i="3"/>
  <c r="AM64" i="3"/>
  <c r="AR64" i="3"/>
  <c r="Z65" i="3"/>
  <c r="AA65" i="3"/>
  <c r="AM65" i="3"/>
  <c r="AR65" i="3"/>
  <c r="Z66" i="3"/>
  <c r="AA66" i="3"/>
  <c r="AM66" i="3"/>
  <c r="AR66" i="3"/>
  <c r="Z67" i="3"/>
  <c r="AA67" i="3"/>
  <c r="AM67" i="3"/>
  <c r="AR67" i="3"/>
  <c r="Z68" i="3"/>
  <c r="AA68" i="3"/>
  <c r="AD68" i="3"/>
  <c r="AE68" i="3"/>
  <c r="AH68" i="3"/>
  <c r="AI68" i="3"/>
  <c r="AL68" i="3"/>
  <c r="AM68" i="3"/>
  <c r="AR68" i="3"/>
  <c r="Z69" i="3"/>
  <c r="AA69" i="3"/>
  <c r="AD69" i="3"/>
  <c r="AE69" i="3"/>
  <c r="AH69" i="3"/>
  <c r="AI69" i="3"/>
  <c r="AL69" i="3"/>
  <c r="AM69" i="3"/>
  <c r="AR69" i="3"/>
  <c r="AY69" i="3"/>
  <c r="Z70" i="3"/>
  <c r="AA70" i="3"/>
  <c r="AD70" i="3"/>
  <c r="AE70" i="3"/>
  <c r="AH70" i="3"/>
  <c r="AI70" i="3"/>
  <c r="AL70" i="3"/>
  <c r="AM70" i="3"/>
  <c r="AR70" i="3"/>
  <c r="V61" i="3"/>
  <c r="AB61" i="3"/>
  <c r="V62" i="3"/>
  <c r="AB62" i="3"/>
  <c r="V63" i="3"/>
  <c r="AB63" i="3"/>
  <c r="X63" i="3"/>
  <c r="AS63" i="3"/>
  <c r="X64" i="3"/>
  <c r="X67" i="3"/>
  <c r="X70" i="3"/>
  <c r="AS70" i="3"/>
  <c r="U61" i="3"/>
  <c r="U62" i="3"/>
  <c r="U63" i="3"/>
  <c r="U64" i="3"/>
  <c r="U65" i="3"/>
  <c r="U66" i="3"/>
  <c r="U67" i="3"/>
  <c r="U68" i="3"/>
  <c r="U69" i="3"/>
  <c r="U70" i="3"/>
  <c r="Z56" i="3"/>
  <c r="AA56" i="3"/>
  <c r="AD56" i="3"/>
  <c r="AE56" i="3"/>
  <c r="AH56" i="3"/>
  <c r="AI56" i="3"/>
  <c r="AL56" i="3"/>
  <c r="AM56" i="3"/>
  <c r="AR56" i="3"/>
  <c r="AY56" i="3"/>
  <c r="AZ56" i="3"/>
  <c r="BA56" i="3"/>
  <c r="BB56" i="3"/>
  <c r="Z57" i="3"/>
  <c r="AA57" i="3"/>
  <c r="AD57" i="3"/>
  <c r="AE57" i="3"/>
  <c r="AH57" i="3"/>
  <c r="AI57" i="3"/>
  <c r="AL57" i="3"/>
  <c r="AM57" i="3"/>
  <c r="AR57" i="3"/>
  <c r="AY57" i="3"/>
  <c r="AZ57" i="3"/>
  <c r="Z58" i="3"/>
  <c r="AA58" i="3"/>
  <c r="AD58" i="3"/>
  <c r="AE58" i="3"/>
  <c r="AH58" i="3"/>
  <c r="AI58" i="3"/>
  <c r="AL58" i="3"/>
  <c r="AM58" i="3"/>
  <c r="AR58" i="3"/>
  <c r="AY58" i="3"/>
  <c r="AZ58" i="3"/>
  <c r="BA58" i="3"/>
  <c r="BB58" i="3"/>
  <c r="BC58" i="3"/>
  <c r="BD58" i="3"/>
  <c r="BE58" i="3"/>
  <c r="BF58" i="3"/>
  <c r="BG58" i="3"/>
  <c r="BH58" i="3"/>
  <c r="Z59" i="3"/>
  <c r="AA59" i="3"/>
  <c r="AD59" i="3"/>
  <c r="AE59" i="3"/>
  <c r="AH59" i="3"/>
  <c r="AI59" i="3"/>
  <c r="AL59" i="3"/>
  <c r="AM59" i="3"/>
  <c r="AR59" i="3"/>
  <c r="AY59" i="3"/>
  <c r="AZ59" i="3"/>
  <c r="W59" i="3"/>
  <c r="Z60" i="3"/>
  <c r="AA60" i="3"/>
  <c r="AD60" i="3"/>
  <c r="AE60" i="3"/>
  <c r="AH60" i="3"/>
  <c r="AI60" i="3"/>
  <c r="AL60" i="3"/>
  <c r="AM60" i="3"/>
  <c r="AR60" i="3"/>
  <c r="AY60" i="3"/>
  <c r="AZ60" i="3"/>
  <c r="BA60" i="3"/>
  <c r="BB60" i="3"/>
  <c r="BC60" i="3"/>
  <c r="BD60" i="3"/>
  <c r="BE60" i="3"/>
  <c r="BF60" i="3"/>
  <c r="BG60" i="3"/>
  <c r="BH60" i="3"/>
  <c r="V55" i="3"/>
  <c r="AB55" i="3"/>
  <c r="V56" i="3"/>
  <c r="AB56" i="3"/>
  <c r="V57" i="3"/>
  <c r="AB57" i="3"/>
  <c r="V58" i="3"/>
  <c r="AB58" i="3"/>
  <c r="V59" i="3"/>
  <c r="AB59" i="3"/>
  <c r="X59" i="3"/>
  <c r="V60" i="3"/>
  <c r="AB60" i="3"/>
  <c r="U57" i="3"/>
  <c r="U58" i="3"/>
  <c r="U59" i="3"/>
  <c r="U60" i="3"/>
  <c r="U56" i="3"/>
  <c r="P1" i="8"/>
  <c r="V161" i="8"/>
  <c r="U161" i="8"/>
  <c r="V160" i="8"/>
  <c r="U160" i="8"/>
  <c r="V119" i="8"/>
  <c r="U119" i="8"/>
  <c r="V118" i="8"/>
  <c r="U118" i="8"/>
  <c r="V77" i="8"/>
  <c r="U77" i="8"/>
  <c r="V67" i="8"/>
  <c r="U67" i="8"/>
  <c r="U5" i="8"/>
  <c r="V5" i="8"/>
  <c r="V4" i="8"/>
  <c r="U4" i="8"/>
  <c r="T162" i="8"/>
  <c r="T163" i="8"/>
  <c r="T164" i="8"/>
  <c r="T165" i="8"/>
  <c r="T166" i="8"/>
  <c r="T168" i="8"/>
  <c r="T169" i="8"/>
  <c r="T170" i="8"/>
  <c r="T120" i="8"/>
  <c r="T121" i="8"/>
  <c r="T122" i="8"/>
  <c r="T123" i="8"/>
  <c r="T124" i="8"/>
  <c r="T125" i="8"/>
  <c r="U40" i="3"/>
  <c r="V40" i="3"/>
  <c r="AB40" i="3"/>
  <c r="X40" i="3"/>
  <c r="Z40" i="3"/>
  <c r="AA40" i="3"/>
  <c r="AD40" i="3"/>
  <c r="AE40" i="3"/>
  <c r="AH40" i="3"/>
  <c r="AI40" i="3"/>
  <c r="AL40" i="3"/>
  <c r="AM40" i="3"/>
  <c r="AR40" i="3"/>
  <c r="AU40" i="3"/>
  <c r="AY40" i="3"/>
  <c r="AZ40" i="3"/>
  <c r="U41" i="3"/>
  <c r="V41" i="3"/>
  <c r="AB41" i="3"/>
  <c r="X41" i="3"/>
  <c r="AS41" i="3"/>
  <c r="Z41" i="3"/>
  <c r="AA41" i="3"/>
  <c r="AD41" i="3"/>
  <c r="AE41" i="3"/>
  <c r="AH41" i="3"/>
  <c r="AI41" i="3"/>
  <c r="AL41" i="3"/>
  <c r="AM41" i="3"/>
  <c r="AR41" i="3"/>
  <c r="AY41" i="3"/>
  <c r="AZ41" i="3"/>
  <c r="BA41" i="3"/>
  <c r="BB41" i="3"/>
  <c r="U42" i="3"/>
  <c r="V42" i="3"/>
  <c r="AB42" i="3"/>
  <c r="AJ42" i="3"/>
  <c r="Z42" i="3"/>
  <c r="AA42" i="3"/>
  <c r="AD42" i="3"/>
  <c r="AE42" i="3"/>
  <c r="AH42" i="3"/>
  <c r="AI42" i="3"/>
  <c r="AL42" i="3"/>
  <c r="AM42" i="3"/>
  <c r="AR42" i="3"/>
  <c r="AY42" i="3"/>
  <c r="AZ42" i="3"/>
  <c r="W42" i="3"/>
  <c r="U43" i="3"/>
  <c r="V43" i="3"/>
  <c r="AB43" i="3"/>
  <c r="X43" i="3"/>
  <c r="Z43" i="3"/>
  <c r="AA43" i="3"/>
  <c r="AD43" i="3"/>
  <c r="AE43" i="3"/>
  <c r="AH43" i="3"/>
  <c r="AI43" i="3"/>
  <c r="AL43" i="3"/>
  <c r="AM43" i="3"/>
  <c r="AR43" i="3"/>
  <c r="AY43" i="3"/>
  <c r="AZ43" i="3"/>
  <c r="BA43" i="3"/>
  <c r="BB43" i="3"/>
  <c r="U44" i="3"/>
  <c r="V44" i="3"/>
  <c r="AB44" i="3"/>
  <c r="AJ44" i="3"/>
  <c r="Z44" i="3"/>
  <c r="AA44" i="3"/>
  <c r="AD44" i="3"/>
  <c r="AE44" i="3"/>
  <c r="AH44" i="3"/>
  <c r="AI44" i="3"/>
  <c r="AL44" i="3"/>
  <c r="AM44" i="3"/>
  <c r="AR44" i="3"/>
  <c r="AY44" i="3"/>
  <c r="AZ44" i="3"/>
  <c r="U45" i="3"/>
  <c r="V45" i="3"/>
  <c r="AB45" i="3"/>
  <c r="AJ45" i="3"/>
  <c r="Z45" i="3"/>
  <c r="AA45" i="3"/>
  <c r="AD45" i="3"/>
  <c r="AE45" i="3"/>
  <c r="AH45" i="3"/>
  <c r="AI45" i="3"/>
  <c r="AL45" i="3"/>
  <c r="AM45" i="3"/>
  <c r="AR45" i="3"/>
  <c r="AY45" i="3"/>
  <c r="AZ45" i="3"/>
  <c r="BA45" i="3"/>
  <c r="BB45" i="3"/>
  <c r="BC45" i="3"/>
  <c r="BD45" i="3"/>
  <c r="BE45" i="3"/>
  <c r="BF45" i="3"/>
  <c r="BG45" i="3"/>
  <c r="BH45" i="3"/>
  <c r="U46" i="3"/>
  <c r="V46" i="3"/>
  <c r="AB46" i="3"/>
  <c r="X46" i="3"/>
  <c r="Z46" i="3"/>
  <c r="AA46" i="3"/>
  <c r="AD46" i="3"/>
  <c r="AE46" i="3"/>
  <c r="AH46" i="3"/>
  <c r="AI46" i="3"/>
  <c r="AL46" i="3"/>
  <c r="AM46" i="3"/>
  <c r="AR46" i="3"/>
  <c r="AS46" i="3"/>
  <c r="AY46" i="3"/>
  <c r="AZ46" i="3"/>
  <c r="U47" i="3"/>
  <c r="V47" i="3"/>
  <c r="AB47" i="3"/>
  <c r="Z47" i="3"/>
  <c r="AA47" i="3"/>
  <c r="AD47" i="3"/>
  <c r="AE47" i="3"/>
  <c r="AH47" i="3"/>
  <c r="AI47" i="3"/>
  <c r="AL47" i="3"/>
  <c r="AM47" i="3"/>
  <c r="AR47" i="3"/>
  <c r="AY47" i="3"/>
  <c r="AZ47" i="3"/>
  <c r="BA47" i="3"/>
  <c r="BB47" i="3"/>
  <c r="BC47" i="3"/>
  <c r="BD47" i="3"/>
  <c r="BE47" i="3"/>
  <c r="BF47" i="3"/>
  <c r="BG47" i="3"/>
  <c r="BH47" i="3"/>
  <c r="U48" i="3"/>
  <c r="V48" i="3"/>
  <c r="AB48" i="3"/>
  <c r="Z48" i="3"/>
  <c r="AA48" i="3"/>
  <c r="AD48" i="3"/>
  <c r="AE48" i="3"/>
  <c r="AH48" i="3"/>
  <c r="AI48" i="3"/>
  <c r="AL48" i="3"/>
  <c r="AM48" i="3"/>
  <c r="AR48" i="3"/>
  <c r="AY48" i="3"/>
  <c r="AZ48" i="3"/>
  <c r="BA48" i="3"/>
  <c r="BB48" i="3"/>
  <c r="BC48" i="3"/>
  <c r="BD48" i="3"/>
  <c r="BE48" i="3"/>
  <c r="BF48" i="3"/>
  <c r="BG48" i="3"/>
  <c r="BH48" i="3"/>
  <c r="U49" i="3"/>
  <c r="V49" i="3"/>
  <c r="AB49" i="3"/>
  <c r="Z49" i="3"/>
  <c r="AA49" i="3"/>
  <c r="AD49" i="3"/>
  <c r="AE49" i="3"/>
  <c r="AH49" i="3"/>
  <c r="AI49" i="3"/>
  <c r="AL49" i="3"/>
  <c r="AM49" i="3"/>
  <c r="AR49" i="3"/>
  <c r="AY49" i="3"/>
  <c r="AZ49" i="3"/>
  <c r="U50" i="3"/>
  <c r="V50" i="3"/>
  <c r="AB50" i="3"/>
  <c r="Z50" i="3"/>
  <c r="AA50" i="3"/>
  <c r="AD50" i="3"/>
  <c r="AE50" i="3"/>
  <c r="AH50" i="3"/>
  <c r="AI50" i="3"/>
  <c r="AL50" i="3"/>
  <c r="AM50" i="3"/>
  <c r="AR50" i="3"/>
  <c r="AY50" i="3"/>
  <c r="AZ50" i="3"/>
  <c r="W50" i="3"/>
  <c r="U51" i="3"/>
  <c r="V51" i="3"/>
  <c r="AB51" i="3"/>
  <c r="Z51" i="3"/>
  <c r="AA51" i="3"/>
  <c r="AD51" i="3"/>
  <c r="AE51" i="3"/>
  <c r="AH51" i="3"/>
  <c r="AI51" i="3"/>
  <c r="AL51" i="3"/>
  <c r="AM51" i="3"/>
  <c r="AR51" i="3"/>
  <c r="AY51" i="3"/>
  <c r="AZ51" i="3"/>
  <c r="BA51" i="3"/>
  <c r="U52" i="3"/>
  <c r="V52" i="3"/>
  <c r="AB52" i="3"/>
  <c r="X52" i="3"/>
  <c r="AS52" i="3"/>
  <c r="Z52" i="3"/>
  <c r="AA52" i="3"/>
  <c r="AD52" i="3"/>
  <c r="AE52" i="3"/>
  <c r="AH52" i="3"/>
  <c r="AI52" i="3"/>
  <c r="AL52" i="3"/>
  <c r="AM52" i="3"/>
  <c r="AR52" i="3"/>
  <c r="AY52" i="3"/>
  <c r="AZ52" i="3"/>
  <c r="U53" i="3"/>
  <c r="V53" i="3"/>
  <c r="AB53" i="3"/>
  <c r="X53" i="3"/>
  <c r="AS53" i="3"/>
  <c r="Z53" i="3"/>
  <c r="AA53" i="3"/>
  <c r="AD53" i="3"/>
  <c r="AE53" i="3"/>
  <c r="AH53" i="3"/>
  <c r="AI53" i="3"/>
  <c r="AL53" i="3"/>
  <c r="AM53" i="3"/>
  <c r="AR53" i="3"/>
  <c r="AY53" i="3"/>
  <c r="AZ53" i="3"/>
  <c r="U54" i="3"/>
  <c r="V54" i="3"/>
  <c r="AB54" i="3"/>
  <c r="X54" i="3"/>
  <c r="Z54" i="3"/>
  <c r="AA54" i="3"/>
  <c r="AD54" i="3"/>
  <c r="AE54" i="3"/>
  <c r="AH54" i="3"/>
  <c r="AI54" i="3"/>
  <c r="AL54" i="3"/>
  <c r="AM54" i="3"/>
  <c r="AR54" i="3"/>
  <c r="AY54" i="3"/>
  <c r="AZ54" i="3"/>
  <c r="U55" i="3"/>
  <c r="Z55" i="3"/>
  <c r="AA55" i="3"/>
  <c r="AD55" i="3"/>
  <c r="AE55" i="3"/>
  <c r="AH55" i="3"/>
  <c r="AI55" i="3"/>
  <c r="AL55" i="3"/>
  <c r="AM55" i="3"/>
  <c r="AR55" i="3"/>
  <c r="AY55" i="3"/>
  <c r="AZ55" i="3"/>
  <c r="V3" i="3"/>
  <c r="AB3" i="3"/>
  <c r="X3" i="3"/>
  <c r="V4" i="3"/>
  <c r="AB4" i="3"/>
  <c r="V5" i="3"/>
  <c r="AB5" i="3"/>
  <c r="X5" i="3"/>
  <c r="V6" i="3"/>
  <c r="AB6" i="3"/>
  <c r="V7" i="3"/>
  <c r="AB7" i="3"/>
  <c r="V8" i="3"/>
  <c r="AB8" i="3"/>
  <c r="V9" i="3"/>
  <c r="AB9" i="3"/>
  <c r="V10" i="3"/>
  <c r="AB10" i="3"/>
  <c r="V11" i="3"/>
  <c r="AB11" i="3"/>
  <c r="X11" i="3"/>
  <c r="V12" i="3"/>
  <c r="AB12" i="3"/>
  <c r="V13" i="3"/>
  <c r="AB13" i="3"/>
  <c r="V14" i="3"/>
  <c r="AB14" i="3"/>
  <c r="X14" i="3"/>
  <c r="V15" i="3"/>
  <c r="AB15" i="3"/>
  <c r="V16" i="3"/>
  <c r="AB16" i="3"/>
  <c r="V17" i="3"/>
  <c r="AB17" i="3"/>
  <c r="X17" i="3"/>
  <c r="V18" i="3"/>
  <c r="AB18" i="3"/>
  <c r="AF18" i="3"/>
  <c r="V19" i="3"/>
  <c r="AB19" i="3"/>
  <c r="X19" i="3"/>
  <c r="V20" i="3"/>
  <c r="AB20" i="3"/>
  <c r="V21" i="3"/>
  <c r="AB21" i="3"/>
  <c r="X21" i="3"/>
  <c r="V22" i="3"/>
  <c r="AB22" i="3"/>
  <c r="AN22" i="3"/>
  <c r="V23" i="3"/>
  <c r="AB23" i="3"/>
  <c r="X23" i="3"/>
  <c r="V24" i="3"/>
  <c r="AB24" i="3"/>
  <c r="V25" i="3"/>
  <c r="AB25" i="3"/>
  <c r="V26" i="3"/>
  <c r="AB26" i="3"/>
  <c r="V27" i="3"/>
  <c r="AB27" i="3"/>
  <c r="X27" i="3"/>
  <c r="V28" i="3"/>
  <c r="AB28" i="3"/>
  <c r="AN28" i="3"/>
  <c r="AP28" i="3"/>
  <c r="AO28" i="3"/>
  <c r="AB29" i="3"/>
  <c r="X29" i="3"/>
  <c r="V31" i="3"/>
  <c r="AB31" i="3"/>
  <c r="X31" i="3"/>
  <c r="V32" i="3"/>
  <c r="AB32" i="3"/>
  <c r="AF32" i="3"/>
  <c r="V33" i="3"/>
  <c r="AB33" i="3"/>
  <c r="X33" i="3"/>
  <c r="V34" i="3"/>
  <c r="AB34" i="3"/>
  <c r="V35" i="3"/>
  <c r="AB35" i="3"/>
  <c r="AJ35" i="3"/>
  <c r="V36" i="3"/>
  <c r="AB36" i="3"/>
  <c r="X36" i="3"/>
  <c r="V37" i="3"/>
  <c r="AB37" i="3"/>
  <c r="V38" i="3"/>
  <c r="AB38" i="3"/>
  <c r="AF38" i="3"/>
  <c r="V39" i="3"/>
  <c r="AB39" i="3"/>
  <c r="X39" i="3"/>
  <c r="V2" i="3"/>
  <c r="AB2" i="3"/>
  <c r="X2" i="3"/>
  <c r="AY3" i="3"/>
  <c r="AZ3" i="3"/>
  <c r="AY4" i="3"/>
  <c r="AZ4" i="3"/>
  <c r="AY5" i="3"/>
  <c r="AZ5" i="3"/>
  <c r="BA5" i="3"/>
  <c r="BB5" i="3"/>
  <c r="BC5" i="3"/>
  <c r="BD5" i="3"/>
  <c r="BE5" i="3"/>
  <c r="BF5" i="3"/>
  <c r="BG5" i="3"/>
  <c r="BH5" i="3"/>
  <c r="AY6" i="3"/>
  <c r="AZ6" i="3"/>
  <c r="BA6" i="3"/>
  <c r="BB6" i="3"/>
  <c r="BC6" i="3"/>
  <c r="BD6" i="3"/>
  <c r="BE6" i="3"/>
  <c r="BF6" i="3"/>
  <c r="BG6" i="3"/>
  <c r="BH6" i="3"/>
  <c r="AY7" i="3"/>
  <c r="AZ7" i="3"/>
  <c r="BA7" i="3"/>
  <c r="BB7" i="3"/>
  <c r="BC7" i="3"/>
  <c r="BD7" i="3"/>
  <c r="BE7" i="3"/>
  <c r="BF7" i="3"/>
  <c r="BG7" i="3"/>
  <c r="BH7" i="3"/>
  <c r="AY8" i="3"/>
  <c r="AZ8" i="3"/>
  <c r="AY9" i="3"/>
  <c r="AZ9" i="3"/>
  <c r="AY10" i="3"/>
  <c r="AZ10" i="3"/>
  <c r="W10" i="3"/>
  <c r="AY11" i="3"/>
  <c r="AZ11" i="3"/>
  <c r="BA11" i="3"/>
  <c r="BB11" i="3"/>
  <c r="BC11" i="3"/>
  <c r="BD11" i="3"/>
  <c r="BE11" i="3"/>
  <c r="BF11" i="3"/>
  <c r="BG11" i="3"/>
  <c r="BH11" i="3"/>
  <c r="AY12" i="3"/>
  <c r="AZ12" i="3"/>
  <c r="AY13" i="3"/>
  <c r="AZ13" i="3"/>
  <c r="BA13" i="3"/>
  <c r="BB13" i="3"/>
  <c r="BC13" i="3"/>
  <c r="BD13" i="3"/>
  <c r="BE13" i="3"/>
  <c r="BF13" i="3"/>
  <c r="BG13" i="3"/>
  <c r="BH13" i="3"/>
  <c r="AY14" i="3"/>
  <c r="AZ14" i="3"/>
  <c r="AY15" i="3"/>
  <c r="AZ15" i="3"/>
  <c r="BA15" i="3"/>
  <c r="BB15" i="3"/>
  <c r="BC15" i="3"/>
  <c r="BD15" i="3"/>
  <c r="BE15" i="3"/>
  <c r="BF15" i="3"/>
  <c r="BG15" i="3"/>
  <c r="BH15" i="3"/>
  <c r="AY16" i="3"/>
  <c r="AZ16" i="3"/>
  <c r="AY17" i="3"/>
  <c r="AZ17" i="3"/>
  <c r="W17" i="3"/>
  <c r="AY18" i="3"/>
  <c r="AZ18" i="3"/>
  <c r="AY19" i="3"/>
  <c r="AZ19" i="3"/>
  <c r="AY20" i="3"/>
  <c r="AZ20" i="3"/>
  <c r="BA20" i="3"/>
  <c r="BB20" i="3"/>
  <c r="BC20" i="3"/>
  <c r="BD20" i="3"/>
  <c r="BE20" i="3"/>
  <c r="BF20" i="3"/>
  <c r="BG20" i="3"/>
  <c r="BH20" i="3"/>
  <c r="AY21" i="3"/>
  <c r="AZ21" i="3"/>
  <c r="AY22" i="3"/>
  <c r="AZ22" i="3"/>
  <c r="AY23" i="3"/>
  <c r="AZ23" i="3"/>
  <c r="BA23" i="3"/>
  <c r="BB23" i="3"/>
  <c r="BC23" i="3"/>
  <c r="BD23" i="3"/>
  <c r="BE23" i="3"/>
  <c r="BF23" i="3"/>
  <c r="BG23" i="3"/>
  <c r="BH23" i="3"/>
  <c r="AY24" i="3"/>
  <c r="AZ24" i="3"/>
  <c r="BA24" i="3"/>
  <c r="BB24" i="3"/>
  <c r="BC24" i="3"/>
  <c r="BD24" i="3"/>
  <c r="BE24" i="3"/>
  <c r="BF24" i="3"/>
  <c r="BG24" i="3"/>
  <c r="BH24" i="3"/>
  <c r="AY25" i="3"/>
  <c r="AZ25" i="3"/>
  <c r="AY26" i="3"/>
  <c r="AZ26" i="3"/>
  <c r="BA26" i="3"/>
  <c r="BB26" i="3"/>
  <c r="BC26" i="3"/>
  <c r="BD26" i="3"/>
  <c r="BE26" i="3"/>
  <c r="BF26" i="3"/>
  <c r="BG26" i="3"/>
  <c r="BH26" i="3"/>
  <c r="AY27" i="3"/>
  <c r="AZ27" i="3"/>
  <c r="AY28" i="3"/>
  <c r="AZ28" i="3"/>
  <c r="BA28" i="3"/>
  <c r="AY29" i="3"/>
  <c r="AZ29" i="3"/>
  <c r="AY31" i="3"/>
  <c r="AZ31" i="3"/>
  <c r="BA31" i="3"/>
  <c r="BB31" i="3"/>
  <c r="BC31" i="3"/>
  <c r="BD31" i="3"/>
  <c r="BE31" i="3"/>
  <c r="BF31" i="3"/>
  <c r="BG31" i="3"/>
  <c r="BH31" i="3"/>
  <c r="AY32" i="3"/>
  <c r="AZ32" i="3"/>
  <c r="BA32" i="3"/>
  <c r="BB32" i="3"/>
  <c r="BC32" i="3"/>
  <c r="BD32" i="3"/>
  <c r="BE32" i="3"/>
  <c r="BF32" i="3"/>
  <c r="BG32" i="3"/>
  <c r="BH32" i="3"/>
  <c r="AY33" i="3"/>
  <c r="AZ33" i="3"/>
  <c r="BA33" i="3"/>
  <c r="BB33" i="3"/>
  <c r="BC33" i="3"/>
  <c r="BD33" i="3"/>
  <c r="BE33" i="3"/>
  <c r="BF33" i="3"/>
  <c r="BG33" i="3"/>
  <c r="BH33" i="3"/>
  <c r="AY34" i="3"/>
  <c r="AZ34" i="3"/>
  <c r="AY35" i="3"/>
  <c r="AZ35" i="3"/>
  <c r="AY36" i="3"/>
  <c r="AZ36" i="3"/>
  <c r="BA36" i="3"/>
  <c r="AY37" i="3"/>
  <c r="AZ37" i="3"/>
  <c r="AY38" i="3"/>
  <c r="AZ38" i="3"/>
  <c r="AY39" i="3"/>
  <c r="AZ39" i="3"/>
  <c r="BA39" i="3"/>
  <c r="AY2" i="3"/>
  <c r="AZ2" i="3"/>
  <c r="BA2" i="3"/>
  <c r="BB2" i="3"/>
  <c r="BC2" i="3"/>
  <c r="T28" i="8"/>
  <c r="T29" i="8"/>
  <c r="T30" i="8"/>
  <c r="T31" i="8"/>
  <c r="T32" i="8"/>
  <c r="T33" i="8"/>
  <c r="T34" i="8"/>
  <c r="T35" i="8"/>
  <c r="T36" i="8"/>
  <c r="U31" i="3"/>
  <c r="Z31" i="3"/>
  <c r="AA31" i="3"/>
  <c r="AD31" i="3"/>
  <c r="AE31" i="3"/>
  <c r="AH31" i="3"/>
  <c r="AI31" i="3"/>
  <c r="AL31" i="3"/>
  <c r="AM31" i="3"/>
  <c r="AR31" i="3"/>
  <c r="U32" i="3"/>
  <c r="Z32" i="3"/>
  <c r="AA32" i="3"/>
  <c r="AD32" i="3"/>
  <c r="AE32" i="3"/>
  <c r="AH32" i="3"/>
  <c r="AI32" i="3"/>
  <c r="AL32" i="3"/>
  <c r="AM32" i="3"/>
  <c r="AR32" i="3"/>
  <c r="U33" i="3"/>
  <c r="Z33" i="3"/>
  <c r="AA33" i="3"/>
  <c r="AD33" i="3"/>
  <c r="AE33" i="3"/>
  <c r="AH33" i="3"/>
  <c r="AI33" i="3"/>
  <c r="AL33" i="3"/>
  <c r="AM33" i="3"/>
  <c r="AR33" i="3"/>
  <c r="AS33" i="3"/>
  <c r="U34" i="3"/>
  <c r="Z34" i="3"/>
  <c r="AA34" i="3"/>
  <c r="AD34" i="3"/>
  <c r="AE34" i="3"/>
  <c r="AH34" i="3"/>
  <c r="AI34" i="3"/>
  <c r="AL34" i="3"/>
  <c r="AM34" i="3"/>
  <c r="AR34" i="3"/>
  <c r="U35" i="3"/>
  <c r="Z35" i="3"/>
  <c r="AA35" i="3"/>
  <c r="AD35" i="3"/>
  <c r="AE35" i="3"/>
  <c r="AH35" i="3"/>
  <c r="AI35" i="3"/>
  <c r="AL35" i="3"/>
  <c r="AM35" i="3"/>
  <c r="AR35" i="3"/>
  <c r="U36" i="3"/>
  <c r="Z36" i="3"/>
  <c r="AA36" i="3"/>
  <c r="AD36" i="3"/>
  <c r="AE36" i="3"/>
  <c r="AH36" i="3"/>
  <c r="AI36" i="3"/>
  <c r="AL36" i="3"/>
  <c r="AM36" i="3"/>
  <c r="AR36" i="3"/>
  <c r="U37" i="3"/>
  <c r="Z37" i="3"/>
  <c r="AA37" i="3"/>
  <c r="AD37" i="3"/>
  <c r="AE37" i="3"/>
  <c r="AH37" i="3"/>
  <c r="AI37" i="3"/>
  <c r="AL37" i="3"/>
  <c r="AM37" i="3"/>
  <c r="AR37" i="3"/>
  <c r="AS37" i="3"/>
  <c r="U38" i="3"/>
  <c r="Z38" i="3"/>
  <c r="AA38" i="3"/>
  <c r="AD38" i="3"/>
  <c r="AE38" i="3"/>
  <c r="AH38" i="3"/>
  <c r="AI38" i="3"/>
  <c r="AL38" i="3"/>
  <c r="AM38" i="3"/>
  <c r="AR38" i="3"/>
  <c r="U39" i="3"/>
  <c r="Z39" i="3"/>
  <c r="AA39" i="3"/>
  <c r="AD39" i="3"/>
  <c r="AE39" i="3"/>
  <c r="AH39" i="3"/>
  <c r="AI39" i="3"/>
  <c r="AL39" i="3"/>
  <c r="AM39" i="3"/>
  <c r="AR39" i="3"/>
  <c r="AM27" i="3"/>
  <c r="AL27" i="3"/>
  <c r="AM26" i="3"/>
  <c r="AL26" i="3"/>
  <c r="AM25" i="3"/>
  <c r="AL25" i="3"/>
  <c r="AM24" i="3"/>
  <c r="AL24" i="3"/>
  <c r="AM23" i="3"/>
  <c r="AL23" i="3"/>
  <c r="AM22" i="3"/>
  <c r="AL22" i="3"/>
  <c r="AM21" i="3"/>
  <c r="AL21" i="3"/>
  <c r="AM20" i="3"/>
  <c r="AL20" i="3"/>
  <c r="AM19" i="3"/>
  <c r="AL19" i="3"/>
  <c r="AM18" i="3"/>
  <c r="AL18" i="3"/>
  <c r="AM17" i="3"/>
  <c r="AL17" i="3"/>
  <c r="AM16" i="3"/>
  <c r="AL16" i="3"/>
  <c r="AM15" i="3"/>
  <c r="AL15" i="3"/>
  <c r="AM14" i="3"/>
  <c r="AL14" i="3"/>
  <c r="AM12" i="3"/>
  <c r="AL12" i="3"/>
  <c r="AM11" i="3"/>
  <c r="AL11" i="3"/>
  <c r="AM10" i="3"/>
  <c r="AL10" i="3"/>
  <c r="AM9" i="3"/>
  <c r="AL9" i="3"/>
  <c r="AM8" i="3"/>
  <c r="AL8" i="3"/>
  <c r="AM7" i="3"/>
  <c r="AL7" i="3"/>
  <c r="AM6" i="3"/>
  <c r="AL6" i="3"/>
  <c r="AM5" i="3"/>
  <c r="AL5" i="3"/>
  <c r="AM4" i="3"/>
  <c r="AL4" i="3"/>
  <c r="AM3" i="3"/>
  <c r="AL3" i="3"/>
  <c r="AM2" i="3"/>
  <c r="AL2" i="3"/>
  <c r="AI28" i="3"/>
  <c r="AH28" i="3"/>
  <c r="AI27" i="3"/>
  <c r="AH27" i="3"/>
  <c r="AI26" i="3"/>
  <c r="AH26" i="3"/>
  <c r="AI25" i="3"/>
  <c r="AH25" i="3"/>
  <c r="AI24" i="3"/>
  <c r="AH24" i="3"/>
  <c r="AI23" i="3"/>
  <c r="AH23" i="3"/>
  <c r="AI22" i="3"/>
  <c r="AH22" i="3"/>
  <c r="AI21" i="3"/>
  <c r="AH21" i="3"/>
  <c r="AI20" i="3"/>
  <c r="AH20" i="3"/>
  <c r="AI19" i="3"/>
  <c r="AH19" i="3"/>
  <c r="AI18" i="3"/>
  <c r="AH18" i="3"/>
  <c r="AI17" i="3"/>
  <c r="AH17" i="3"/>
  <c r="AI16" i="3"/>
  <c r="AH16" i="3"/>
  <c r="AI15" i="3"/>
  <c r="AH15" i="3"/>
  <c r="AI14" i="3"/>
  <c r="AH14" i="3"/>
  <c r="AI12" i="3"/>
  <c r="AH12" i="3"/>
  <c r="AI11" i="3"/>
  <c r="AH11" i="3"/>
  <c r="AI10" i="3"/>
  <c r="AH10" i="3"/>
  <c r="AI9" i="3"/>
  <c r="AH9" i="3"/>
  <c r="AI8" i="3"/>
  <c r="AH8" i="3"/>
  <c r="AI7" i="3"/>
  <c r="AH7" i="3"/>
  <c r="AI6" i="3"/>
  <c r="AH6" i="3"/>
  <c r="AI5" i="3"/>
  <c r="AH5" i="3"/>
  <c r="AI4" i="3"/>
  <c r="AH4" i="3"/>
  <c r="AI3" i="3"/>
  <c r="AH3" i="3"/>
  <c r="AI2" i="3"/>
  <c r="AH2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U24" i="3"/>
  <c r="U25" i="3"/>
  <c r="U26" i="3"/>
  <c r="U27" i="3"/>
  <c r="U28" i="3"/>
  <c r="U29" i="3"/>
  <c r="U30" i="3"/>
  <c r="T70" i="8"/>
  <c r="T71" i="8"/>
  <c r="T72" i="8"/>
  <c r="T73" i="8"/>
  <c r="T74" i="8"/>
  <c r="T75" i="8"/>
  <c r="T69" i="8"/>
  <c r="U17" i="3"/>
  <c r="U18" i="3"/>
  <c r="U19" i="3"/>
  <c r="U20" i="3"/>
  <c r="U21" i="3"/>
  <c r="U22" i="3"/>
  <c r="U23" i="3"/>
  <c r="U16" i="3"/>
  <c r="T20" i="8"/>
  <c r="T21" i="8"/>
  <c r="T22" i="8"/>
  <c r="T23" i="8"/>
  <c r="T24" i="8"/>
  <c r="T25" i="8"/>
  <c r="T26" i="8"/>
  <c r="T19" i="8"/>
  <c r="T17" i="8"/>
  <c r="T18" i="8"/>
  <c r="T16" i="8"/>
  <c r="U14" i="3"/>
  <c r="U15" i="3"/>
  <c r="U13" i="3"/>
  <c r="U3" i="3"/>
  <c r="U4" i="3"/>
  <c r="U5" i="3"/>
  <c r="U6" i="3"/>
  <c r="U7" i="3"/>
  <c r="U8" i="3"/>
  <c r="U9" i="3"/>
  <c r="U10" i="3"/>
  <c r="U11" i="3"/>
  <c r="U12" i="3"/>
  <c r="U2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" i="3"/>
  <c r="AR4" i="3"/>
  <c r="AR5" i="3"/>
  <c r="AR6" i="3"/>
  <c r="T4" i="8"/>
  <c r="T7" i="8"/>
  <c r="T8" i="8"/>
  <c r="T9" i="8"/>
  <c r="T10" i="8"/>
  <c r="T11" i="8"/>
  <c r="T12" i="8"/>
  <c r="T13" i="8"/>
  <c r="T14" i="8"/>
  <c r="T654" i="8"/>
  <c r="T653" i="8"/>
  <c r="T652" i="8"/>
  <c r="T651" i="8"/>
  <c r="T650" i="8"/>
  <c r="T649" i="8"/>
  <c r="T648" i="8"/>
  <c r="T647" i="8"/>
  <c r="T646" i="8"/>
  <c r="T645" i="8"/>
  <c r="T644" i="8"/>
  <c r="T643" i="8"/>
  <c r="T642" i="8"/>
  <c r="T641" i="8"/>
  <c r="T640" i="8"/>
  <c r="T639" i="8"/>
  <c r="T638" i="8"/>
  <c r="T637" i="8"/>
  <c r="T636" i="8"/>
  <c r="T635" i="8"/>
  <c r="T634" i="8"/>
  <c r="T633" i="8"/>
  <c r="T632" i="8"/>
  <c r="T631" i="8"/>
  <c r="T630" i="8"/>
  <c r="T629" i="8"/>
  <c r="T628" i="8"/>
  <c r="T627" i="8"/>
  <c r="T626" i="8"/>
  <c r="T625" i="8"/>
  <c r="T624" i="8"/>
  <c r="T623" i="8"/>
  <c r="T622" i="8"/>
  <c r="T621" i="8"/>
  <c r="T620" i="8"/>
  <c r="T619" i="8"/>
  <c r="T618" i="8"/>
  <c r="T617" i="8"/>
  <c r="T616" i="8"/>
  <c r="T615" i="8"/>
  <c r="T614" i="8"/>
  <c r="T613" i="8"/>
  <c r="T612" i="8"/>
  <c r="T611" i="8"/>
  <c r="T610" i="8"/>
  <c r="T609" i="8"/>
  <c r="T608" i="8"/>
  <c r="T607" i="8"/>
  <c r="T606" i="8"/>
  <c r="T605" i="8"/>
  <c r="T604" i="8"/>
  <c r="T603" i="8"/>
  <c r="T602" i="8"/>
  <c r="T601" i="8"/>
  <c r="T600" i="8"/>
  <c r="T599" i="8"/>
  <c r="T598" i="8"/>
  <c r="T597" i="8"/>
  <c r="T596" i="8"/>
  <c r="T595" i="8"/>
  <c r="T594" i="8"/>
  <c r="T593" i="8"/>
  <c r="T592" i="8"/>
  <c r="T591" i="8"/>
  <c r="T590" i="8"/>
  <c r="T589" i="8"/>
  <c r="T588" i="8"/>
  <c r="T587" i="8"/>
  <c r="T586" i="8"/>
  <c r="T585" i="8"/>
  <c r="T584" i="8"/>
  <c r="T583" i="8"/>
  <c r="T582" i="8"/>
  <c r="T581" i="8"/>
  <c r="T580" i="8"/>
  <c r="T579" i="8"/>
  <c r="T578" i="8"/>
  <c r="T577" i="8"/>
  <c r="T576" i="8"/>
  <c r="T575" i="8"/>
  <c r="T574" i="8"/>
  <c r="T573" i="8"/>
  <c r="T572" i="8"/>
  <c r="T571" i="8"/>
  <c r="T570" i="8"/>
  <c r="T569" i="8"/>
  <c r="T568" i="8"/>
  <c r="T567" i="8"/>
  <c r="T566" i="8"/>
  <c r="T565" i="8"/>
  <c r="T564" i="8"/>
  <c r="T563" i="8"/>
  <c r="T562" i="8"/>
  <c r="T561" i="8"/>
  <c r="T560" i="8"/>
  <c r="T559" i="8"/>
  <c r="T558" i="8"/>
  <c r="T557" i="8"/>
  <c r="T556" i="8"/>
  <c r="T555" i="8"/>
  <c r="T554" i="8"/>
  <c r="T553" i="8"/>
  <c r="T552" i="8"/>
  <c r="T551" i="8"/>
  <c r="T550" i="8"/>
  <c r="T549" i="8"/>
  <c r="T548" i="8"/>
  <c r="T547" i="8"/>
  <c r="T546" i="8"/>
  <c r="T545" i="8"/>
  <c r="T544" i="8"/>
  <c r="T543" i="8"/>
  <c r="T542" i="8"/>
  <c r="T541" i="8"/>
  <c r="T540" i="8"/>
  <c r="T539" i="8"/>
  <c r="T538" i="8"/>
  <c r="T537" i="8"/>
  <c r="T536" i="8"/>
  <c r="T535" i="8"/>
  <c r="T534" i="8"/>
  <c r="T533" i="8"/>
  <c r="T532" i="8"/>
  <c r="T531" i="8"/>
  <c r="T530" i="8"/>
  <c r="T529" i="8"/>
  <c r="T528" i="8"/>
  <c r="T527" i="8"/>
  <c r="T526" i="8"/>
  <c r="T525" i="8"/>
  <c r="T524" i="8"/>
  <c r="T523" i="8"/>
  <c r="T522" i="8"/>
  <c r="T521" i="8"/>
  <c r="T520" i="8"/>
  <c r="T519" i="8"/>
  <c r="T518" i="8"/>
  <c r="T517" i="8"/>
  <c r="T516" i="8"/>
  <c r="T515" i="8"/>
  <c r="T514" i="8"/>
  <c r="T513" i="8"/>
  <c r="T512" i="8"/>
  <c r="T511" i="8"/>
  <c r="T510" i="8"/>
  <c r="T509" i="8"/>
  <c r="T508" i="8"/>
  <c r="T507" i="8"/>
  <c r="T506" i="8"/>
  <c r="T505" i="8"/>
  <c r="T504" i="8"/>
  <c r="T503" i="8"/>
  <c r="T502" i="8"/>
  <c r="T501" i="8"/>
  <c r="T500" i="8"/>
  <c r="T499" i="8"/>
  <c r="T498" i="8"/>
  <c r="T497" i="8"/>
  <c r="T496" i="8"/>
  <c r="T495" i="8"/>
  <c r="T494" i="8"/>
  <c r="T493" i="8"/>
  <c r="T492" i="8"/>
  <c r="T491" i="8"/>
  <c r="T490" i="8"/>
  <c r="T489" i="8"/>
  <c r="T488" i="8"/>
  <c r="T487" i="8"/>
  <c r="T486" i="8"/>
  <c r="T485" i="8"/>
  <c r="T484" i="8"/>
  <c r="T483" i="8"/>
  <c r="T482" i="8"/>
  <c r="T481" i="8"/>
  <c r="T480" i="8"/>
  <c r="T479" i="8"/>
  <c r="T478" i="8"/>
  <c r="T477" i="8"/>
  <c r="T476" i="8"/>
  <c r="T475" i="8"/>
  <c r="T474" i="8"/>
  <c r="T473" i="8"/>
  <c r="T472" i="8"/>
  <c r="T471" i="8"/>
  <c r="T470" i="8"/>
  <c r="T469" i="8"/>
  <c r="T468" i="8"/>
  <c r="T467" i="8"/>
  <c r="T466" i="8"/>
  <c r="T465" i="8"/>
  <c r="T464" i="8"/>
  <c r="T463" i="8"/>
  <c r="T462" i="8"/>
  <c r="T461" i="8"/>
  <c r="T460" i="8"/>
  <c r="T459" i="8"/>
  <c r="T458" i="8"/>
  <c r="T457" i="8"/>
  <c r="T456" i="8"/>
  <c r="T455" i="8"/>
  <c r="T454" i="8"/>
  <c r="T453" i="8"/>
  <c r="T452" i="8"/>
  <c r="T451" i="8"/>
  <c r="T450" i="8"/>
  <c r="T449" i="8"/>
  <c r="T448" i="8"/>
  <c r="T447" i="8"/>
  <c r="T446" i="8"/>
  <c r="T445" i="8"/>
  <c r="T444" i="8"/>
  <c r="T443" i="8"/>
  <c r="T442" i="8"/>
  <c r="T441" i="8"/>
  <c r="T440" i="8"/>
  <c r="T439" i="8"/>
  <c r="T438" i="8"/>
  <c r="T437" i="8"/>
  <c r="T436" i="8"/>
  <c r="T435" i="8"/>
  <c r="T434" i="8"/>
  <c r="T433" i="8"/>
  <c r="T432" i="8"/>
  <c r="T431" i="8"/>
  <c r="T430" i="8"/>
  <c r="T429" i="8"/>
  <c r="T428" i="8"/>
  <c r="T427" i="8"/>
  <c r="T426" i="8"/>
  <c r="T425" i="8"/>
  <c r="T424" i="8"/>
  <c r="T423" i="8"/>
  <c r="T422" i="8"/>
  <c r="T421" i="8"/>
  <c r="T420" i="8"/>
  <c r="T419" i="8"/>
  <c r="T418" i="8"/>
  <c r="T417" i="8"/>
  <c r="T416" i="8"/>
  <c r="T415" i="8"/>
  <c r="T414" i="8"/>
  <c r="T413" i="8"/>
  <c r="T412" i="8"/>
  <c r="T411" i="8"/>
  <c r="T410" i="8"/>
  <c r="T409" i="8"/>
  <c r="T408" i="8"/>
  <c r="T407" i="8"/>
  <c r="T406" i="8"/>
  <c r="T405" i="8"/>
  <c r="T404" i="8"/>
  <c r="T403" i="8"/>
  <c r="T402" i="8"/>
  <c r="T401" i="8"/>
  <c r="T400" i="8"/>
  <c r="T399" i="8"/>
  <c r="T398" i="8"/>
  <c r="T397" i="8"/>
  <c r="T396" i="8"/>
  <c r="T395" i="8"/>
  <c r="T394" i="8"/>
  <c r="T393" i="8"/>
  <c r="T392" i="8"/>
  <c r="T391" i="8"/>
  <c r="T390" i="8"/>
  <c r="T389" i="8"/>
  <c r="T388" i="8"/>
  <c r="T387" i="8"/>
  <c r="T386" i="8"/>
  <c r="T385" i="8"/>
  <c r="T384" i="8"/>
  <c r="T383" i="8"/>
  <c r="T382" i="8"/>
  <c r="T381" i="8"/>
  <c r="T380" i="8"/>
  <c r="T379" i="8"/>
  <c r="T378" i="8"/>
  <c r="T377" i="8"/>
  <c r="T376" i="8"/>
  <c r="T375" i="8"/>
  <c r="T374" i="8"/>
  <c r="T373" i="8"/>
  <c r="T372" i="8"/>
  <c r="T371" i="8"/>
  <c r="T370" i="8"/>
  <c r="T369" i="8"/>
  <c r="T368" i="8"/>
  <c r="T367" i="8"/>
  <c r="T366" i="8"/>
  <c r="T365" i="8"/>
  <c r="T364" i="8"/>
  <c r="T363" i="8"/>
  <c r="T362" i="8"/>
  <c r="T361" i="8"/>
  <c r="T360" i="8"/>
  <c r="T359" i="8"/>
  <c r="T358" i="8"/>
  <c r="T357" i="8"/>
  <c r="T356" i="8"/>
  <c r="T355" i="8"/>
  <c r="T354" i="8"/>
  <c r="T353" i="8"/>
  <c r="T352" i="8"/>
  <c r="T351" i="8"/>
  <c r="T350" i="8"/>
  <c r="T349" i="8"/>
  <c r="T348" i="8"/>
  <c r="T347" i="8"/>
  <c r="T346" i="8"/>
  <c r="T345" i="8"/>
  <c r="T344" i="8"/>
  <c r="T343" i="8"/>
  <c r="T342" i="8"/>
  <c r="T341" i="8"/>
  <c r="T340" i="8"/>
  <c r="T339" i="8"/>
  <c r="T338" i="8"/>
  <c r="T337" i="8"/>
  <c r="T336" i="8"/>
  <c r="T335" i="8"/>
  <c r="T334" i="8"/>
  <c r="T333" i="8"/>
  <c r="T332" i="8"/>
  <c r="T331" i="8"/>
  <c r="T330" i="8"/>
  <c r="T329" i="8"/>
  <c r="T328" i="8"/>
  <c r="T327" i="8"/>
  <c r="T326" i="8"/>
  <c r="T325" i="8"/>
  <c r="T324" i="8"/>
  <c r="T323" i="8"/>
  <c r="T322" i="8"/>
  <c r="T321" i="8"/>
  <c r="T320" i="8"/>
  <c r="T319" i="8"/>
  <c r="T318" i="8"/>
  <c r="T317" i="8"/>
  <c r="T316" i="8"/>
  <c r="T315" i="8"/>
  <c r="T314" i="8"/>
  <c r="T313" i="8"/>
  <c r="T312" i="8"/>
  <c r="T311" i="8"/>
  <c r="T310" i="8"/>
  <c r="T309" i="8"/>
  <c r="T308" i="8"/>
  <c r="T307" i="8"/>
  <c r="T306" i="8"/>
  <c r="T305" i="8"/>
  <c r="T304" i="8"/>
  <c r="T303" i="8"/>
  <c r="T302" i="8"/>
  <c r="T301" i="8"/>
  <c r="T300" i="8"/>
  <c r="T299" i="8"/>
  <c r="T298" i="8"/>
  <c r="T297" i="8"/>
  <c r="T296" i="8"/>
  <c r="T295" i="8"/>
  <c r="T294" i="8"/>
  <c r="T293" i="8"/>
  <c r="T292" i="8"/>
  <c r="T291" i="8"/>
  <c r="T290" i="8"/>
  <c r="T289" i="8"/>
  <c r="T288" i="8"/>
  <c r="T287" i="8"/>
  <c r="T286" i="8"/>
  <c r="T285" i="8"/>
  <c r="T284" i="8"/>
  <c r="T283" i="8"/>
  <c r="T282" i="8"/>
  <c r="T281" i="8"/>
  <c r="T280" i="8"/>
  <c r="T279" i="8"/>
  <c r="T278" i="8"/>
  <c r="T277" i="8"/>
  <c r="T276" i="8"/>
  <c r="T275" i="8"/>
  <c r="T274" i="8"/>
  <c r="T273" i="8"/>
  <c r="T272" i="8"/>
  <c r="T271" i="8"/>
  <c r="T270" i="8"/>
  <c r="T269" i="8"/>
  <c r="T268" i="8"/>
  <c r="T267" i="8"/>
  <c r="T266" i="8"/>
  <c r="T265" i="8"/>
  <c r="T264" i="8"/>
  <c r="T263" i="8"/>
  <c r="T262" i="8"/>
  <c r="T261" i="8"/>
  <c r="T260" i="8"/>
  <c r="T259" i="8"/>
  <c r="T258" i="8"/>
  <c r="T257" i="8"/>
  <c r="T256" i="8"/>
  <c r="T255" i="8"/>
  <c r="T254" i="8"/>
  <c r="T253" i="8"/>
  <c r="T252" i="8"/>
  <c r="T251" i="8"/>
  <c r="T250" i="8"/>
  <c r="T249" i="8"/>
  <c r="T248" i="8"/>
  <c r="T247" i="8"/>
  <c r="T246" i="8"/>
  <c r="T245" i="8"/>
  <c r="T244" i="8"/>
  <c r="T243" i="8"/>
  <c r="T242" i="8"/>
  <c r="T241" i="8"/>
  <c r="T240" i="8"/>
  <c r="T239" i="8"/>
  <c r="T238" i="8"/>
  <c r="T237" i="8"/>
  <c r="T236" i="8"/>
  <c r="T235" i="8"/>
  <c r="T234" i="8"/>
  <c r="T233" i="8"/>
  <c r="T232" i="8"/>
  <c r="T231" i="8"/>
  <c r="T230" i="8"/>
  <c r="T229" i="8"/>
  <c r="T228" i="8"/>
  <c r="T227" i="8"/>
  <c r="T226" i="8"/>
  <c r="T225" i="8"/>
  <c r="T224" i="8"/>
  <c r="T223" i="8"/>
  <c r="T222" i="8"/>
  <c r="T221" i="8"/>
  <c r="T220" i="8"/>
  <c r="T219" i="8"/>
  <c r="T214" i="8"/>
  <c r="T213" i="8"/>
  <c r="T212" i="8"/>
  <c r="T211" i="8"/>
  <c r="T210" i="8"/>
  <c r="T209" i="8"/>
  <c r="T208" i="8"/>
  <c r="T207" i="8"/>
  <c r="T206" i="8"/>
  <c r="T205" i="8"/>
  <c r="T204" i="8"/>
  <c r="T203" i="8"/>
  <c r="T202" i="8"/>
  <c r="T201" i="8"/>
  <c r="T180" i="8"/>
  <c r="T179" i="8"/>
  <c r="T178" i="8"/>
  <c r="T177" i="8"/>
  <c r="T176" i="8"/>
  <c r="T161" i="8"/>
  <c r="T160" i="8"/>
  <c r="T119" i="8"/>
  <c r="T118" i="8"/>
  <c r="T67" i="8"/>
  <c r="T6" i="8"/>
  <c r="T5" i="8"/>
  <c r="AJ93" i="3"/>
  <c r="X93" i="3"/>
  <c r="AS93" i="3"/>
  <c r="AF29" i="3"/>
  <c r="AF84" i="3"/>
  <c r="X84" i="3"/>
  <c r="AF82" i="3"/>
  <c r="X82" i="3"/>
  <c r="AF80" i="3"/>
  <c r="AF78" i="3"/>
  <c r="X78" i="3"/>
  <c r="AS78" i="3"/>
  <c r="AF74" i="3"/>
  <c r="X74" i="3"/>
  <c r="AS74" i="3"/>
  <c r="AJ94" i="3"/>
  <c r="X94" i="3"/>
  <c r="AS94" i="3"/>
  <c r="AJ86" i="3"/>
  <c r="X86" i="3"/>
  <c r="AN97" i="3"/>
  <c r="X97" i="3"/>
  <c r="AS97" i="3"/>
  <c r="X89" i="3"/>
  <c r="AS89" i="3"/>
  <c r="AN81" i="3"/>
  <c r="AP81" i="3"/>
  <c r="AO81" i="3"/>
  <c r="X81" i="3"/>
  <c r="AN79" i="3"/>
  <c r="AN77" i="3"/>
  <c r="AP77" i="3"/>
  <c r="AO77" i="3"/>
  <c r="X77" i="3"/>
  <c r="X75" i="3"/>
  <c r="AJ87" i="3"/>
  <c r="X87" i="3"/>
  <c r="AJ90" i="3"/>
  <c r="X90" i="3"/>
  <c r="AS90" i="3"/>
  <c r="BC30" i="3"/>
  <c r="BD30" i="3"/>
  <c r="BE30" i="3"/>
  <c r="BF30" i="3"/>
  <c r="BG30" i="3"/>
  <c r="BH30" i="3"/>
  <c r="BA97" i="3"/>
  <c r="BB97" i="3"/>
  <c r="BC97" i="3"/>
  <c r="BD97" i="3"/>
  <c r="BE97" i="3"/>
  <c r="BF97" i="3"/>
  <c r="BG97" i="3"/>
  <c r="BH97" i="3"/>
  <c r="BA17" i="3"/>
  <c r="BB17" i="3"/>
  <c r="BC17" i="3"/>
  <c r="BD17" i="3"/>
  <c r="BE17" i="3"/>
  <c r="BF17" i="3"/>
  <c r="BG17" i="3"/>
  <c r="BH17" i="3"/>
  <c r="BD61" i="3"/>
  <c r="BE61" i="3"/>
  <c r="BF61" i="3"/>
  <c r="BG61" i="3"/>
  <c r="BH61" i="3"/>
  <c r="BA77" i="3"/>
  <c r="BB77" i="3"/>
  <c r="BC77" i="3"/>
  <c r="BD77" i="3"/>
  <c r="BE77" i="3"/>
  <c r="BF77" i="3"/>
  <c r="BG77" i="3"/>
  <c r="BH77" i="3"/>
  <c r="BB39" i="3"/>
  <c r="BC39" i="3"/>
  <c r="BD39" i="3"/>
  <c r="BE39" i="3"/>
  <c r="BF39" i="3"/>
  <c r="BG39" i="3"/>
  <c r="BH39" i="3"/>
  <c r="BB36" i="3"/>
  <c r="BC36" i="3"/>
  <c r="BD36" i="3"/>
  <c r="BE36" i="3"/>
  <c r="BF36" i="3"/>
  <c r="BG36" i="3"/>
  <c r="BH36" i="3"/>
  <c r="BB28" i="3"/>
  <c r="BC28" i="3"/>
  <c r="BD28" i="3"/>
  <c r="BE28" i="3"/>
  <c r="BF28" i="3"/>
  <c r="BG28" i="3"/>
  <c r="BH28" i="3"/>
  <c r="BA8" i="3"/>
  <c r="BB8" i="3"/>
  <c r="BC8" i="3"/>
  <c r="BD8" i="3"/>
  <c r="BE8" i="3"/>
  <c r="BF8" i="3"/>
  <c r="BG8" i="3"/>
  <c r="BH8" i="3"/>
  <c r="BA50" i="3"/>
  <c r="BB50" i="3"/>
  <c r="BC50" i="3"/>
  <c r="BD50" i="3"/>
  <c r="BE50" i="3"/>
  <c r="BF50" i="3"/>
  <c r="BG50" i="3"/>
  <c r="BH50" i="3"/>
  <c r="BA72" i="3"/>
  <c r="BB72" i="3"/>
  <c r="BC72" i="3"/>
  <c r="BD72" i="3"/>
  <c r="BE72" i="3"/>
  <c r="BF72" i="3"/>
  <c r="BG72" i="3"/>
  <c r="BH72" i="3"/>
  <c r="AJ92" i="3"/>
  <c r="AN92" i="3"/>
  <c r="AP92" i="3"/>
  <c r="AO92" i="3"/>
  <c r="AP93" i="3"/>
  <c r="AO93" i="3"/>
  <c r="AN87" i="3"/>
  <c r="AN86" i="3"/>
  <c r="AU86" i="3"/>
  <c r="AN90" i="3"/>
  <c r="AN89" i="3"/>
  <c r="W94" i="3"/>
  <c r="AJ97" i="3"/>
  <c r="AF97" i="3"/>
  <c r="W97" i="3"/>
  <c r="W87" i="3"/>
  <c r="BC92" i="3"/>
  <c r="BD92" i="3"/>
  <c r="BE92" i="3"/>
  <c r="BF92" i="3"/>
  <c r="BG92" i="3"/>
  <c r="BH92" i="3"/>
  <c r="W92" i="3"/>
  <c r="AJ96" i="3"/>
  <c r="BC93" i="3"/>
  <c r="BD93" i="3"/>
  <c r="BE93" i="3"/>
  <c r="BF93" i="3"/>
  <c r="BG93" i="3"/>
  <c r="BH93" i="3"/>
  <c r="W93" i="3"/>
  <c r="AF94" i="3"/>
  <c r="AF93" i="3"/>
  <c r="AF92" i="3"/>
  <c r="AF90" i="3"/>
  <c r="AF89" i="3"/>
  <c r="AF87" i="3"/>
  <c r="AF86" i="3"/>
  <c r="W78" i="3"/>
  <c r="W82" i="3"/>
  <c r="BC82" i="3"/>
  <c r="BD82" i="3"/>
  <c r="BE82" i="3"/>
  <c r="BF82" i="3"/>
  <c r="BG82" i="3"/>
  <c r="BH82" i="3"/>
  <c r="W72" i="3"/>
  <c r="W76" i="3"/>
  <c r="W75" i="3"/>
  <c r="AJ73" i="3"/>
  <c r="AF73" i="3"/>
  <c r="AN73" i="3"/>
  <c r="AP73" i="3"/>
  <c r="AO73" i="3"/>
  <c r="AJ81" i="3"/>
  <c r="AF81" i="3"/>
  <c r="AJ77" i="3"/>
  <c r="AF77" i="3"/>
  <c r="AJ75" i="3"/>
  <c r="AF75" i="3"/>
  <c r="AJ72" i="3"/>
  <c r="AJ71" i="3"/>
  <c r="AF71" i="3"/>
  <c r="AN71" i="3"/>
  <c r="AP71" i="3"/>
  <c r="AO71" i="3"/>
  <c r="AN84" i="3"/>
  <c r="AP84" i="3"/>
  <c r="AO84" i="3"/>
  <c r="AJ84" i="3"/>
  <c r="AN82" i="3"/>
  <c r="AP82" i="3"/>
  <c r="AO82" i="3"/>
  <c r="AJ82" i="3"/>
  <c r="AN80" i="3"/>
  <c r="AP80" i="3"/>
  <c r="AO80" i="3"/>
  <c r="AJ80" i="3"/>
  <c r="AN78" i="3"/>
  <c r="AP78" i="3"/>
  <c r="AO78" i="3"/>
  <c r="AJ78" i="3"/>
  <c r="AN74" i="3"/>
  <c r="AP74" i="3"/>
  <c r="AO74" i="3"/>
  <c r="AJ74" i="3"/>
  <c r="W63" i="3"/>
  <c r="BD2" i="3"/>
  <c r="BE2" i="3"/>
  <c r="BF2" i="3"/>
  <c r="BG2" i="3"/>
  <c r="BH2" i="3"/>
  <c r="W67" i="3"/>
  <c r="W66" i="3"/>
  <c r="W68" i="3"/>
  <c r="W64" i="3"/>
  <c r="W61" i="3"/>
  <c r="AN69" i="3"/>
  <c r="AP69" i="3"/>
  <c r="AO69" i="3"/>
  <c r="AJ67" i="3"/>
  <c r="AF67" i="3"/>
  <c r="AN67" i="3"/>
  <c r="AP67" i="3"/>
  <c r="AO67" i="3"/>
  <c r="AJ65" i="3"/>
  <c r="AF65" i="3"/>
  <c r="AN65" i="3"/>
  <c r="AJ63" i="3"/>
  <c r="AF63" i="3"/>
  <c r="AN63" i="3"/>
  <c r="AP63" i="3"/>
  <c r="AO63" i="3"/>
  <c r="AF61" i="3"/>
  <c r="AN61" i="3"/>
  <c r="AP61" i="3"/>
  <c r="AO61" i="3"/>
  <c r="AJ70" i="3"/>
  <c r="AF70" i="3"/>
  <c r="AN70" i="3"/>
  <c r="AJ68" i="3"/>
  <c r="AF68" i="3"/>
  <c r="AN68" i="3"/>
  <c r="AP68" i="3"/>
  <c r="AO68" i="3"/>
  <c r="AF66" i="3"/>
  <c r="AJ64" i="3"/>
  <c r="AF64" i="3"/>
  <c r="AN64" i="3"/>
  <c r="AU64" i="3"/>
  <c r="AJ58" i="3"/>
  <c r="AJ59" i="3"/>
  <c r="AF59" i="3"/>
  <c r="AN59" i="3"/>
  <c r="BC56" i="3"/>
  <c r="BD56" i="3"/>
  <c r="BE56" i="3"/>
  <c r="BF56" i="3"/>
  <c r="BG56" i="3"/>
  <c r="BH56" i="3"/>
  <c r="W56" i="3"/>
  <c r="AF54" i="3"/>
  <c r="AF50" i="3"/>
  <c r="AF46" i="3"/>
  <c r="AJ53" i="3"/>
  <c r="AF53" i="3"/>
  <c r="AN49" i="3"/>
  <c r="AF41" i="3"/>
  <c r="AN41" i="3"/>
  <c r="AP41" i="3"/>
  <c r="AO41" i="3"/>
  <c r="AJ41" i="3"/>
  <c r="AJ40" i="3"/>
  <c r="AF40" i="3"/>
  <c r="AN40" i="3"/>
  <c r="AP40" i="3"/>
  <c r="AO40" i="3"/>
  <c r="W47" i="3"/>
  <c r="AN55" i="3"/>
  <c r="AP55" i="3"/>
  <c r="AO55" i="3"/>
  <c r="AJ55" i="3"/>
  <c r="AN48" i="3"/>
  <c r="AP48" i="3"/>
  <c r="AO48" i="3"/>
  <c r="W43" i="3"/>
  <c r="BC43" i="3"/>
  <c r="BD43" i="3"/>
  <c r="BE43" i="3"/>
  <c r="BF43" i="3"/>
  <c r="BG43" i="3"/>
  <c r="BH43" i="3"/>
  <c r="AN45" i="3"/>
  <c r="AU45" i="3"/>
  <c r="AF44" i="3"/>
  <c r="W41" i="3"/>
  <c r="BC41" i="3"/>
  <c r="BD41" i="3"/>
  <c r="BE41" i="3"/>
  <c r="BF41" i="3"/>
  <c r="BG41" i="3"/>
  <c r="BH41" i="3"/>
  <c r="AJ54" i="3"/>
  <c r="AJ50" i="3"/>
  <c r="AF43" i="3"/>
  <c r="AN54" i="3"/>
  <c r="AU54" i="3"/>
  <c r="AN46" i="3"/>
  <c r="AP46" i="3"/>
  <c r="AO46" i="3"/>
  <c r="AJ43" i="3"/>
  <c r="AN47" i="3"/>
  <c r="AN43" i="3"/>
  <c r="AP43" i="3"/>
  <c r="AO43" i="3"/>
  <c r="W30" i="3"/>
  <c r="W33" i="3"/>
  <c r="W5" i="3"/>
  <c r="W2" i="3"/>
  <c r="W36" i="3"/>
  <c r="W28" i="3"/>
  <c r="W24" i="3"/>
  <c r="W20" i="3"/>
  <c r="W8" i="3"/>
  <c r="W23" i="3"/>
  <c r="W15" i="3"/>
  <c r="W11" i="3"/>
  <c r="W7" i="3"/>
  <c r="AN35" i="3"/>
  <c r="AU35" i="3"/>
  <c r="AJ36" i="3"/>
  <c r="AN36" i="3"/>
  <c r="AF36" i="3"/>
  <c r="AN34" i="3"/>
  <c r="AU34" i="3"/>
  <c r="AF19" i="3"/>
  <c r="AF14" i="3"/>
  <c r="AJ25" i="3"/>
  <c r="AN25" i="3"/>
  <c r="AP25" i="3"/>
  <c r="AO25" i="3"/>
  <c r="AJ29" i="3"/>
  <c r="AN29" i="3"/>
  <c r="AP29" i="3"/>
  <c r="AO29" i="3"/>
  <c r="AJ18" i="3"/>
  <c r="AF17" i="3"/>
  <c r="AJ11" i="3"/>
  <c r="AJ9" i="3"/>
  <c r="AN9" i="3"/>
  <c r="AP9" i="3"/>
  <c r="AO9" i="3"/>
  <c r="AN11" i="3"/>
  <c r="AP11" i="3"/>
  <c r="AO11" i="3"/>
  <c r="AR2" i="3"/>
  <c r="AP65" i="3"/>
  <c r="AO65" i="3"/>
  <c r="AU65" i="3"/>
  <c r="AU92" i="3"/>
  <c r="AP34" i="3"/>
  <c r="AO34" i="3"/>
  <c r="AU84" i="3"/>
  <c r="AU82" i="3"/>
  <c r="AU80" i="3"/>
  <c r="AU78" i="3"/>
  <c r="AF33" i="3"/>
  <c r="AF39" i="3"/>
  <c r="AJ39" i="3"/>
  <c r="AN39" i="3"/>
  <c r="AU39" i="3"/>
  <c r="AF31" i="3"/>
  <c r="AJ31" i="3"/>
  <c r="AN31" i="3"/>
  <c r="AP31" i="3"/>
  <c r="AO31" i="3"/>
  <c r="AF13" i="3"/>
  <c r="AJ19" i="3"/>
  <c r="AN19" i="3"/>
  <c r="AP19" i="3"/>
  <c r="AO19" i="3"/>
  <c r="AN14" i="3"/>
  <c r="AP14" i="3"/>
  <c r="AO14" i="3"/>
  <c r="AJ14" i="3"/>
  <c r="AJ20" i="3"/>
  <c r="AN20" i="3"/>
  <c r="AU20" i="3"/>
  <c r="AN17" i="3"/>
  <c r="AU17" i="3"/>
  <c r="AJ17" i="3"/>
  <c r="AJ16" i="3"/>
  <c r="AN16" i="3"/>
  <c r="AU11" i="3"/>
  <c r="AF5" i="3"/>
  <c r="AW82" i="3"/>
  <c r="AJ3" i="3"/>
  <c r="AF3" i="3"/>
  <c r="AJ2" i="3"/>
  <c r="AF2" i="3"/>
  <c r="AN3" i="3"/>
  <c r="AP3" i="3"/>
  <c r="AO3" i="3"/>
  <c r="AN2" i="3"/>
  <c r="AP2" i="3"/>
  <c r="AO2" i="3"/>
  <c r="AN5" i="3"/>
  <c r="AP5" i="3"/>
  <c r="AO5" i="3"/>
  <c r="AJ5" i="3"/>
  <c r="AS145" i="3"/>
  <c r="AU63" i="3"/>
  <c r="AW63" i="3" s="1"/>
  <c r="AJ22" i="3"/>
  <c r="X13" i="3"/>
  <c r="AS13" i="3"/>
  <c r="AN13" i="3"/>
  <c r="AP13" i="3"/>
  <c r="AO13" i="3"/>
  <c r="X10" i="3"/>
  <c r="AS10" i="3"/>
  <c r="AJ10" i="3"/>
  <c r="AF10" i="3"/>
  <c r="AN10" i="3"/>
  <c r="AP10" i="3"/>
  <c r="AO10" i="3"/>
  <c r="X7" i="3"/>
  <c r="AS7" i="3"/>
  <c r="AN7" i="3"/>
  <c r="AP7" i="3"/>
  <c r="AO7" i="3"/>
  <c r="AJ7" i="3"/>
  <c r="AF7" i="3"/>
  <c r="X4" i="3"/>
  <c r="AS4" i="3"/>
  <c r="AF4" i="3"/>
  <c r="AN4" i="3"/>
  <c r="BA53" i="3"/>
  <c r="BB53" i="3"/>
  <c r="BC53" i="3"/>
  <c r="BD53" i="3"/>
  <c r="BE53" i="3"/>
  <c r="BF53" i="3"/>
  <c r="BG53" i="3"/>
  <c r="BH53" i="3"/>
  <c r="W53" i="3"/>
  <c r="AF52" i="3"/>
  <c r="AO161" i="3"/>
  <c r="AU161" i="3"/>
  <c r="AU55" i="3"/>
  <c r="X24" i="3"/>
  <c r="AS24" i="3"/>
  <c r="AN24" i="3"/>
  <c r="AU24" i="3"/>
  <c r="AJ24" i="3"/>
  <c r="AF24" i="3"/>
  <c r="AJ4" i="3"/>
  <c r="AJ13" i="3"/>
  <c r="AN27" i="3"/>
  <c r="AP27" i="3"/>
  <c r="AO27" i="3"/>
  <c r="AP94" i="3"/>
  <c r="AO94" i="3"/>
  <c r="AU94" i="3"/>
  <c r="AP86" i="3"/>
  <c r="AO86" i="3"/>
  <c r="BA10" i="3"/>
  <c r="BB10" i="3"/>
  <c r="BC10" i="3"/>
  <c r="BD10" i="3"/>
  <c r="BE10" i="3"/>
  <c r="BF10" i="3"/>
  <c r="BG10" i="3"/>
  <c r="BH10" i="3"/>
  <c r="X38" i="3"/>
  <c r="AS38" i="3"/>
  <c r="AN38" i="3"/>
  <c r="X34" i="3"/>
  <c r="AS34" i="3"/>
  <c r="AJ34" i="3"/>
  <c r="AF34" i="3"/>
  <c r="X30" i="3"/>
  <c r="AS30" i="3"/>
  <c r="AN30" i="3"/>
  <c r="AP30" i="3"/>
  <c r="AO30" i="3"/>
  <c r="AF30" i="3"/>
  <c r="BA95" i="3"/>
  <c r="BB95" i="3"/>
  <c r="BC95" i="3"/>
  <c r="BD95" i="3"/>
  <c r="BE95" i="3"/>
  <c r="BF95" i="3"/>
  <c r="BG95" i="3"/>
  <c r="BH95" i="3"/>
  <c r="BA59" i="3"/>
  <c r="BB59" i="3"/>
  <c r="BC59" i="3"/>
  <c r="BD59" i="3"/>
  <c r="BE59" i="3"/>
  <c r="BF59" i="3"/>
  <c r="BG59" i="3"/>
  <c r="BH59" i="3"/>
  <c r="BA16" i="3"/>
  <c r="BB16" i="3"/>
  <c r="BC16" i="3"/>
  <c r="BD16" i="3"/>
  <c r="BE16" i="3"/>
  <c r="BF16" i="3"/>
  <c r="BG16" i="3"/>
  <c r="BH16" i="3"/>
  <c r="W16" i="3"/>
  <c r="BA9" i="3"/>
  <c r="BB9" i="3"/>
  <c r="BC9" i="3"/>
  <c r="BD9" i="3"/>
  <c r="BE9" i="3"/>
  <c r="BF9" i="3"/>
  <c r="BG9" i="3"/>
  <c r="BH9" i="3"/>
  <c r="W9" i="3"/>
  <c r="X18" i="3"/>
  <c r="AS18" i="3"/>
  <c r="AN18" i="3"/>
  <c r="AU18" i="3"/>
  <c r="BA44" i="3"/>
  <c r="BB44" i="3"/>
  <c r="BC44" i="3"/>
  <c r="BD44" i="3"/>
  <c r="BE44" i="3"/>
  <c r="BF44" i="3"/>
  <c r="BG44" i="3"/>
  <c r="BH44" i="3"/>
  <c r="W44" i="3"/>
  <c r="AN44" i="3"/>
  <c r="AU44" i="3"/>
  <c r="BA89" i="3"/>
  <c r="BB89" i="3"/>
  <c r="BC89" i="3"/>
  <c r="BD89" i="3"/>
  <c r="BE89" i="3"/>
  <c r="BF89" i="3"/>
  <c r="BG89" i="3"/>
  <c r="BH89" i="3"/>
  <c r="W89" i="3"/>
  <c r="E37" i="6"/>
  <c r="O37" i="6"/>
  <c r="E25" i="6"/>
  <c r="O25" i="6"/>
  <c r="E81" i="6"/>
  <c r="O81" i="6"/>
  <c r="E29" i="6"/>
  <c r="O29" i="6"/>
  <c r="E111" i="6"/>
  <c r="O111" i="6"/>
  <c r="E106" i="6"/>
  <c r="O106" i="6"/>
  <c r="E98" i="6"/>
  <c r="O98" i="6"/>
  <c r="E80" i="6"/>
  <c r="O80" i="6"/>
  <c r="E72" i="6"/>
  <c r="O72" i="6"/>
  <c r="E68" i="6"/>
  <c r="O68" i="6"/>
  <c r="E52" i="6"/>
  <c r="O52" i="6"/>
  <c r="E48" i="6"/>
  <c r="O48" i="6"/>
  <c r="E40" i="6"/>
  <c r="O40" i="6"/>
  <c r="E36" i="6"/>
  <c r="O36" i="6"/>
  <c r="E28" i="6"/>
  <c r="O28" i="6"/>
  <c r="E16" i="6"/>
  <c r="O16" i="6"/>
  <c r="E12" i="6"/>
  <c r="O12" i="6"/>
  <c r="BA109" i="3"/>
  <c r="BB109" i="3"/>
  <c r="BC109" i="3"/>
  <c r="BD109" i="3"/>
  <c r="BE109" i="3"/>
  <c r="BF109" i="3"/>
  <c r="BG109" i="3"/>
  <c r="BH109" i="3"/>
  <c r="AF161" i="3"/>
  <c r="X170" i="3"/>
  <c r="AS170" i="3"/>
  <c r="AF170" i="3"/>
  <c r="AN170" i="3"/>
  <c r="AP170" i="3"/>
  <c r="AJ170" i="3"/>
  <c r="X167" i="3"/>
  <c r="AS167" i="3"/>
  <c r="AN167" i="3"/>
  <c r="AJ167" i="3"/>
  <c r="X48" i="3"/>
  <c r="AS48" i="3"/>
  <c r="AF48" i="3"/>
  <c r="W101" i="3"/>
  <c r="BA101" i="3"/>
  <c r="BB101" i="3"/>
  <c r="BC101" i="3"/>
  <c r="BD101" i="3"/>
  <c r="BE101" i="3"/>
  <c r="BF101" i="3"/>
  <c r="BG101" i="3"/>
  <c r="BH101" i="3"/>
  <c r="E99" i="6"/>
  <c r="O99" i="6"/>
  <c r="E65" i="6"/>
  <c r="O65" i="6"/>
  <c r="AP144" i="3"/>
  <c r="AO144" i="3"/>
  <c r="AP20" i="3"/>
  <c r="AO20" i="3"/>
  <c r="W26" i="3"/>
  <c r="BA42" i="3"/>
  <c r="BB42" i="3"/>
  <c r="BC42" i="3"/>
  <c r="BD42" i="3"/>
  <c r="BE42" i="3"/>
  <c r="BF42" i="3"/>
  <c r="BG42" i="3"/>
  <c r="BH42" i="3"/>
  <c r="W38" i="3"/>
  <c r="BA38" i="3"/>
  <c r="BB38" i="3"/>
  <c r="BC38" i="3"/>
  <c r="BD38" i="3"/>
  <c r="BE38" i="3"/>
  <c r="BF38" i="3"/>
  <c r="BG38" i="3"/>
  <c r="BH38" i="3"/>
  <c r="BA34" i="3"/>
  <c r="BB34" i="3"/>
  <c r="BC34" i="3"/>
  <c r="BD34" i="3"/>
  <c r="BE34" i="3"/>
  <c r="BF34" i="3"/>
  <c r="BG34" i="3"/>
  <c r="BH34" i="3"/>
  <c r="W34" i="3"/>
  <c r="X20" i="3"/>
  <c r="AS20" i="3"/>
  <c r="AF20" i="3"/>
  <c r="BB51" i="3"/>
  <c r="BC51" i="3"/>
  <c r="BD51" i="3"/>
  <c r="BE51" i="3"/>
  <c r="BF51" i="3"/>
  <c r="BG51" i="3"/>
  <c r="BH51" i="3"/>
  <c r="W51" i="3"/>
  <c r="X50" i="3"/>
  <c r="AS50" i="3"/>
  <c r="AN50" i="3"/>
  <c r="AP50" i="3"/>
  <c r="AO50" i="3"/>
  <c r="X61" i="3"/>
  <c r="AS61" i="3"/>
  <c r="AJ61" i="3"/>
  <c r="BA100" i="3"/>
  <c r="BB100" i="3"/>
  <c r="BC100" i="3"/>
  <c r="BD100" i="3"/>
  <c r="BE100" i="3"/>
  <c r="BF100" i="3"/>
  <c r="BG100" i="3"/>
  <c r="BH100" i="3"/>
  <c r="E84" i="6"/>
  <c r="O84" i="6"/>
  <c r="E13" i="6"/>
  <c r="O13" i="6"/>
  <c r="E56" i="6"/>
  <c r="O56" i="6"/>
  <c r="E45" i="6"/>
  <c r="O45" i="6"/>
  <c r="E41" i="6"/>
  <c r="O41" i="6"/>
  <c r="E107" i="6"/>
  <c r="O107" i="6"/>
  <c r="AU120" i="3"/>
  <c r="AP120" i="3"/>
  <c r="AO120" i="3"/>
  <c r="BA157" i="3"/>
  <c r="BB157" i="3"/>
  <c r="BC157" i="3" s="1"/>
  <c r="BD157" i="3" s="1"/>
  <c r="BE157" i="3" s="1"/>
  <c r="BF157" i="3" s="1"/>
  <c r="BG157" i="3" s="1"/>
  <c r="BH157" i="3" s="1"/>
  <c r="W157" i="3"/>
  <c r="BA153" i="3"/>
  <c r="BB153" i="3" s="1"/>
  <c r="BC153" i="3"/>
  <c r="BD153" i="3"/>
  <c r="BE153" i="3" s="1"/>
  <c r="BF153" i="3" s="1"/>
  <c r="BG153" i="3" s="1"/>
  <c r="BH153" i="3" s="1"/>
  <c r="BA124" i="3"/>
  <c r="BB124" i="3"/>
  <c r="BC124" i="3"/>
  <c r="BD124" i="3"/>
  <c r="BE124" i="3"/>
  <c r="BF124" i="3"/>
  <c r="BG124" i="3"/>
  <c r="BH124" i="3"/>
  <c r="W124" i="3"/>
  <c r="E126" i="6"/>
  <c r="O126" i="6"/>
  <c r="X42" i="3"/>
  <c r="AS42" i="3"/>
  <c r="AF42" i="3"/>
  <c r="BA90" i="3"/>
  <c r="BB90" i="3"/>
  <c r="BC90" i="3"/>
  <c r="BD90" i="3"/>
  <c r="BE90" i="3"/>
  <c r="BF90" i="3"/>
  <c r="BG90" i="3"/>
  <c r="BH90" i="3"/>
  <c r="W90" i="3"/>
  <c r="E103" i="6"/>
  <c r="O103" i="6"/>
  <c r="E91" i="6"/>
  <c r="O91" i="6"/>
  <c r="E69" i="6"/>
  <c r="O69" i="6"/>
  <c r="E61" i="6"/>
  <c r="O61" i="6"/>
  <c r="E33" i="6"/>
  <c r="O33" i="6"/>
  <c r="E21" i="6"/>
  <c r="O21" i="6"/>
  <c r="E9" i="6"/>
  <c r="O9" i="6"/>
  <c r="AF168" i="3"/>
  <c r="AJ168" i="3"/>
  <c r="X161" i="3"/>
  <c r="AS161" i="3"/>
  <c r="AJ161" i="3"/>
  <c r="AJ48" i="3"/>
  <c r="W60" i="3"/>
  <c r="W73" i="3"/>
  <c r="W81" i="3"/>
  <c r="W31" i="3"/>
  <c r="W13" i="3"/>
  <c r="W45" i="3"/>
  <c r="AN42" i="3"/>
  <c r="AF35" i="3"/>
  <c r="X35" i="3"/>
  <c r="AS35" i="3"/>
  <c r="X49" i="3"/>
  <c r="X55" i="3"/>
  <c r="AS55" i="3"/>
  <c r="AF55" i="3"/>
  <c r="W58" i="3"/>
  <c r="E85" i="6"/>
  <c r="O85" i="6"/>
  <c r="E95" i="6"/>
  <c r="O95" i="6"/>
  <c r="E64" i="6"/>
  <c r="O64" i="6"/>
  <c r="E49" i="6"/>
  <c r="O49" i="6"/>
  <c r="E53" i="6"/>
  <c r="O53" i="6"/>
  <c r="AP128" i="3"/>
  <c r="AO128" i="3"/>
  <c r="BA142" i="3"/>
  <c r="BB142" i="3" s="1"/>
  <c r="BC142" i="3" s="1"/>
  <c r="BD142" i="3" s="1"/>
  <c r="BE142" i="3" s="1"/>
  <c r="BF142" i="3" s="1"/>
  <c r="BG142" i="3" s="1"/>
  <c r="BH142" i="3" s="1"/>
  <c r="W142" i="3"/>
  <c r="W141" i="3"/>
  <c r="W130" i="3"/>
  <c r="BA130" i="3"/>
  <c r="BB130" i="3"/>
  <c r="BC130" i="3"/>
  <c r="BD130" i="3"/>
  <c r="BE130" i="3"/>
  <c r="BF130" i="3"/>
  <c r="BG130" i="3"/>
  <c r="BH130" i="3"/>
  <c r="BA122" i="3"/>
  <c r="BB122" i="3"/>
  <c r="BC122" i="3"/>
  <c r="BD122" i="3"/>
  <c r="BE122" i="3"/>
  <c r="BF122" i="3"/>
  <c r="BG122" i="3"/>
  <c r="BH122" i="3"/>
  <c r="E124" i="6"/>
  <c r="O124" i="6"/>
  <c r="AU121" i="3"/>
  <c r="E119" i="6"/>
  <c r="O119" i="6"/>
  <c r="AJ147" i="3"/>
  <c r="AN147" i="3"/>
  <c r="AU147" i="3"/>
  <c r="AF123" i="3"/>
  <c r="X123" i="3"/>
  <c r="AS123" i="3"/>
  <c r="X120" i="3"/>
  <c r="AS120" i="3"/>
  <c r="AJ120" i="3"/>
  <c r="AN200" i="3"/>
  <c r="AP200" i="3"/>
  <c r="AF200" i="3"/>
  <c r="W196" i="3"/>
  <c r="BA196" i="3"/>
  <c r="BB196" i="3"/>
  <c r="BC196" i="3" s="1"/>
  <c r="BD196" i="3" s="1"/>
  <c r="BE196" i="3" s="1"/>
  <c r="BF196" i="3" s="1"/>
  <c r="BG196" i="3" s="1"/>
  <c r="BH196" i="3" s="1"/>
  <c r="AF194" i="3"/>
  <c r="X194" i="3"/>
  <c r="AS194" i="3"/>
  <c r="AJ194" i="3"/>
  <c r="AF190" i="3"/>
  <c r="AN190" i="3"/>
  <c r="AP190" i="3"/>
  <c r="AO190" i="3"/>
  <c r="W186" i="3"/>
  <c r="BA186" i="3"/>
  <c r="BB186" i="3" s="1"/>
  <c r="BC186" i="3" s="1"/>
  <c r="BD186" i="3" s="1"/>
  <c r="BE186" i="3" s="1"/>
  <c r="BF186" i="3" s="1"/>
  <c r="BG186" i="3"/>
  <c r="BH186" i="3" s="1"/>
  <c r="W182" i="3"/>
  <c r="BA182" i="3"/>
  <c r="BB182" i="3"/>
  <c r="BC182" i="3" s="1"/>
  <c r="BD182" i="3" s="1"/>
  <c r="BE182" i="3" s="1"/>
  <c r="BF182" i="3" s="1"/>
  <c r="BG182" i="3"/>
  <c r="BH182" i="3" s="1"/>
  <c r="BA180" i="3"/>
  <c r="BB180" i="3"/>
  <c r="BC180" i="3"/>
  <c r="BD180" i="3" s="1"/>
  <c r="BE180" i="3" s="1"/>
  <c r="BF180" i="3" s="1"/>
  <c r="BG180" i="3" s="1"/>
  <c r="BH180" i="3" s="1"/>
  <c r="W180" i="3"/>
  <c r="AN178" i="3"/>
  <c r="AP178" i="3"/>
  <c r="AF178" i="3"/>
  <c r="X178" i="3"/>
  <c r="AS178" i="3"/>
  <c r="AJ178" i="3"/>
  <c r="AF11" i="3"/>
  <c r="E63" i="6"/>
  <c r="O63" i="6"/>
  <c r="E43" i="6"/>
  <c r="O43" i="6"/>
  <c r="E67" i="6"/>
  <c r="O67" i="6"/>
  <c r="E93" i="6"/>
  <c r="O93" i="6"/>
  <c r="AU109" i="3"/>
  <c r="AO151" i="3"/>
  <c r="AU151" i="3"/>
  <c r="AO149" i="3"/>
  <c r="AU149" i="3"/>
  <c r="W147" i="3"/>
  <c r="BA147" i="3"/>
  <c r="BB147" i="3"/>
  <c r="BC147" i="3" s="1"/>
  <c r="BD147" i="3" s="1"/>
  <c r="BE147" i="3" s="1"/>
  <c r="BF147" i="3" s="1"/>
  <c r="BG147" i="3" s="1"/>
  <c r="BH147" i="3" s="1"/>
  <c r="X159" i="3"/>
  <c r="AS159" i="3"/>
  <c r="AN159" i="3"/>
  <c r="AF159" i="3"/>
  <c r="AJ159" i="3"/>
  <c r="X155" i="3"/>
  <c r="AS155" i="3"/>
  <c r="AF155" i="3"/>
  <c r="AN155" i="3"/>
  <c r="AP155" i="3"/>
  <c r="AO155" i="3"/>
  <c r="AJ155" i="3"/>
  <c r="AJ152" i="3"/>
  <c r="AF152" i="3"/>
  <c r="X149" i="3"/>
  <c r="AS149" i="3"/>
  <c r="AJ149" i="3"/>
  <c r="AF149" i="3"/>
  <c r="X132" i="3"/>
  <c r="AS132" i="3"/>
  <c r="AF132" i="3"/>
  <c r="AN132" i="3"/>
  <c r="X129" i="3"/>
  <c r="AS129" i="3"/>
  <c r="AF129" i="3"/>
  <c r="X126" i="3"/>
  <c r="AN126" i="3"/>
  <c r="AP126" i="3"/>
  <c r="AO126" i="3"/>
  <c r="AJ208" i="3"/>
  <c r="AN208" i="3"/>
  <c r="BA203" i="3"/>
  <c r="BB203" i="3" s="1"/>
  <c r="BC203" i="3" s="1"/>
  <c r="BD203" i="3" s="1"/>
  <c r="BE203" i="3" s="1"/>
  <c r="BF203" i="3" s="1"/>
  <c r="BG203" i="3" s="1"/>
  <c r="BH203" i="3" s="1"/>
  <c r="W203" i="3"/>
  <c r="X177" i="3"/>
  <c r="AS177" i="3"/>
  <c r="AJ177" i="3"/>
  <c r="O166" i="6"/>
  <c r="AU14" i="3"/>
  <c r="W103" i="3"/>
  <c r="BA103" i="3"/>
  <c r="BB103" i="3"/>
  <c r="BC103" i="3"/>
  <c r="BD103" i="3"/>
  <c r="BE103" i="3"/>
  <c r="BF103" i="3"/>
  <c r="BG103" i="3"/>
  <c r="BH103" i="3"/>
  <c r="W121" i="3"/>
  <c r="BA121" i="3"/>
  <c r="BB121" i="3"/>
  <c r="BC121" i="3"/>
  <c r="BD121" i="3"/>
  <c r="BE121" i="3"/>
  <c r="BF121" i="3"/>
  <c r="BG121" i="3"/>
  <c r="BH121" i="3"/>
  <c r="AN172" i="3"/>
  <c r="AP172" i="3"/>
  <c r="AJ172" i="3"/>
  <c r="X100" i="3"/>
  <c r="AS100" i="3"/>
  <c r="AF100" i="3"/>
  <c r="AN100" i="3"/>
  <c r="AU100" i="3"/>
  <c r="AJ100" i="3"/>
  <c r="BA211" i="3"/>
  <c r="BB211" i="3"/>
  <c r="BC211" i="3" s="1"/>
  <c r="BD211" i="3" s="1"/>
  <c r="BE211" i="3" s="1"/>
  <c r="BF211" i="3" s="1"/>
  <c r="BG211" i="3" s="1"/>
  <c r="BH211" i="3" s="1"/>
  <c r="BA162" i="3"/>
  <c r="BB162" i="3"/>
  <c r="BC162" i="3" s="1"/>
  <c r="BD162" i="3" s="1"/>
  <c r="BE162" i="3"/>
  <c r="BF162" i="3" s="1"/>
  <c r="BG162" i="3" s="1"/>
  <c r="BH162" i="3" s="1"/>
  <c r="W162" i="3"/>
  <c r="BA149" i="3"/>
  <c r="BB149" i="3" s="1"/>
  <c r="BC149" i="3" s="1"/>
  <c r="BD149" i="3" s="1"/>
  <c r="BE149" i="3" s="1"/>
  <c r="BF149" i="3" s="1"/>
  <c r="BG149" i="3"/>
  <c r="BH149" i="3" s="1"/>
  <c r="W149" i="3"/>
  <c r="W144" i="3"/>
  <c r="W126" i="3"/>
  <c r="BA126" i="3"/>
  <c r="W120" i="3"/>
  <c r="BA120" i="3"/>
  <c r="BB120" i="3"/>
  <c r="BC120" i="3"/>
  <c r="BD120" i="3"/>
  <c r="BE120" i="3"/>
  <c r="BF120" i="3"/>
  <c r="BG120" i="3"/>
  <c r="BH120" i="3"/>
  <c r="X165" i="3"/>
  <c r="AS165" i="3"/>
  <c r="AJ165" i="3"/>
  <c r="AN165" i="3"/>
  <c r="AP165" i="3"/>
  <c r="AO165" i="3"/>
  <c r="AF165" i="3"/>
  <c r="AF153" i="3"/>
  <c r="X153" i="3"/>
  <c r="AS153" i="3"/>
  <c r="AN153" i="3"/>
  <c r="AP153" i="3"/>
  <c r="AJ153" i="3"/>
  <c r="X188" i="3"/>
  <c r="AS188" i="3"/>
  <c r="AJ188" i="3"/>
  <c r="AN188" i="3"/>
  <c r="AP188" i="3"/>
  <c r="AF188" i="3"/>
  <c r="AW84" i="3"/>
  <c r="BA160" i="3"/>
  <c r="BB160" i="3"/>
  <c r="BC160" i="3" s="1"/>
  <c r="BD160" i="3" s="1"/>
  <c r="BE160" i="3" s="1"/>
  <c r="BF160" i="3" s="1"/>
  <c r="BG160" i="3" s="1"/>
  <c r="BH160" i="3" s="1"/>
  <c r="W160" i="3"/>
  <c r="X141" i="3"/>
  <c r="AS141" i="3"/>
  <c r="AF141" i="3"/>
  <c r="AJ141" i="3"/>
  <c r="AN141" i="3"/>
  <c r="AU141" i="3"/>
  <c r="AN135" i="3"/>
  <c r="AU135" i="3"/>
  <c r="G103" i="14"/>
  <c r="AJ135" i="3"/>
  <c r="AF135" i="3"/>
  <c r="X135" i="3"/>
  <c r="AS135" i="3"/>
  <c r="W208" i="3"/>
  <c r="BA208" i="3"/>
  <c r="BB208" i="3" s="1"/>
  <c r="BC208" i="3" s="1"/>
  <c r="BD208" i="3" s="1"/>
  <c r="BE208" i="3" s="1"/>
  <c r="BF208" i="3" s="1"/>
  <c r="BG208" i="3" s="1"/>
  <c r="BH208" i="3" s="1"/>
  <c r="BA104" i="3"/>
  <c r="BB104" i="3"/>
  <c r="BC104" i="3"/>
  <c r="BD104" i="3"/>
  <c r="BE104" i="3"/>
  <c r="BF104" i="3"/>
  <c r="BG104" i="3"/>
  <c r="BH104" i="3"/>
  <c r="W104" i="3"/>
  <c r="BA137" i="3"/>
  <c r="BB137" i="3"/>
  <c r="BC137" i="3"/>
  <c r="BD137" i="3"/>
  <c r="BE137" i="3"/>
  <c r="BF137" i="3"/>
  <c r="BG137" i="3"/>
  <c r="BH137" i="3"/>
  <c r="W137" i="3"/>
  <c r="AF122" i="3"/>
  <c r="AN122" i="3"/>
  <c r="AU122" i="3"/>
  <c r="AJ122" i="3"/>
  <c r="X122" i="3"/>
  <c r="AS122" i="3"/>
  <c r="BA187" i="3"/>
  <c r="BB187" i="3" s="1"/>
  <c r="BC187" i="3"/>
  <c r="BD187" i="3" s="1"/>
  <c r="BE187" i="3" s="1"/>
  <c r="BF187" i="3" s="1"/>
  <c r="BG187" i="3" s="1"/>
  <c r="BH187" i="3" s="1"/>
  <c r="W187" i="3"/>
  <c r="BA85" i="3"/>
  <c r="BB85" i="3"/>
  <c r="BC85" i="3"/>
  <c r="BD85" i="3"/>
  <c r="BE85" i="3"/>
  <c r="BF85" i="3"/>
  <c r="BG85" i="3"/>
  <c r="BH85" i="3"/>
  <c r="W85" i="3"/>
  <c r="BA107" i="3"/>
  <c r="BB107" i="3"/>
  <c r="BC107" i="3"/>
  <c r="BD107" i="3"/>
  <c r="BE107" i="3"/>
  <c r="BF107" i="3"/>
  <c r="BG107" i="3"/>
  <c r="BH107" i="3"/>
  <c r="AJ157" i="3"/>
  <c r="AF157" i="3"/>
  <c r="X157" i="3"/>
  <c r="AS157" i="3"/>
  <c r="AN157" i="3"/>
  <c r="AJ133" i="3"/>
  <c r="AF133" i="3"/>
  <c r="X133" i="3"/>
  <c r="AS133" i="3"/>
  <c r="AN133" i="3"/>
  <c r="W161" i="3"/>
  <c r="BA161" i="3"/>
  <c r="BA145" i="3"/>
  <c r="BB145" i="3"/>
  <c r="BC145" i="3" s="1"/>
  <c r="BD145" i="3" s="1"/>
  <c r="BE145" i="3" s="1"/>
  <c r="BF145" i="3" s="1"/>
  <c r="BG145" i="3" s="1"/>
  <c r="BH145" i="3" s="1"/>
  <c r="W145" i="3"/>
  <c r="W205" i="3"/>
  <c r="BA205" i="3"/>
  <c r="AF186" i="3"/>
  <c r="X186" i="3"/>
  <c r="AS186" i="3"/>
  <c r="BA184" i="3"/>
  <c r="BB184" i="3" s="1"/>
  <c r="BC184" i="3"/>
  <c r="BD184" i="3" s="1"/>
  <c r="BE184" i="3" s="1"/>
  <c r="BF184" i="3" s="1"/>
  <c r="BG184" i="3" s="1"/>
  <c r="BH184" i="3" s="1"/>
  <c r="W184" i="3"/>
  <c r="BA111" i="3"/>
  <c r="W111" i="3"/>
  <c r="BA105" i="3"/>
  <c r="BB105" i="3"/>
  <c r="BC105" i="3"/>
  <c r="BD105" i="3"/>
  <c r="BE105" i="3"/>
  <c r="BF105" i="3"/>
  <c r="BG105" i="3"/>
  <c r="BH105" i="3"/>
  <c r="W105" i="3"/>
  <c r="BA148" i="3"/>
  <c r="BB148" i="3" s="1"/>
  <c r="BC148" i="3" s="1"/>
  <c r="BD148" i="3" s="1"/>
  <c r="BE148" i="3" s="1"/>
  <c r="BF148" i="3" s="1"/>
  <c r="BG148" i="3" s="1"/>
  <c r="BH148" i="3" s="1"/>
  <c r="W148" i="3"/>
  <c r="BA125" i="3"/>
  <c r="BB125" i="3"/>
  <c r="BC125" i="3"/>
  <c r="BD125" i="3"/>
  <c r="BE125" i="3"/>
  <c r="BF125" i="3"/>
  <c r="BG125" i="3"/>
  <c r="BH125" i="3"/>
  <c r="W125" i="3"/>
  <c r="AJ174" i="3"/>
  <c r="X174" i="3"/>
  <c r="AS174" i="3"/>
  <c r="AN174" i="3"/>
  <c r="AP174" i="3"/>
  <c r="AF174" i="3"/>
  <c r="AF108" i="3"/>
  <c r="AN108" i="3"/>
  <c r="AJ108" i="3"/>
  <c r="X108" i="3"/>
  <c r="AS108" i="3"/>
  <c r="AN102" i="3"/>
  <c r="AU102" i="3"/>
  <c r="AJ102" i="3"/>
  <c r="X102" i="3"/>
  <c r="AS102" i="3"/>
  <c r="AF102" i="3"/>
  <c r="W164" i="3"/>
  <c r="BA164" i="3"/>
  <c r="BB164" i="3" s="1"/>
  <c r="BC164" i="3"/>
  <c r="BD164" i="3" s="1"/>
  <c r="BE164" i="3" s="1"/>
  <c r="BF164" i="3" s="1"/>
  <c r="BG164" i="3" s="1"/>
  <c r="BH164" i="3"/>
  <c r="W136" i="3"/>
  <c r="BA136" i="3"/>
  <c r="BB136" i="3"/>
  <c r="BC136" i="3"/>
  <c r="BD136" i="3"/>
  <c r="BE136" i="3"/>
  <c r="BF136" i="3"/>
  <c r="BG136" i="3"/>
  <c r="BH136" i="3"/>
  <c r="AN125" i="3"/>
  <c r="AF125" i="3"/>
  <c r="X125" i="3"/>
  <c r="AJ125" i="3"/>
  <c r="O165" i="6"/>
  <c r="AP132" i="3"/>
  <c r="AO132" i="3"/>
  <c r="AW20" i="3"/>
  <c r="AW93" i="3"/>
  <c r="AU67" i="3"/>
  <c r="AP4" i="3"/>
  <c r="AO4" i="3"/>
  <c r="AP45" i="3"/>
  <c r="AO45" i="3"/>
  <c r="AP75" i="3"/>
  <c r="AO75" i="3"/>
  <c r="X22" i="3"/>
  <c r="AS22" i="3"/>
  <c r="AF22" i="3"/>
  <c r="AF9" i="3"/>
  <c r="X9" i="3"/>
  <c r="AS9" i="3"/>
  <c r="AU48" i="3"/>
  <c r="AP101" i="3"/>
  <c r="AO101" i="3"/>
  <c r="AU101" i="3"/>
  <c r="AU31" i="3"/>
  <c r="AU74" i="3"/>
  <c r="BA163" i="3"/>
  <c r="BB163" i="3"/>
  <c r="BC163" i="3"/>
  <c r="BD163" i="3" s="1"/>
  <c r="BE163" i="3" s="1"/>
  <c r="BF163" i="3" s="1"/>
  <c r="BG163" i="3" s="1"/>
  <c r="BH163" i="3" s="1"/>
  <c r="W163" i="3"/>
  <c r="AU71" i="3"/>
  <c r="AU69" i="3"/>
  <c r="W106" i="3"/>
  <c r="BA106" i="3"/>
  <c r="BB106" i="3"/>
  <c r="BC106" i="3"/>
  <c r="BD106" i="3"/>
  <c r="BE106" i="3"/>
  <c r="BF106" i="3"/>
  <c r="BG106" i="3"/>
  <c r="BH106" i="3"/>
  <c r="BA102" i="3"/>
  <c r="BB102" i="3"/>
  <c r="BC102" i="3"/>
  <c r="BD102" i="3"/>
  <c r="BE102" i="3"/>
  <c r="BF102" i="3"/>
  <c r="BG102" i="3"/>
  <c r="BH102" i="3"/>
  <c r="W102" i="3"/>
  <c r="BA110" i="3"/>
  <c r="W110" i="3"/>
  <c r="AU107" i="3"/>
  <c r="AW107" i="3"/>
  <c r="AU116" i="3"/>
  <c r="AP125" i="3"/>
  <c r="AO125" i="3"/>
  <c r="O153" i="6"/>
  <c r="AU103" i="3"/>
  <c r="O169" i="6"/>
  <c r="O167" i="6"/>
  <c r="AU156" i="3"/>
  <c r="O161" i="6"/>
  <c r="O155" i="6"/>
  <c r="O158" i="6"/>
  <c r="BA135" i="3"/>
  <c r="W135" i="3"/>
  <c r="AU105" i="3"/>
  <c r="O168" i="6"/>
  <c r="O159" i="6"/>
  <c r="AU106" i="3"/>
  <c r="O164" i="6"/>
  <c r="O162" i="6"/>
  <c r="E151" i="6"/>
  <c r="O151" i="6"/>
  <c r="E140" i="6"/>
  <c r="O140" i="6"/>
  <c r="W171" i="3"/>
  <c r="BA171" i="3"/>
  <c r="E148" i="6"/>
  <c r="O148" i="6"/>
  <c r="AU143" i="3"/>
  <c r="E141" i="6"/>
  <c r="O141" i="6"/>
  <c r="E129" i="6"/>
  <c r="O129" i="6"/>
  <c r="AF121" i="3"/>
  <c r="E152" i="6"/>
  <c r="O152" i="6"/>
  <c r="E145" i="6"/>
  <c r="O145" i="6"/>
  <c r="AU140" i="3"/>
  <c r="AF212" i="3"/>
  <c r="AN212" i="3"/>
  <c r="AU212" i="3"/>
  <c r="X212" i="3"/>
  <c r="AS212" i="3"/>
  <c r="AJ212" i="3"/>
  <c r="O156" i="6"/>
  <c r="E142" i="6"/>
  <c r="O142" i="6"/>
  <c r="O163" i="6"/>
  <c r="O170" i="6"/>
  <c r="O160" i="6"/>
  <c r="O157" i="6"/>
  <c r="E146" i="6"/>
  <c r="O146" i="6"/>
  <c r="E147" i="6"/>
  <c r="O147" i="6"/>
  <c r="E139" i="6"/>
  <c r="O139" i="6"/>
  <c r="O154" i="6"/>
  <c r="E144" i="6"/>
  <c r="O144" i="6"/>
  <c r="AJ171" i="3"/>
  <c r="AF171" i="3"/>
  <c r="X171" i="3"/>
  <c r="AS171" i="3"/>
  <c r="AN171" i="3"/>
  <c r="O174" i="6"/>
  <c r="O171" i="6"/>
  <c r="O173" i="6"/>
  <c r="O178" i="6"/>
  <c r="X204" i="3"/>
  <c r="AS204" i="3"/>
  <c r="AN204" i="3"/>
  <c r="AP204" i="3"/>
  <c r="AO204" i="3"/>
  <c r="AU204" i="3"/>
  <c r="O172" i="6"/>
  <c r="O177" i="6"/>
  <c r="O176" i="6"/>
  <c r="W207" i="3"/>
  <c r="BA207" i="3"/>
  <c r="BB207" i="3"/>
  <c r="BC207" i="3" s="1"/>
  <c r="BD207" i="3"/>
  <c r="BE207" i="3" s="1"/>
  <c r="BF207" i="3" s="1"/>
  <c r="BG207" i="3" s="1"/>
  <c r="BH207" i="3" s="1"/>
  <c r="O175" i="6"/>
  <c r="E133" i="6"/>
  <c r="O133" i="6"/>
  <c r="AN203" i="3"/>
  <c r="AP203" i="3"/>
  <c r="X203" i="3"/>
  <c r="AS203" i="3"/>
  <c r="AJ203" i="3"/>
  <c r="AF203" i="3"/>
  <c r="AJ205" i="3"/>
  <c r="AF205" i="3"/>
  <c r="AN205" i="3"/>
  <c r="AP205" i="3"/>
  <c r="X205" i="3"/>
  <c r="AS205" i="3"/>
  <c r="W201" i="3"/>
  <c r="BA201" i="3"/>
  <c r="BB201" i="3"/>
  <c r="BC201" i="3"/>
  <c r="BD201" i="3"/>
  <c r="BE201" i="3" s="1"/>
  <c r="BF201" i="3"/>
  <c r="BG201" i="3" s="1"/>
  <c r="BH201" i="3" s="1"/>
  <c r="AJ206" i="3"/>
  <c r="AF206" i="3"/>
  <c r="AN206" i="3"/>
  <c r="AP206" i="3"/>
  <c r="X206" i="3"/>
  <c r="AS206" i="3"/>
  <c r="BA202" i="3"/>
  <c r="BB202" i="3"/>
  <c r="BC202" i="3" s="1"/>
  <c r="BD202" i="3" s="1"/>
  <c r="BE202" i="3" s="1"/>
  <c r="BF202" i="3" s="1"/>
  <c r="BG202" i="3" s="1"/>
  <c r="BH202" i="3" s="1"/>
  <c r="W202" i="3"/>
  <c r="AF210" i="3"/>
  <c r="X210" i="3"/>
  <c r="AS210" i="3"/>
  <c r="AN210" i="3"/>
  <c r="AP210" i="3"/>
  <c r="AJ210" i="3"/>
  <c r="BA204" i="3"/>
  <c r="W204" i="3"/>
  <c r="AU200" i="3"/>
  <c r="AO200" i="3"/>
  <c r="X213" i="3"/>
  <c r="AS213" i="3"/>
  <c r="AJ213" i="3"/>
  <c r="AF213" i="3"/>
  <c r="AN213" i="3"/>
  <c r="AP213" i="3"/>
  <c r="AO213" i="3"/>
  <c r="AJ211" i="3"/>
  <c r="AF211" i="3"/>
  <c r="X211" i="3"/>
  <c r="AS211" i="3"/>
  <c r="AN211" i="3"/>
  <c r="AP211" i="3"/>
  <c r="AO211" i="3"/>
  <c r="BA209" i="3"/>
  <c r="BB209" i="3" s="1"/>
  <c r="BC209" i="3" s="1"/>
  <c r="BD209" i="3" s="1"/>
  <c r="BE209" i="3" s="1"/>
  <c r="BF209" i="3" s="1"/>
  <c r="BG209" i="3" s="1"/>
  <c r="BH209" i="3" s="1"/>
  <c r="W209" i="3"/>
  <c r="AN201" i="3"/>
  <c r="AF201" i="3"/>
  <c r="AJ201" i="3"/>
  <c r="X201" i="3"/>
  <c r="AS201" i="3"/>
  <c r="AO202" i="3"/>
  <c r="AU202" i="3"/>
  <c r="X214" i="3"/>
  <c r="AS214" i="3"/>
  <c r="AF214" i="3"/>
  <c r="AN214" i="3"/>
  <c r="AP214" i="3"/>
  <c r="AO214" i="3"/>
  <c r="AJ214" i="3"/>
  <c r="BA206" i="3"/>
  <c r="BB206" i="3"/>
  <c r="BC206" i="3" s="1"/>
  <c r="BD206" i="3" s="1"/>
  <c r="BE206" i="3" s="1"/>
  <c r="BF206" i="3" s="1"/>
  <c r="BG206" i="3" s="1"/>
  <c r="BH206" i="3" s="1"/>
  <c r="AJ202" i="3"/>
  <c r="X202" i="3"/>
  <c r="AS202" i="3"/>
  <c r="AF209" i="3"/>
  <c r="AN207" i="3"/>
  <c r="AP207" i="3"/>
  <c r="AF207" i="3"/>
  <c r="AF204" i="3"/>
  <c r="BA199" i="3"/>
  <c r="BB199" i="3"/>
  <c r="BC199" i="3" s="1"/>
  <c r="BD199" i="3" s="1"/>
  <c r="BE199" i="3" s="1"/>
  <c r="BF199" i="3" s="1"/>
  <c r="BG199" i="3" s="1"/>
  <c r="BH199" i="3" s="1"/>
  <c r="AJ209" i="3"/>
  <c r="AF202" i="3"/>
  <c r="AN209" i="3"/>
  <c r="AP209" i="3"/>
  <c r="AJ207" i="3"/>
  <c r="X200" i="3"/>
  <c r="AS200" i="3"/>
  <c r="AJ200" i="3"/>
  <c r="AF198" i="3"/>
  <c r="X198" i="3"/>
  <c r="AS198" i="3"/>
  <c r="AJ198" i="3"/>
  <c r="AN198" i="3"/>
  <c r="AP198" i="3"/>
  <c r="W198" i="3"/>
  <c r="BA198" i="3"/>
  <c r="BB198" i="3" s="1"/>
  <c r="BA191" i="3"/>
  <c r="W191" i="3"/>
  <c r="AF197" i="3"/>
  <c r="AN197" i="3"/>
  <c r="AP197" i="3"/>
  <c r="AO197" i="3"/>
  <c r="X197" i="3"/>
  <c r="AS197" i="3"/>
  <c r="AJ197" i="3"/>
  <c r="AN195" i="3"/>
  <c r="AP195" i="3"/>
  <c r="X195" i="3"/>
  <c r="AS195" i="3"/>
  <c r="AF195" i="3"/>
  <c r="AJ195" i="3"/>
  <c r="W193" i="3"/>
  <c r="AN191" i="3"/>
  <c r="X191" i="3"/>
  <c r="AS191" i="3"/>
  <c r="AJ191" i="3"/>
  <c r="AF191" i="3"/>
  <c r="X189" i="3"/>
  <c r="AS189" i="3"/>
  <c r="AF189" i="3"/>
  <c r="AN189" i="3"/>
  <c r="AP189" i="3"/>
  <c r="AJ189" i="3"/>
  <c r="X196" i="3"/>
  <c r="AS196" i="3"/>
  <c r="AJ196" i="3"/>
  <c r="AN196" i="3"/>
  <c r="AP196" i="3"/>
  <c r="AO196" i="3"/>
  <c r="AF196" i="3"/>
  <c r="BA192" i="3"/>
  <c r="BB192" i="3"/>
  <c r="BC192" i="3" s="1"/>
  <c r="BD192" i="3" s="1"/>
  <c r="BE192" i="3" s="1"/>
  <c r="BF192" i="3" s="1"/>
  <c r="BG192" i="3" s="1"/>
  <c r="BH192" i="3" s="1"/>
  <c r="W192" i="3"/>
  <c r="AF193" i="3"/>
  <c r="X193" i="3"/>
  <c r="AS193" i="3"/>
  <c r="AJ193" i="3"/>
  <c r="AN193" i="3"/>
  <c r="AU194" i="3"/>
  <c r="BA190" i="3"/>
  <c r="BA188" i="3"/>
  <c r="W188" i="3"/>
  <c r="AN179" i="3"/>
  <c r="AP179" i="3"/>
  <c r="AO179" i="3"/>
  <c r="AF179" i="3"/>
  <c r="X179" i="3"/>
  <c r="AS179" i="3"/>
  <c r="AJ179" i="3"/>
  <c r="AN184" i="3"/>
  <c r="AF184" i="3"/>
  <c r="X184" i="3"/>
  <c r="AS184" i="3"/>
  <c r="AJ184" i="3"/>
  <c r="AF185" i="3"/>
  <c r="X185" i="3"/>
  <c r="AS185" i="3"/>
  <c r="AJ185" i="3"/>
  <c r="AN185" i="3"/>
  <c r="X180" i="3"/>
  <c r="AJ180" i="3"/>
  <c r="AF180" i="3"/>
  <c r="AN180" i="3"/>
  <c r="AP180" i="3"/>
  <c r="AO180" i="3"/>
  <c r="AF187" i="3"/>
  <c r="AJ181" i="3"/>
  <c r="AN181" i="3"/>
  <c r="AP181" i="3"/>
  <c r="X181" i="3"/>
  <c r="AS181" i="3"/>
  <c r="AF181" i="3"/>
  <c r="BA179" i="3"/>
  <c r="BB179" i="3"/>
  <c r="BC179" i="3"/>
  <c r="BD179" i="3" s="1"/>
  <c r="BE179" i="3" s="1"/>
  <c r="BF179" i="3" s="1"/>
  <c r="BG179" i="3" s="1"/>
  <c r="BH179" i="3" s="1"/>
  <c r="W179" i="3"/>
  <c r="AF182" i="3"/>
  <c r="X182" i="3"/>
  <c r="AS182" i="3"/>
  <c r="AJ182" i="3"/>
  <c r="AN182" i="3"/>
  <c r="AO229" i="3"/>
  <c r="AU229" i="3"/>
  <c r="E137" i="6"/>
  <c r="O137" i="6"/>
  <c r="E138" i="6"/>
  <c r="O138" i="6"/>
  <c r="E136" i="6"/>
  <c r="O136" i="6"/>
  <c r="E135" i="6"/>
  <c r="O135" i="6"/>
  <c r="E134" i="6"/>
  <c r="O134" i="6"/>
  <c r="E132" i="6"/>
  <c r="O132" i="6"/>
  <c r="E130" i="6"/>
  <c r="O130" i="6"/>
  <c r="W170" i="3"/>
  <c r="BA170" i="3"/>
  <c r="BB170" i="3" s="1"/>
  <c r="BC170" i="3" s="1"/>
  <c r="BD170" i="3" s="1"/>
  <c r="BE170" i="3" s="1"/>
  <c r="BF170" i="3" s="1"/>
  <c r="BG170" i="3" s="1"/>
  <c r="BH170" i="3" s="1"/>
  <c r="W176" i="3"/>
  <c r="BA176" i="3"/>
  <c r="BB176" i="3"/>
  <c r="BC176" i="3" s="1"/>
  <c r="BD176" i="3" s="1"/>
  <c r="BE176" i="3" s="1"/>
  <c r="BF176" i="3"/>
  <c r="BG176" i="3" s="1"/>
  <c r="BH176" i="3" s="1"/>
  <c r="BA177" i="3"/>
  <c r="BB177" i="3"/>
  <c r="BC177" i="3"/>
  <c r="BD177" i="3" s="1"/>
  <c r="BE177" i="3" s="1"/>
  <c r="BF177" i="3" s="1"/>
  <c r="BG177" i="3" s="1"/>
  <c r="BH177" i="3" s="1"/>
  <c r="W174" i="3"/>
  <c r="BA174" i="3"/>
  <c r="BA167" i="3"/>
  <c r="BB167" i="3" s="1"/>
  <c r="BC167" i="3" s="1"/>
  <c r="BD167" i="3" s="1"/>
  <c r="BE167" i="3" s="1"/>
  <c r="BF167" i="3" s="1"/>
  <c r="W167" i="3"/>
  <c r="BA169" i="3"/>
  <c r="BB169" i="3"/>
  <c r="BC169" i="3"/>
  <c r="BD169" i="3"/>
  <c r="BE169" i="3" s="1"/>
  <c r="BF169" i="3" s="1"/>
  <c r="BG169" i="3" s="1"/>
  <c r="BH169" i="3" s="1"/>
  <c r="W169" i="3"/>
  <c r="BA173" i="3"/>
  <c r="BB173" i="3"/>
  <c r="BC173" i="3"/>
  <c r="BD173" i="3" s="1"/>
  <c r="BE173" i="3"/>
  <c r="BF173" i="3" s="1"/>
  <c r="BG173" i="3" s="1"/>
  <c r="BH173" i="3" s="1"/>
  <c r="W173" i="3"/>
  <c r="AF175" i="3"/>
  <c r="AN175" i="3"/>
  <c r="AP175" i="3"/>
  <c r="X175" i="3"/>
  <c r="AS175" i="3"/>
  <c r="AJ175" i="3"/>
  <c r="W172" i="3"/>
  <c r="BA172" i="3"/>
  <c r="AJ169" i="3"/>
  <c r="AN169" i="3"/>
  <c r="AP169" i="3"/>
  <c r="AO169" i="3"/>
  <c r="AF169" i="3"/>
  <c r="X169" i="3"/>
  <c r="AS169" i="3"/>
  <c r="AN173" i="3"/>
  <c r="AJ173" i="3"/>
  <c r="X173" i="3"/>
  <c r="AS173" i="3"/>
  <c r="AF173" i="3"/>
  <c r="AO172" i="3"/>
  <c r="BA168" i="3"/>
  <c r="W168" i="3"/>
  <c r="BA175" i="3"/>
  <c r="BB175" i="3" s="1"/>
  <c r="W175" i="3"/>
  <c r="X168" i="3"/>
  <c r="AS168" i="3"/>
  <c r="AU167" i="3"/>
  <c r="AN168" i="3"/>
  <c r="X172" i="3"/>
  <c r="AS172" i="3"/>
  <c r="AF172" i="3"/>
  <c r="W166" i="3"/>
  <c r="BA166" i="3"/>
  <c r="AJ166" i="3"/>
  <c r="AN166" i="3"/>
  <c r="AP166" i="3"/>
  <c r="X166" i="3"/>
  <c r="AF166" i="3"/>
  <c r="BA183" i="3"/>
  <c r="BB183" i="3"/>
  <c r="BC183" i="3" s="1"/>
  <c r="BD183" i="3" s="1"/>
  <c r="BE183" i="3" s="1"/>
  <c r="BF183" i="3" s="1"/>
  <c r="BG183" i="3" s="1"/>
  <c r="BH183" i="3" s="1"/>
  <c r="W183" i="3"/>
  <c r="AJ183" i="3"/>
  <c r="AW143" i="3"/>
  <c r="AW103" i="3"/>
  <c r="AW48" i="3"/>
  <c r="AW71" i="3"/>
  <c r="AU126" i="3"/>
  <c r="AW120" i="3"/>
  <c r="AP44" i="3"/>
  <c r="AO44" i="3"/>
  <c r="AP24" i="3"/>
  <c r="AO24" i="3"/>
  <c r="AU190" i="3"/>
  <c r="AP38" i="3"/>
  <c r="AO38" i="3"/>
  <c r="AU38" i="3"/>
  <c r="AU10" i="3"/>
  <c r="AU178" i="3"/>
  <c r="AO178" i="3"/>
  <c r="AP18" i="3"/>
  <c r="AO18" i="3"/>
  <c r="AU27" i="3"/>
  <c r="AW161" i="3"/>
  <c r="AU153" i="3"/>
  <c r="AO153" i="3"/>
  <c r="AP108" i="3"/>
  <c r="AO108" i="3"/>
  <c r="AU108" i="3"/>
  <c r="AP135" i="3"/>
  <c r="AO135" i="3"/>
  <c r="AP122" i="3"/>
  <c r="AO122" i="3"/>
  <c r="AP102" i="3"/>
  <c r="AO102" i="3"/>
  <c r="AU133" i="3"/>
  <c r="AP133" i="3"/>
  <c r="AO133" i="3"/>
  <c r="AU214" i="3"/>
  <c r="AU205" i="3"/>
  <c r="AO205" i="3"/>
  <c r="AU213" i="3"/>
  <c r="AO209" i="3"/>
  <c r="AU207" i="3"/>
  <c r="AO207" i="3"/>
  <c r="AO198" i="3"/>
  <c r="AU193" i="3"/>
  <c r="AO195" i="3"/>
  <c r="AU196" i="3"/>
  <c r="AU197" i="3"/>
  <c r="AO189" i="3"/>
  <c r="AU181" i="3"/>
  <c r="AO181" i="3"/>
  <c r="AW167" i="3"/>
  <c r="AO175" i="3"/>
  <c r="AU175" i="3"/>
  <c r="AO166" i="3"/>
  <c r="AW207" i="3"/>
  <c r="AW214" i="3"/>
  <c r="AU111" i="3"/>
  <c r="AW75" i="3"/>
  <c r="AW73" i="3"/>
  <c r="AP187" i="3"/>
  <c r="AO187" i="3"/>
  <c r="AU187" i="3"/>
  <c r="AW24" i="3"/>
  <c r="AW17" i="3"/>
  <c r="AW128" i="3"/>
  <c r="AP83" i="3"/>
  <c r="AO83" i="3"/>
  <c r="AU83" i="3"/>
  <c r="BA21" i="3"/>
  <c r="BB21" i="3"/>
  <c r="BC21" i="3"/>
  <c r="BD21" i="3"/>
  <c r="BE21" i="3"/>
  <c r="BF21" i="3"/>
  <c r="BG21" i="3"/>
  <c r="BH21" i="3"/>
  <c r="W21" i="3"/>
  <c r="W14" i="3"/>
  <c r="BA14" i="3"/>
  <c r="BB14" i="3"/>
  <c r="BC14" i="3"/>
  <c r="BD14" i="3"/>
  <c r="BE14" i="3"/>
  <c r="BF14" i="3"/>
  <c r="BG14" i="3"/>
  <c r="BH14" i="3"/>
  <c r="BA62" i="3"/>
  <c r="BB62" i="3"/>
  <c r="BC62" i="3"/>
  <c r="BD62" i="3"/>
  <c r="BE62" i="3"/>
  <c r="BF62" i="3"/>
  <c r="BG62" i="3"/>
  <c r="BH62" i="3"/>
  <c r="W62" i="3"/>
  <c r="W70" i="3"/>
  <c r="BA70" i="3"/>
  <c r="BB70" i="3"/>
  <c r="BC70" i="3"/>
  <c r="BD70" i="3"/>
  <c r="BE70" i="3"/>
  <c r="BF70" i="3"/>
  <c r="BG70" i="3"/>
  <c r="BH70" i="3"/>
  <c r="AN142" i="3"/>
  <c r="AF142" i="3"/>
  <c r="X142" i="3"/>
  <c r="AJ142" i="3"/>
  <c r="X95" i="3"/>
  <c r="AN95" i="3"/>
  <c r="AJ95" i="3"/>
  <c r="AJ216" i="3"/>
  <c r="AF216" i="3"/>
  <c r="X216" i="3"/>
  <c r="AS216" i="3"/>
  <c r="AW197" i="3"/>
  <c r="AW194" i="3"/>
  <c r="AU195" i="3"/>
  <c r="AU198" i="3"/>
  <c r="AW55" i="3"/>
  <c r="AU30" i="3"/>
  <c r="AU50" i="3"/>
  <c r="AU7" i="3"/>
  <c r="AJ187" i="3"/>
  <c r="W194" i="3"/>
  <c r="BA214" i="3"/>
  <c r="BB214" i="3"/>
  <c r="BC214" i="3"/>
  <c r="BD214" i="3"/>
  <c r="BE214" i="3" s="1"/>
  <c r="BF214" i="3" s="1"/>
  <c r="BG214" i="3" s="1"/>
  <c r="BH214" i="3" s="1"/>
  <c r="BA212" i="3"/>
  <c r="BB212" i="3"/>
  <c r="BC212" i="3" s="1"/>
  <c r="BD212" i="3" s="1"/>
  <c r="BE212" i="3" s="1"/>
  <c r="BF212" i="3" s="1"/>
  <c r="BG212" i="3" s="1"/>
  <c r="BH212" i="3" s="1"/>
  <c r="AU43" i="3"/>
  <c r="AW39" i="3"/>
  <c r="W195" i="3"/>
  <c r="E4" i="6"/>
  <c r="O4" i="6"/>
  <c r="AP64" i="3"/>
  <c r="AO64" i="3"/>
  <c r="AU61" i="3"/>
  <c r="AJ38" i="3"/>
  <c r="W6" i="3"/>
  <c r="AF27" i="3"/>
  <c r="AN52" i="3"/>
  <c r="AP17" i="3"/>
  <c r="AO17" i="3"/>
  <c r="AN21" i="3"/>
  <c r="AU21" i="3"/>
  <c r="AN23" i="3"/>
  <c r="AJ23" i="3"/>
  <c r="AF23" i="3"/>
  <c r="W48" i="3"/>
  <c r="BA27" i="3"/>
  <c r="BB27" i="3"/>
  <c r="BC27" i="3"/>
  <c r="BD27" i="3"/>
  <c r="BE27" i="3"/>
  <c r="BF27" i="3"/>
  <c r="BG27" i="3"/>
  <c r="BH27" i="3"/>
  <c r="W27" i="3"/>
  <c r="X16" i="3"/>
  <c r="AF16" i="3"/>
  <c r="X58" i="3"/>
  <c r="AS58" i="3"/>
  <c r="AF58" i="3"/>
  <c r="AN58" i="3"/>
  <c r="BA69" i="3"/>
  <c r="BB69" i="3"/>
  <c r="BC69" i="3"/>
  <c r="BD69" i="3"/>
  <c r="BE69" i="3"/>
  <c r="BF69" i="3"/>
  <c r="BG69" i="3"/>
  <c r="BH69" i="3"/>
  <c r="W69" i="3"/>
  <c r="E51" i="6"/>
  <c r="O51" i="6"/>
  <c r="E88" i="6"/>
  <c r="O88" i="6"/>
  <c r="E79" i="6"/>
  <c r="O79" i="6"/>
  <c r="AN152" i="3"/>
  <c r="X152" i="3"/>
  <c r="AN98" i="3"/>
  <c r="AJ98" i="3"/>
  <c r="AF98" i="3"/>
  <c r="X98" i="3"/>
  <c r="AS98" i="3"/>
  <c r="AN66" i="3"/>
  <c r="AP66" i="3"/>
  <c r="AO66" i="3"/>
  <c r="X66" i="3"/>
  <c r="AS66" i="3"/>
  <c r="AJ66" i="3"/>
  <c r="AJ219" i="3"/>
  <c r="X219" i="3"/>
  <c r="AS219" i="3"/>
  <c r="AN219" i="3"/>
  <c r="BA18" i="3"/>
  <c r="BB18" i="3"/>
  <c r="BC18" i="3"/>
  <c r="BD18" i="3"/>
  <c r="BE18" i="3"/>
  <c r="BF18" i="3"/>
  <c r="BG18" i="3"/>
  <c r="BH18" i="3"/>
  <c r="W18" i="3"/>
  <c r="W80" i="3"/>
  <c r="BA80" i="3"/>
  <c r="BB80" i="3"/>
  <c r="BC80" i="3"/>
  <c r="BD80" i="3"/>
  <c r="BE80" i="3"/>
  <c r="BF80" i="3"/>
  <c r="BG80" i="3"/>
  <c r="BH80" i="3"/>
  <c r="BA96" i="3"/>
  <c r="BB96" i="3"/>
  <c r="BC96" i="3"/>
  <c r="BD96" i="3"/>
  <c r="BE96" i="3"/>
  <c r="BF96" i="3"/>
  <c r="BG96" i="3"/>
  <c r="BH96" i="3"/>
  <c r="W96" i="3"/>
  <c r="E32" i="6"/>
  <c r="O32" i="6"/>
  <c r="E18" i="6"/>
  <c r="O18" i="6"/>
  <c r="AF136" i="3"/>
  <c r="AJ136" i="3"/>
  <c r="AN136" i="3"/>
  <c r="AP136" i="3"/>
  <c r="AO136" i="3"/>
  <c r="X91" i="3"/>
  <c r="AJ91" i="3"/>
  <c r="AN91" i="3"/>
  <c r="BA65" i="3"/>
  <c r="BB65" i="3"/>
  <c r="BC65" i="3"/>
  <c r="BD65" i="3"/>
  <c r="BE65" i="3"/>
  <c r="BF65" i="3"/>
  <c r="BG65" i="3"/>
  <c r="BH65" i="3"/>
  <c r="W65" i="3"/>
  <c r="X187" i="3"/>
  <c r="AS187" i="3"/>
  <c r="AU132" i="3"/>
  <c r="E57" i="6"/>
  <c r="O57" i="6"/>
  <c r="AJ52" i="3"/>
  <c r="AJ28" i="3"/>
  <c r="X45" i="3"/>
  <c r="AS45" i="3"/>
  <c r="AF45" i="3"/>
  <c r="BA98" i="3"/>
  <c r="BB98" i="3"/>
  <c r="BC98" i="3"/>
  <c r="BD98" i="3"/>
  <c r="BE98" i="3"/>
  <c r="BF98" i="3"/>
  <c r="BG98" i="3"/>
  <c r="BH98" i="3"/>
  <c r="W98" i="3"/>
  <c r="W99" i="3"/>
  <c r="E100" i="6"/>
  <c r="O100" i="6"/>
  <c r="E82" i="6"/>
  <c r="O82" i="6"/>
  <c r="X162" i="3"/>
  <c r="AJ162" i="3"/>
  <c r="AN148" i="3"/>
  <c r="AP148" i="3"/>
  <c r="AO148" i="3"/>
  <c r="X148" i="3"/>
  <c r="AJ148" i="3"/>
  <c r="AF148" i="3"/>
  <c r="AF134" i="3"/>
  <c r="X134" i="3"/>
  <c r="AS134" i="3"/>
  <c r="AF130" i="3"/>
  <c r="AJ130" i="3"/>
  <c r="AN130" i="3"/>
  <c r="AP130" i="3"/>
  <c r="AO130" i="3"/>
  <c r="AN104" i="3"/>
  <c r="AF104" i="3"/>
  <c r="X83" i="3"/>
  <c r="AJ83" i="3"/>
  <c r="AF83" i="3"/>
  <c r="X79" i="3"/>
  <c r="AS79" i="3"/>
  <c r="AJ79" i="3"/>
  <c r="AF79" i="3"/>
  <c r="X72" i="3"/>
  <c r="AS72" i="3"/>
  <c r="AF72" i="3"/>
  <c r="AN72" i="3"/>
  <c r="AP72" i="3"/>
  <c r="AO72" i="3"/>
  <c r="X69" i="3"/>
  <c r="AS69" i="3"/>
  <c r="AJ69" i="3"/>
  <c r="AF69" i="3"/>
  <c r="AN216" i="3"/>
  <c r="BA227" i="3"/>
  <c r="BB227" i="3" s="1"/>
  <c r="BC227" i="3"/>
  <c r="BD227" i="3"/>
  <c r="BE227" i="3" s="1"/>
  <c r="BF227" i="3" s="1"/>
  <c r="BG227" i="3" s="1"/>
  <c r="BH227" i="3" s="1"/>
  <c r="W227" i="3"/>
  <c r="W213" i="3"/>
  <c r="AU68" i="3"/>
  <c r="BA123" i="3"/>
  <c r="BB123" i="3"/>
  <c r="BC123" i="3"/>
  <c r="BD123" i="3"/>
  <c r="BE123" i="3"/>
  <c r="BF123" i="3"/>
  <c r="BG123" i="3"/>
  <c r="BH123" i="3"/>
  <c r="AU3" i="3"/>
  <c r="AU189" i="3"/>
  <c r="AU211" i="3"/>
  <c r="AW101" i="3"/>
  <c r="AW69" i="3"/>
  <c r="E131" i="6"/>
  <c r="O131" i="6"/>
  <c r="X121" i="3"/>
  <c r="AS121" i="3"/>
  <c r="AW105" i="3"/>
  <c r="AW31" i="3"/>
  <c r="AU5" i="3"/>
  <c r="AS126" i="3"/>
  <c r="X44" i="3"/>
  <c r="AS44" i="3"/>
  <c r="AP54" i="3"/>
  <c r="AO54" i="3"/>
  <c r="AF95" i="3"/>
  <c r="AS75" i="3"/>
  <c r="W49" i="3"/>
  <c r="BA49" i="3"/>
  <c r="BB49" i="3"/>
  <c r="BC49" i="3"/>
  <c r="BD49" i="3"/>
  <c r="BE49" i="3"/>
  <c r="BF49" i="3"/>
  <c r="BG49" i="3"/>
  <c r="BH49" i="3"/>
  <c r="BA46" i="3"/>
  <c r="BB46" i="3"/>
  <c r="BC46" i="3"/>
  <c r="BD46" i="3"/>
  <c r="BE46" i="3"/>
  <c r="BF46" i="3"/>
  <c r="BG46" i="3"/>
  <c r="BH46" i="3"/>
  <c r="W46" i="3"/>
  <c r="BA71" i="3"/>
  <c r="BB71" i="3"/>
  <c r="BC71" i="3"/>
  <c r="BD71" i="3"/>
  <c r="BE71" i="3"/>
  <c r="BF71" i="3"/>
  <c r="BG71" i="3"/>
  <c r="BH71" i="3"/>
  <c r="W71" i="3"/>
  <c r="E23" i="6"/>
  <c r="O23" i="6"/>
  <c r="E15" i="6"/>
  <c r="O15" i="6"/>
  <c r="E11" i="6"/>
  <c r="O11" i="6"/>
  <c r="AJ104" i="3"/>
  <c r="E127" i="6"/>
  <c r="O127" i="6"/>
  <c r="AU166" i="3"/>
  <c r="AF139" i="3"/>
  <c r="AN139" i="3"/>
  <c r="AP139" i="3"/>
  <c r="AO139" i="3"/>
  <c r="X139" i="3"/>
  <c r="X137" i="3"/>
  <c r="AS137" i="3"/>
  <c r="AJ137" i="3"/>
  <c r="AN137" i="3"/>
  <c r="AF96" i="3"/>
  <c r="AN96" i="3"/>
  <c r="AF85" i="3"/>
  <c r="X85" i="3"/>
  <c r="AS85" i="3"/>
  <c r="AN85" i="3"/>
  <c r="AJ85" i="3"/>
  <c r="AS77" i="3"/>
  <c r="AS81" i="3"/>
  <c r="AU28" i="3"/>
  <c r="AU22" i="3"/>
  <c r="AS109" i="3"/>
  <c r="AS151" i="3"/>
  <c r="AU139" i="3"/>
  <c r="AS207" i="3"/>
  <c r="AS215" i="3"/>
  <c r="AS87" i="3"/>
  <c r="AS39" i="3"/>
  <c r="AS14" i="3"/>
  <c r="AS64" i="3"/>
  <c r="AU144" i="3"/>
  <c r="AU81" i="3"/>
  <c r="AS59" i="3"/>
  <c r="AU125" i="3"/>
  <c r="AS166" i="3"/>
  <c r="AW166" i="3"/>
  <c r="W147" i="13"/>
  <c r="BB147" i="13"/>
  <c r="BC147" i="13" s="1"/>
  <c r="BD147" i="13" s="1"/>
  <c r="BE147" i="13" s="1"/>
  <c r="BF147" i="13" s="1"/>
  <c r="BG147" i="13" s="1"/>
  <c r="BH147" i="13" s="1"/>
  <c r="BI147" i="13" s="1"/>
  <c r="W179" i="13"/>
  <c r="BB179" i="13"/>
  <c r="BC179" i="13" s="1"/>
  <c r="BD179" i="13" s="1"/>
  <c r="BE179" i="13" s="1"/>
  <c r="BF179" i="13" s="1"/>
  <c r="BG179" i="13" s="1"/>
  <c r="BH179" i="13" s="1"/>
  <c r="BI179" i="13" s="1"/>
  <c r="W21" i="13"/>
  <c r="BB21" i="13"/>
  <c r="BC21" i="13" s="1"/>
  <c r="BD21" i="13" s="1"/>
  <c r="BE21" i="13" s="1"/>
  <c r="BF21" i="13" s="1"/>
  <c r="BG21" i="13" s="1"/>
  <c r="BH21" i="13" s="1"/>
  <c r="BI21" i="13" s="1"/>
  <c r="W92" i="13"/>
  <c r="BB92" i="13"/>
  <c r="BC92" i="13" s="1"/>
  <c r="BD92" i="13" s="1"/>
  <c r="BE92" i="13" s="1"/>
  <c r="BF92" i="13" s="1"/>
  <c r="BG92" i="13" s="1"/>
  <c r="BH92" i="13" s="1"/>
  <c r="BI92" i="13" s="1"/>
  <c r="AV159" i="13"/>
  <c r="AX159" i="13" s="1"/>
  <c r="AQ159" i="13"/>
  <c r="AP159" i="13"/>
  <c r="W176" i="13"/>
  <c r="BB176" i="13"/>
  <c r="BC176" i="13"/>
  <c r="BD176" i="13"/>
  <c r="BE176" i="13" s="1"/>
  <c r="BF176" i="13" s="1"/>
  <c r="BG176" i="13" s="1"/>
  <c r="BH176" i="13" s="1"/>
  <c r="BI176" i="13" s="1"/>
  <c r="W198" i="13"/>
  <c r="BB198" i="13"/>
  <c r="BC198" i="13"/>
  <c r="BD198" i="13" s="1"/>
  <c r="BE198" i="13" s="1"/>
  <c r="BF198" i="13" s="1"/>
  <c r="BG198" i="13" s="1"/>
  <c r="BH198" i="13" s="1"/>
  <c r="BI198" i="13" s="1"/>
  <c r="W84" i="13"/>
  <c r="BB84" i="13"/>
  <c r="BC84" i="13" s="1"/>
  <c r="BD84" i="13" s="1"/>
  <c r="BE84" i="13" s="1"/>
  <c r="BF84" i="13" s="1"/>
  <c r="BG84" i="13" s="1"/>
  <c r="BH84" i="13" s="1"/>
  <c r="BI84" i="13" s="1"/>
  <c r="AJ30" i="13"/>
  <c r="AN30" i="13"/>
  <c r="AF30" i="13"/>
  <c r="X30" i="13"/>
  <c r="W80" i="13"/>
  <c r="BB80" i="13"/>
  <c r="BC80" i="13" s="1"/>
  <c r="BD80" i="13" s="1"/>
  <c r="BE80" i="13" s="1"/>
  <c r="BF80" i="13" s="1"/>
  <c r="BG80" i="13" s="1"/>
  <c r="BH80" i="13" s="1"/>
  <c r="BI80" i="13" s="1"/>
  <c r="W111" i="13"/>
  <c r="BB111" i="13"/>
  <c r="BC111" i="13"/>
  <c r="BD111" i="13" s="1"/>
  <c r="BE111" i="13" s="1"/>
  <c r="BF111" i="13" s="1"/>
  <c r="BG111" i="13"/>
  <c r="BH111" i="13" s="1"/>
  <c r="BI111" i="13" s="1"/>
  <c r="W88" i="13"/>
  <c r="BB88" i="13"/>
  <c r="BC88" i="13" s="1"/>
  <c r="BD88" i="13" s="1"/>
  <c r="BE88" i="13" s="1"/>
  <c r="BF88" i="13" s="1"/>
  <c r="BG88" i="13" s="1"/>
  <c r="BH88" i="13" s="1"/>
  <c r="BI88" i="13" s="1"/>
  <c r="W170" i="13"/>
  <c r="BB170" i="13"/>
  <c r="BC170" i="13" s="1"/>
  <c r="BD170" i="13" s="1"/>
  <c r="BE170" i="13" s="1"/>
  <c r="BF170" i="13"/>
  <c r="BG170" i="13" s="1"/>
  <c r="BH170" i="13" s="1"/>
  <c r="BI170" i="13" s="1"/>
  <c r="W82" i="13"/>
  <c r="BB82" i="13"/>
  <c r="BC82" i="13"/>
  <c r="BD82" i="13"/>
  <c r="BE82" i="13"/>
  <c r="BF82" i="13" s="1"/>
  <c r="BG82" i="13" s="1"/>
  <c r="BH82" i="13" s="1"/>
  <c r="BI82" i="13"/>
  <c r="W156" i="13"/>
  <c r="BB156" i="13"/>
  <c r="BC156" i="13"/>
  <c r="BD156" i="13"/>
  <c r="BE156" i="13" s="1"/>
  <c r="BF156" i="13" s="1"/>
  <c r="BG156" i="13" s="1"/>
  <c r="BH156" i="13" s="1"/>
  <c r="BI156" i="13" s="1"/>
  <c r="W76" i="13"/>
  <c r="BB76" i="13"/>
  <c r="BC76" i="13"/>
  <c r="BD76" i="13" s="1"/>
  <c r="BE76" i="13" s="1"/>
  <c r="BF76" i="13" s="1"/>
  <c r="BG76" i="13" s="1"/>
  <c r="BH76" i="13" s="1"/>
  <c r="BI76" i="13" s="1"/>
  <c r="W87" i="13"/>
  <c r="BB87" i="13"/>
  <c r="BC87" i="13" s="1"/>
  <c r="BD87" i="13" s="1"/>
  <c r="BE87" i="13" s="1"/>
  <c r="BF87" i="13" s="1"/>
  <c r="BG87" i="13" s="1"/>
  <c r="BH87" i="13" s="1"/>
  <c r="BI87" i="13" s="1"/>
  <c r="W134" i="13"/>
  <c r="BB134" i="13"/>
  <c r="BC134" i="13" s="1"/>
  <c r="BD134" i="13"/>
  <c r="BE134" i="13" s="1"/>
  <c r="BF134" i="13" s="1"/>
  <c r="BG134" i="13" s="1"/>
  <c r="BH134" i="13" s="1"/>
  <c r="BI134" i="13" s="1"/>
  <c r="V30" i="15"/>
  <c r="X30" i="15" s="1"/>
  <c r="Z30" i="15" s="1"/>
  <c r="AB30" i="15" s="1"/>
  <c r="AD30" i="15" s="1"/>
  <c r="AF30" i="15" s="1"/>
  <c r="AH30" i="15" s="1"/>
  <c r="AJ30" i="15" s="1"/>
  <c r="AL30" i="15" s="1"/>
  <c r="AN30" i="15" s="1"/>
  <c r="AP30" i="15" s="1"/>
  <c r="AR30" i="15" s="1"/>
  <c r="AT30" i="15" s="1"/>
  <c r="AV30" i="15" s="1"/>
  <c r="AF176" i="13"/>
  <c r="AJ131" i="13"/>
  <c r="AQ125" i="13"/>
  <c r="AP125" i="13"/>
  <c r="AV117" i="13"/>
  <c r="AX117" i="13"/>
  <c r="AQ131" i="13"/>
  <c r="AP131" i="13"/>
  <c r="AV121" i="13"/>
  <c r="AX121" i="13"/>
  <c r="AV140" i="13"/>
  <c r="AX140" i="13"/>
  <c r="AF187" i="13"/>
  <c r="AJ176" i="13"/>
  <c r="BB168" i="13"/>
  <c r="BC168" i="13"/>
  <c r="BD168" i="13" s="1"/>
  <c r="BE168" i="13" s="1"/>
  <c r="BF168" i="13" s="1"/>
  <c r="BG168" i="13" s="1"/>
  <c r="BH168" i="13" s="1"/>
  <c r="BI168" i="13" s="1"/>
  <c r="AF148" i="13"/>
  <c r="AQ192" i="13"/>
  <c r="AP192" i="13" s="1"/>
  <c r="AJ137" i="13"/>
  <c r="AQ137" i="13"/>
  <c r="AP137" i="13"/>
  <c r="AN120" i="13"/>
  <c r="AV120" i="13"/>
  <c r="AX120" i="13" s="1"/>
  <c r="AN112" i="13"/>
  <c r="AJ73" i="13"/>
  <c r="AN76" i="13"/>
  <c r="AN67" i="13"/>
  <c r="AF19" i="13"/>
  <c r="BB11" i="13"/>
  <c r="BC11" i="13" s="1"/>
  <c r="BD11" i="13" s="1"/>
  <c r="BE11" i="13" s="1"/>
  <c r="BF11" i="13" s="1"/>
  <c r="BG11" i="13" s="1"/>
  <c r="BH11" i="13" s="1"/>
  <c r="BI11" i="13" s="1"/>
  <c r="AJ106" i="13"/>
  <c r="AV104" i="13"/>
  <c r="AX104" i="13"/>
  <c r="AF68" i="13"/>
  <c r="AJ193" i="13"/>
  <c r="AN92" i="13"/>
  <c r="AF131" i="13"/>
  <c r="AJ112" i="13"/>
  <c r="V38" i="15"/>
  <c r="X38" i="15" s="1"/>
  <c r="Z38" i="15" s="1"/>
  <c r="AB38" i="15" s="1"/>
  <c r="AD38" i="15" s="1"/>
  <c r="AF38" i="15" s="1"/>
  <c r="AH38" i="15" s="1"/>
  <c r="AJ38" i="15" s="1"/>
  <c r="AL38" i="15"/>
  <c r="AN38" i="15" s="1"/>
  <c r="AP38" i="15" s="1"/>
  <c r="AR38" i="15" s="1"/>
  <c r="AT38" i="15" s="1"/>
  <c r="AV38" i="15" s="1"/>
  <c r="AJ151" i="13"/>
  <c r="AF98" i="13"/>
  <c r="BB116" i="13"/>
  <c r="BC116" i="13"/>
  <c r="BD116" i="13" s="1"/>
  <c r="BE116" i="13" s="1"/>
  <c r="BF116" i="13" s="1"/>
  <c r="BG116" i="13" s="1"/>
  <c r="BH116" i="13" s="1"/>
  <c r="BI116" i="13" s="1"/>
  <c r="AN89" i="13"/>
  <c r="AV89" i="13" s="1"/>
  <c r="AX89" i="13" s="1"/>
  <c r="BB197" i="13"/>
  <c r="BC197" i="13" s="1"/>
  <c r="BD197" i="13" s="1"/>
  <c r="BE197" i="13" s="1"/>
  <c r="BF197" i="13" s="1"/>
  <c r="BG197" i="13" s="1"/>
  <c r="BH197" i="13" s="1"/>
  <c r="BI197" i="13" s="1"/>
  <c r="AV129" i="13"/>
  <c r="AX129" i="13" s="1"/>
  <c r="AQ65" i="13"/>
  <c r="AP65" i="13" s="1"/>
  <c r="AV77" i="13"/>
  <c r="AX77" i="13" s="1"/>
  <c r="AQ94" i="13"/>
  <c r="AP94" i="13" s="1"/>
  <c r="AJ159" i="13"/>
  <c r="AQ182" i="13"/>
  <c r="AP182" i="13"/>
  <c r="AQ166" i="13"/>
  <c r="AP166" i="13"/>
  <c r="AJ118" i="13"/>
  <c r="BB57" i="13"/>
  <c r="BC57" i="13" s="1"/>
  <c r="BD57" i="13" s="1"/>
  <c r="BE57" i="13" s="1"/>
  <c r="BF57" i="13"/>
  <c r="BG57" i="13" s="1"/>
  <c r="BH57" i="13" s="1"/>
  <c r="BI57" i="13" s="1"/>
  <c r="BB74" i="13"/>
  <c r="BC74" i="13" s="1"/>
  <c r="BD74" i="13" s="1"/>
  <c r="BE74" i="13" s="1"/>
  <c r="BF74" i="13"/>
  <c r="BG74" i="13" s="1"/>
  <c r="BH74" i="13" s="1"/>
  <c r="BI74" i="13" s="1"/>
  <c r="X33" i="13"/>
  <c r="AF13" i="13"/>
  <c r="AN171" i="13"/>
  <c r="BB71" i="13"/>
  <c r="BC71" i="13"/>
  <c r="BD71" i="13" s="1"/>
  <c r="BE71" i="13" s="1"/>
  <c r="BF71" i="13" s="1"/>
  <c r="BG71" i="13"/>
  <c r="BH71" i="13" s="1"/>
  <c r="BI71" i="13" s="1"/>
  <c r="AJ92" i="13"/>
  <c r="AV158" i="13"/>
  <c r="AX158" i="13" s="1"/>
  <c r="AF112" i="13"/>
  <c r="BB121" i="13"/>
  <c r="BC121" i="13"/>
  <c r="BD121" i="13" s="1"/>
  <c r="BE121" i="13" s="1"/>
  <c r="BF121" i="13" s="1"/>
  <c r="BG121" i="13"/>
  <c r="BH121" i="13" s="1"/>
  <c r="BI121" i="13" s="1"/>
  <c r="AJ69" i="13"/>
  <c r="V46" i="15"/>
  <c r="X46" i="15" s="1"/>
  <c r="Z46" i="15" s="1"/>
  <c r="AB46" i="15" s="1"/>
  <c r="AD46" i="15" s="1"/>
  <c r="AF46" i="15" s="1"/>
  <c r="AH46" i="15" s="1"/>
  <c r="AJ46" i="15" s="1"/>
  <c r="AL46" i="15" s="1"/>
  <c r="AN46" i="15" s="1"/>
  <c r="AP46" i="15" s="1"/>
  <c r="AR46" i="15" s="1"/>
  <c r="AT46" i="15" s="1"/>
  <c r="AV46" i="15" s="1"/>
  <c r="AF64" i="13"/>
  <c r="AN13" i="13"/>
  <c r="AQ13" i="13" s="1"/>
  <c r="AP13" i="13" s="1"/>
  <c r="AF179" i="13"/>
  <c r="BB172" i="13"/>
  <c r="BC172" i="13" s="1"/>
  <c r="BD172" i="13" s="1"/>
  <c r="BE172" i="13" s="1"/>
  <c r="BF172" i="13" s="1"/>
  <c r="BG172" i="13" s="1"/>
  <c r="BH172" i="13" s="1"/>
  <c r="BI172" i="13" s="1"/>
  <c r="AF140" i="13"/>
  <c r="AF134" i="13"/>
  <c r="AF103" i="13"/>
  <c r="AF95" i="13"/>
  <c r="AN126" i="13"/>
  <c r="AN118" i="13"/>
  <c r="AN70" i="13"/>
  <c r="AQ70" i="13" s="1"/>
  <c r="AP70" i="13" s="1"/>
  <c r="BB68" i="13"/>
  <c r="BC68" i="13"/>
  <c r="BD68" i="13" s="1"/>
  <c r="BE68" i="13" s="1"/>
  <c r="BF68" i="13" s="1"/>
  <c r="BG68" i="13" s="1"/>
  <c r="BH68" i="13" s="1"/>
  <c r="BI68" i="13" s="1"/>
  <c r="AQ102" i="13"/>
  <c r="AP102" i="13"/>
  <c r="BB86" i="13"/>
  <c r="BC86" i="13" s="1"/>
  <c r="BD86" i="13" s="1"/>
  <c r="BE86" i="13" s="1"/>
  <c r="BF86" i="13" s="1"/>
  <c r="BG86" i="13" s="1"/>
  <c r="BH86" i="13" s="1"/>
  <c r="BI86" i="13" s="1"/>
  <c r="AV146" i="13"/>
  <c r="AX146" i="13" s="1"/>
  <c r="AJ13" i="13"/>
  <c r="AJ115" i="13"/>
  <c r="BB107" i="13"/>
  <c r="BC107" i="13" s="1"/>
  <c r="BD107" i="13" s="1"/>
  <c r="BE107" i="13" s="1"/>
  <c r="BF107" i="13" s="1"/>
  <c r="BG107" i="13" s="1"/>
  <c r="BH107" i="13" s="1"/>
  <c r="BI107" i="13" s="1"/>
  <c r="AN82" i="13"/>
  <c r="BB135" i="13"/>
  <c r="BC135" i="13"/>
  <c r="BD135" i="13" s="1"/>
  <c r="BE135" i="13" s="1"/>
  <c r="BF135" i="13" s="1"/>
  <c r="BG135" i="13"/>
  <c r="BH135" i="13" s="1"/>
  <c r="BI135" i="13" s="1"/>
  <c r="T6" i="15"/>
  <c r="AF89" i="13"/>
  <c r="AF73" i="13"/>
  <c r="BB191" i="13"/>
  <c r="BC191" i="13" s="1"/>
  <c r="BD191" i="13" s="1"/>
  <c r="BE191" i="13" s="1"/>
  <c r="BF191" i="13" s="1"/>
  <c r="BG191" i="13" s="1"/>
  <c r="BH191" i="13" s="1"/>
  <c r="BI191" i="13" s="1"/>
  <c r="AV124" i="13"/>
  <c r="AX124" i="13" s="1"/>
  <c r="AF193" i="13"/>
  <c r="AF185" i="13"/>
  <c r="AN162" i="13"/>
  <c r="AQ162" i="13" s="1"/>
  <c r="AP162" i="13" s="1"/>
  <c r="BB177" i="13"/>
  <c r="BC177" i="13"/>
  <c r="BD177" i="13" s="1"/>
  <c r="BE177" i="13"/>
  <c r="BF177" i="13" s="1"/>
  <c r="BG177" i="13" s="1"/>
  <c r="BH177" i="13" s="1"/>
  <c r="BI177" i="13" s="1"/>
  <c r="AF145" i="13"/>
  <c r="AF118" i="13"/>
  <c r="BB119" i="13"/>
  <c r="BC119" i="13"/>
  <c r="BD119" i="13" s="1"/>
  <c r="BE119" i="13" s="1"/>
  <c r="BF119" i="13" s="1"/>
  <c r="BG119" i="13"/>
  <c r="BH119" i="13" s="1"/>
  <c r="BI119" i="13" s="1"/>
  <c r="BB33" i="13"/>
  <c r="BC33" i="13"/>
  <c r="BD33" i="13" s="1"/>
  <c r="BE33" i="13" s="1"/>
  <c r="BF33" i="13" s="1"/>
  <c r="BG33" i="13" s="1"/>
  <c r="BH33" i="13" s="1"/>
  <c r="BI33" i="13" s="1"/>
  <c r="AN106" i="13"/>
  <c r="AQ106" i="13"/>
  <c r="AP106" i="13" s="1"/>
  <c r="BB113" i="13"/>
  <c r="BC113" i="13" s="1"/>
  <c r="BD113" i="13" s="1"/>
  <c r="BE113" i="13" s="1"/>
  <c r="BF113" i="13" s="1"/>
  <c r="BG113" i="13" s="1"/>
  <c r="BH113" i="13" s="1"/>
  <c r="BI113" i="13" s="1"/>
  <c r="BB110" i="13"/>
  <c r="BC110" i="13" s="1"/>
  <c r="BD110" i="13"/>
  <c r="BE110" i="13" s="1"/>
  <c r="BF110" i="13" s="1"/>
  <c r="BG110" i="13" s="1"/>
  <c r="BH110" i="13" s="1"/>
  <c r="BI110" i="13" s="1"/>
  <c r="AN199" i="13"/>
  <c r="AN180" i="13"/>
  <c r="BB152" i="13"/>
  <c r="BC152" i="13" s="1"/>
  <c r="BD152" i="13" s="1"/>
  <c r="BE152" i="13" s="1"/>
  <c r="BF152" i="13" s="1"/>
  <c r="BG152" i="13" s="1"/>
  <c r="BH152" i="13" s="1"/>
  <c r="BI152" i="13" s="1"/>
  <c r="AV107" i="13"/>
  <c r="AX107" i="13" s="1"/>
  <c r="AN176" i="13"/>
  <c r="AQ198" i="13"/>
  <c r="AP198" i="13"/>
  <c r="AF79" i="13"/>
  <c r="AF162" i="13"/>
  <c r="AQ144" i="13"/>
  <c r="AP144" i="13"/>
  <c r="AJ156" i="13"/>
  <c r="AF101" i="13"/>
  <c r="AJ67" i="13"/>
  <c r="AJ101" i="13"/>
  <c r="AN193" i="13"/>
  <c r="AJ95" i="13"/>
  <c r="AJ199" i="13"/>
  <c r="BB144" i="13"/>
  <c r="BC144" i="13" s="1"/>
  <c r="BD144" i="13"/>
  <c r="BE144" i="13" s="1"/>
  <c r="BF144" i="13" s="1"/>
  <c r="BG144" i="13" s="1"/>
  <c r="BH144" i="13" s="1"/>
  <c r="BI144" i="13" s="1"/>
  <c r="AN148" i="13"/>
  <c r="AJ148" i="13"/>
  <c r="AF171" i="13"/>
  <c r="V78" i="15"/>
  <c r="X78" i="15"/>
  <c r="Z78" i="15" s="1"/>
  <c r="AB78" i="15" s="1"/>
  <c r="AD78" i="15" s="1"/>
  <c r="AF78" i="15" s="1"/>
  <c r="AH78" i="15" s="1"/>
  <c r="AJ78" i="15" s="1"/>
  <c r="AL78" i="15" s="1"/>
  <c r="AN78" i="15" s="1"/>
  <c r="AP78" i="15" s="1"/>
  <c r="AR78" i="15" s="1"/>
  <c r="AT78" i="15" s="1"/>
  <c r="AV78" i="15" s="1"/>
  <c r="AQ149" i="13"/>
  <c r="AP149" i="13" s="1"/>
  <c r="AF182" i="13"/>
  <c r="AF180" i="13"/>
  <c r="AQ196" i="13"/>
  <c r="AP196" i="13" s="1"/>
  <c r="AN151" i="13"/>
  <c r="AF92" i="13"/>
  <c r="AJ64" i="13"/>
  <c r="BB65" i="13"/>
  <c r="BC65" i="13"/>
  <c r="BD65" i="13" s="1"/>
  <c r="BE65" i="13"/>
  <c r="BF65" i="13" s="1"/>
  <c r="BG65" i="13" s="1"/>
  <c r="BH65" i="13" s="1"/>
  <c r="BI65" i="13" s="1"/>
  <c r="BB194" i="13"/>
  <c r="BC194" i="13"/>
  <c r="BD194" i="13" s="1"/>
  <c r="BE194" i="13"/>
  <c r="BF194" i="13" s="1"/>
  <c r="BG194" i="13" s="1"/>
  <c r="BH194" i="13" s="1"/>
  <c r="BI194" i="13" s="1"/>
  <c r="AV101" i="13"/>
  <c r="AX101" i="13"/>
  <c r="AN95" i="13"/>
  <c r="AV95" i="13"/>
  <c r="AX95" i="13" s="1"/>
  <c r="AS125" i="3"/>
  <c r="BB78" i="13"/>
  <c r="BC78" i="13"/>
  <c r="BD78" i="13" s="1"/>
  <c r="BE78" i="13" s="1"/>
  <c r="BF78" i="13" s="1"/>
  <c r="BG78" i="13" s="1"/>
  <c r="BH78" i="13" s="1"/>
  <c r="BI78" i="13" s="1"/>
  <c r="T29" i="15"/>
  <c r="V29" i="15"/>
  <c r="X29" i="15" s="1"/>
  <c r="Z29" i="15" s="1"/>
  <c r="AB29" i="15" s="1"/>
  <c r="AD29" i="15" s="1"/>
  <c r="AF29" i="15" s="1"/>
  <c r="AH29" i="15" s="1"/>
  <c r="AJ29" i="15" s="1"/>
  <c r="AL29" i="15" s="1"/>
  <c r="AN29" i="15" s="1"/>
  <c r="AP29" i="15" s="1"/>
  <c r="AR29" i="15" s="1"/>
  <c r="AT29" i="15" s="1"/>
  <c r="AV29" i="15" s="1"/>
  <c r="AW14" i="3"/>
  <c r="AW94" i="3"/>
  <c r="AW11" i="3"/>
  <c r="AW45" i="3"/>
  <c r="W29" i="3"/>
  <c r="BA29" i="3"/>
  <c r="BB29" i="3"/>
  <c r="BC29" i="3"/>
  <c r="BD29" i="3"/>
  <c r="BE29" i="3"/>
  <c r="BF29" i="3"/>
  <c r="BG29" i="3"/>
  <c r="BH29" i="3"/>
  <c r="X15" i="3"/>
  <c r="AN15" i="3"/>
  <c r="AJ15" i="3"/>
  <c r="AF15" i="3"/>
  <c r="BA52" i="3"/>
  <c r="BB52" i="3"/>
  <c r="BC52" i="3"/>
  <c r="BD52" i="3"/>
  <c r="BE52" i="3"/>
  <c r="BF52" i="3"/>
  <c r="BG52" i="3"/>
  <c r="BH52" i="3"/>
  <c r="W52" i="3"/>
  <c r="X51" i="3"/>
  <c r="AS51" i="3"/>
  <c r="AN51" i="3"/>
  <c r="AJ51" i="3"/>
  <c r="BA40" i="3"/>
  <c r="BB40" i="3"/>
  <c r="BC40" i="3"/>
  <c r="BD40" i="3"/>
  <c r="BE40" i="3"/>
  <c r="BF40" i="3"/>
  <c r="BG40" i="3"/>
  <c r="BH40" i="3"/>
  <c r="W40" i="3"/>
  <c r="X60" i="3"/>
  <c r="AS60" i="3"/>
  <c r="AJ60" i="3"/>
  <c r="AF60" i="3"/>
  <c r="AN60" i="3"/>
  <c r="BA83" i="3"/>
  <c r="BB83" i="3"/>
  <c r="BC83" i="3"/>
  <c r="BD83" i="3"/>
  <c r="BE83" i="3"/>
  <c r="BF83" i="3"/>
  <c r="BG83" i="3"/>
  <c r="BH83" i="3"/>
  <c r="W83" i="3"/>
  <c r="BA197" i="3"/>
  <c r="BB197" i="3"/>
  <c r="BC197" i="3"/>
  <c r="BD197" i="3" s="1"/>
  <c r="BE197" i="3" s="1"/>
  <c r="BF197" i="3" s="1"/>
  <c r="BG197" i="3" s="1"/>
  <c r="BH197" i="3" s="1"/>
  <c r="W197" i="3"/>
  <c r="AN192" i="3"/>
  <c r="AF192" i="3"/>
  <c r="X192" i="3"/>
  <c r="AS192" i="3"/>
  <c r="AJ192" i="3"/>
  <c r="AJ186" i="3"/>
  <c r="AN186" i="3"/>
  <c r="X183" i="3"/>
  <c r="AS183" i="3"/>
  <c r="AF183" i="3"/>
  <c r="AN183" i="3"/>
  <c r="BA178" i="3"/>
  <c r="W178" i="3"/>
  <c r="AW189" i="3"/>
  <c r="AU169" i="3"/>
  <c r="BB166" i="3"/>
  <c r="BC166" i="3" s="1"/>
  <c r="BD166" i="3" s="1"/>
  <c r="BE166" i="3" s="1"/>
  <c r="BF166" i="3" s="1"/>
  <c r="BG166" i="3" s="1"/>
  <c r="BH166" i="3" s="1"/>
  <c r="BB188" i="3"/>
  <c r="BC188" i="3"/>
  <c r="BD188" i="3"/>
  <c r="BE188" i="3" s="1"/>
  <c r="BF188" i="3" s="1"/>
  <c r="BG188" i="3" s="1"/>
  <c r="BH188" i="3" s="1"/>
  <c r="AW204" i="3"/>
  <c r="AF51" i="3"/>
  <c r="X6" i="3"/>
  <c r="AS6" i="3"/>
  <c r="AJ6" i="3"/>
  <c r="AN6" i="3"/>
  <c r="AF6" i="3"/>
  <c r="AP164" i="3"/>
  <c r="AO164" i="3"/>
  <c r="AU164" i="3"/>
  <c r="X146" i="3"/>
  <c r="AS146" i="3"/>
  <c r="AF146" i="3"/>
  <c r="AN146" i="3"/>
  <c r="AJ146" i="3"/>
  <c r="AJ134" i="3"/>
  <c r="AN134" i="3"/>
  <c r="AP134" i="3"/>
  <c r="AO134" i="3"/>
  <c r="AN127" i="3"/>
  <c r="AF127" i="3"/>
  <c r="X127" i="3"/>
  <c r="AS127" i="3"/>
  <c r="AJ127" i="3"/>
  <c r="AN88" i="3"/>
  <c r="AJ88" i="3"/>
  <c r="AF88" i="3"/>
  <c r="X88" i="3"/>
  <c r="AF76" i="3"/>
  <c r="X76" i="3"/>
  <c r="AS76" i="3"/>
  <c r="AN76" i="3"/>
  <c r="AJ76" i="3"/>
  <c r="BA210" i="3"/>
  <c r="W210" i="3"/>
  <c r="X199" i="3"/>
  <c r="AS199" i="3"/>
  <c r="AJ199" i="3"/>
  <c r="AN199" i="3"/>
  <c r="AF199" i="3"/>
  <c r="AW38" i="3"/>
  <c r="AP173" i="3"/>
  <c r="AO173" i="3"/>
  <c r="AW10" i="3"/>
  <c r="AU179" i="3"/>
  <c r="BC175" i="3"/>
  <c r="BD175" i="3" s="1"/>
  <c r="BE175" i="3" s="1"/>
  <c r="BF175" i="3" s="1"/>
  <c r="BG175" i="3" s="1"/>
  <c r="BH175" i="3" s="1"/>
  <c r="BG167" i="3"/>
  <c r="BH167" i="3" s="1"/>
  <c r="AU182" i="3"/>
  <c r="AP182" i="3"/>
  <c r="AO182" i="3"/>
  <c r="AU16" i="3"/>
  <c r="AP16" i="3"/>
  <c r="AO16" i="3"/>
  <c r="AW86" i="3"/>
  <c r="AP97" i="3"/>
  <c r="AO97" i="3"/>
  <c r="AU97" i="3"/>
  <c r="E86" i="6"/>
  <c r="O86" i="6"/>
  <c r="AW139" i="3"/>
  <c r="BB161" i="3"/>
  <c r="BC161" i="3" s="1"/>
  <c r="BD161" i="3"/>
  <c r="BE161" i="3" s="1"/>
  <c r="BF161" i="3" s="1"/>
  <c r="BG161" i="3" s="1"/>
  <c r="BH161" i="3" s="1"/>
  <c r="BB144" i="3"/>
  <c r="BC144" i="3" s="1"/>
  <c r="BD144" i="3" s="1"/>
  <c r="BE144" i="3" s="1"/>
  <c r="BF144" i="3" s="1"/>
  <c r="BG144" i="3" s="1"/>
  <c r="BH144" i="3" s="1"/>
  <c r="AW34" i="3"/>
  <c r="AP49" i="3"/>
  <c r="AO49" i="3"/>
  <c r="AU49" i="3"/>
  <c r="AP87" i="3"/>
  <c r="AO87" i="3"/>
  <c r="AU87" i="3"/>
  <c r="BA35" i="3"/>
  <c r="BB35" i="3"/>
  <c r="BC35" i="3"/>
  <c r="BD35" i="3"/>
  <c r="BE35" i="3"/>
  <c r="BF35" i="3"/>
  <c r="BG35" i="3"/>
  <c r="BH35" i="3"/>
  <c r="W35" i="3"/>
  <c r="X26" i="3"/>
  <c r="AS26" i="3"/>
  <c r="AN26" i="3"/>
  <c r="AF26" i="3"/>
  <c r="AW175" i="3"/>
  <c r="AW190" i="3"/>
  <c r="X37" i="3"/>
  <c r="AJ37" i="3"/>
  <c r="AN37" i="3"/>
  <c r="AF37" i="3"/>
  <c r="X57" i="3"/>
  <c r="AS57" i="3"/>
  <c r="AN57" i="3"/>
  <c r="AJ57" i="3"/>
  <c r="AF57" i="3"/>
  <c r="W154" i="3"/>
  <c r="BA154" i="3"/>
  <c r="W152" i="3"/>
  <c r="BA152" i="3"/>
  <c r="BC141" i="3"/>
  <c r="BD141" i="3" s="1"/>
  <c r="BE141" i="3" s="1"/>
  <c r="BF141" i="3" s="1"/>
  <c r="BG141" i="3" s="1"/>
  <c r="BH141" i="3" s="1"/>
  <c r="W131" i="3"/>
  <c r="BA131" i="3"/>
  <c r="BB131" i="3"/>
  <c r="BC131" i="3"/>
  <c r="BD131" i="3"/>
  <c r="BE131" i="3"/>
  <c r="BF131" i="3"/>
  <c r="BG131" i="3"/>
  <c r="BH131" i="3"/>
  <c r="BB174" i="3"/>
  <c r="BC174" i="3" s="1"/>
  <c r="BD174" i="3" s="1"/>
  <c r="BE174" i="3" s="1"/>
  <c r="BF174" i="3" s="1"/>
  <c r="BG174" i="3" s="1"/>
  <c r="BH174" i="3" s="1"/>
  <c r="AU184" i="3"/>
  <c r="AP184" i="3"/>
  <c r="BB191" i="3"/>
  <c r="BC191" i="3" s="1"/>
  <c r="BD191" i="3" s="1"/>
  <c r="BE191" i="3" s="1"/>
  <c r="BF191" i="3" s="1"/>
  <c r="BG191" i="3" s="1"/>
  <c r="BH191" i="3" s="1"/>
  <c r="AU36" i="3"/>
  <c r="AP36" i="3"/>
  <c r="AO36" i="3"/>
  <c r="AP89" i="3"/>
  <c r="AO89" i="3"/>
  <c r="AU89" i="3"/>
  <c r="BA88" i="3"/>
  <c r="BB88" i="3"/>
  <c r="BC88" i="3"/>
  <c r="BD88" i="3"/>
  <c r="BE88" i="3"/>
  <c r="BF88" i="3"/>
  <c r="BG88" i="3"/>
  <c r="BH88" i="3"/>
  <c r="W88" i="3"/>
  <c r="E112" i="6"/>
  <c r="O112" i="6"/>
  <c r="E105" i="6"/>
  <c r="O105" i="6"/>
  <c r="E24" i="6"/>
  <c r="O24" i="6"/>
  <c r="AU180" i="3"/>
  <c r="AP79" i="3"/>
  <c r="AO79" i="3"/>
  <c r="AU79" i="3"/>
  <c r="X12" i="3"/>
  <c r="AS12" i="3"/>
  <c r="AN12" i="3"/>
  <c r="AJ12" i="3"/>
  <c r="AF12" i="3"/>
  <c r="AW147" i="3"/>
  <c r="AU191" i="3"/>
  <c r="AP191" i="3"/>
  <c r="AO191" i="3"/>
  <c r="AW213" i="3"/>
  <c r="BC198" i="3"/>
  <c r="BD198" i="3" s="1"/>
  <c r="BE198" i="3" s="1"/>
  <c r="BF198" i="3" s="1"/>
  <c r="BG198" i="3" s="1"/>
  <c r="BH198" i="3" s="1"/>
  <c r="W25" i="3"/>
  <c r="BA25" i="3"/>
  <c r="BB25" i="3"/>
  <c r="BC25" i="3"/>
  <c r="BD25" i="3"/>
  <c r="BE25" i="3"/>
  <c r="BF25" i="3"/>
  <c r="BG25" i="3"/>
  <c r="BH25" i="3"/>
  <c r="BA79" i="3"/>
  <c r="BB79" i="3"/>
  <c r="BC79" i="3"/>
  <c r="BD79" i="3"/>
  <c r="BE79" i="3"/>
  <c r="BF79" i="3"/>
  <c r="BG79" i="3"/>
  <c r="BH79" i="3"/>
  <c r="W79" i="3"/>
  <c r="AW133" i="3"/>
  <c r="AW27" i="3"/>
  <c r="AP22" i="3"/>
  <c r="AO22" i="3"/>
  <c r="AW156" i="3"/>
  <c r="AJ26" i="3"/>
  <c r="BA57" i="3"/>
  <c r="BB57" i="3"/>
  <c r="BC57" i="3"/>
  <c r="BD57" i="3"/>
  <c r="BE57" i="3"/>
  <c r="BF57" i="3"/>
  <c r="BG57" i="3"/>
  <c r="BH57" i="3"/>
  <c r="W57" i="3"/>
  <c r="W84" i="3"/>
  <c r="BA84" i="3"/>
  <c r="BB84" i="3"/>
  <c r="BC84" i="3"/>
  <c r="BD84" i="3"/>
  <c r="BE84" i="3"/>
  <c r="BF84" i="3"/>
  <c r="BG84" i="3"/>
  <c r="BH84" i="3"/>
  <c r="AP145" i="3"/>
  <c r="AO145" i="3"/>
  <c r="AU145" i="3"/>
  <c r="AW67" i="3"/>
  <c r="AW151" i="3"/>
  <c r="AW149" i="3"/>
  <c r="AW100" i="3"/>
  <c r="BB168" i="3"/>
  <c r="BC168" i="3"/>
  <c r="BD168" i="3" s="1"/>
  <c r="BE168" i="3" s="1"/>
  <c r="BF168" i="3" s="1"/>
  <c r="BG168" i="3" s="1"/>
  <c r="BH168" i="3" s="1"/>
  <c r="BB190" i="3"/>
  <c r="BC190" i="3"/>
  <c r="BD190" i="3"/>
  <c r="BE190" i="3" s="1"/>
  <c r="BF190" i="3" s="1"/>
  <c r="BG190" i="3" s="1"/>
  <c r="BH190" i="3" s="1"/>
  <c r="BB204" i="3"/>
  <c r="BC204" i="3" s="1"/>
  <c r="BD204" i="3" s="1"/>
  <c r="BE204" i="3"/>
  <c r="BF204" i="3" s="1"/>
  <c r="BG204" i="3" s="1"/>
  <c r="BH204" i="3" s="1"/>
  <c r="AU155" i="3"/>
  <c r="AU25" i="3"/>
  <c r="AJ33" i="3"/>
  <c r="AU66" i="3"/>
  <c r="AN53" i="3"/>
  <c r="AS19" i="3"/>
  <c r="AS5" i="3"/>
  <c r="AS54" i="3"/>
  <c r="E46" i="6"/>
  <c r="O46" i="6"/>
  <c r="E75" i="6"/>
  <c r="O75" i="6"/>
  <c r="AP123" i="3"/>
  <c r="AO123" i="3"/>
  <c r="AU123" i="3"/>
  <c r="BB156" i="3"/>
  <c r="BC156" i="3"/>
  <c r="BD156" i="3" s="1"/>
  <c r="BE156" i="3" s="1"/>
  <c r="BF156" i="3" s="1"/>
  <c r="BG156" i="3" s="1"/>
  <c r="BH156" i="3" s="1"/>
  <c r="BC114" i="3"/>
  <c r="BD114" i="3"/>
  <c r="BE114" i="3"/>
  <c r="BF114" i="3"/>
  <c r="BG114" i="3"/>
  <c r="BH114" i="3"/>
  <c r="AP176" i="3"/>
  <c r="AO176" i="3"/>
  <c r="AU176" i="3"/>
  <c r="AN113" i="3"/>
  <c r="AU113" i="3"/>
  <c r="X113" i="3"/>
  <c r="AS113" i="3"/>
  <c r="AF113" i="3"/>
  <c r="AJ113" i="3"/>
  <c r="BA181" i="3"/>
  <c r="BB181" i="3" s="1"/>
  <c r="BC181" i="3" s="1"/>
  <c r="BD181" i="3"/>
  <c r="BE181" i="3" s="1"/>
  <c r="BF181" i="3" s="1"/>
  <c r="BG181" i="3" s="1"/>
  <c r="BH181" i="3" s="1"/>
  <c r="W181" i="3"/>
  <c r="AS180" i="3"/>
  <c r="AP201" i="3"/>
  <c r="AO201" i="3"/>
  <c r="BC111" i="3"/>
  <c r="BD111" i="3"/>
  <c r="BE111" i="3"/>
  <c r="BF111" i="3"/>
  <c r="BG111" i="3"/>
  <c r="BH111" i="3"/>
  <c r="BB205" i="3"/>
  <c r="BC205" i="3"/>
  <c r="BD205" i="3" s="1"/>
  <c r="BE205" i="3" s="1"/>
  <c r="BF205" i="3" s="1"/>
  <c r="BG205" i="3" s="1"/>
  <c r="BH205" i="3" s="1"/>
  <c r="AS49" i="3"/>
  <c r="AW78" i="3"/>
  <c r="BA158" i="3"/>
  <c r="W158" i="3"/>
  <c r="X138" i="3"/>
  <c r="AS138" i="3"/>
  <c r="AN138" i="3"/>
  <c r="AJ138" i="3"/>
  <c r="AJ119" i="3"/>
  <c r="AN119" i="3"/>
  <c r="AP119" i="3"/>
  <c r="AO119" i="3"/>
  <c r="AF119" i="3"/>
  <c r="AU168" i="3"/>
  <c r="AP168" i="3"/>
  <c r="AO168" i="3"/>
  <c r="AU172" i="3"/>
  <c r="AP185" i="3"/>
  <c r="AO185" i="3"/>
  <c r="AU13" i="3"/>
  <c r="AS17" i="3"/>
  <c r="AS11" i="3"/>
  <c r="E109" i="6"/>
  <c r="O109" i="6"/>
  <c r="AP137" i="3"/>
  <c r="AO137" i="3"/>
  <c r="AU137" i="3"/>
  <c r="AP162" i="3"/>
  <c r="AO162" i="3"/>
  <c r="AU162" i="3"/>
  <c r="AJ163" i="3"/>
  <c r="AN163" i="3"/>
  <c r="AU163" i="3"/>
  <c r="AF163" i="3"/>
  <c r="X150" i="3"/>
  <c r="AF150" i="3"/>
  <c r="AJ150" i="3"/>
  <c r="AN150" i="3"/>
  <c r="AF143" i="3"/>
  <c r="AJ143" i="3"/>
  <c r="X131" i="3"/>
  <c r="AN131" i="3"/>
  <c r="AF131" i="3"/>
  <c r="X118" i="3"/>
  <c r="AS118" i="3"/>
  <c r="AJ118" i="3"/>
  <c r="AN118" i="3"/>
  <c r="W230" i="3"/>
  <c r="BA230" i="3"/>
  <c r="BB135" i="3"/>
  <c r="BC135" i="3"/>
  <c r="BD135" i="3"/>
  <c r="BE135" i="3"/>
  <c r="BF135" i="3"/>
  <c r="BG135" i="3"/>
  <c r="BH135" i="3"/>
  <c r="AW187" i="3"/>
  <c r="AU209" i="3"/>
  <c r="AW106" i="3"/>
  <c r="AP193" i="3"/>
  <c r="AO193" i="3"/>
  <c r="AP212" i="3"/>
  <c r="AO212" i="3"/>
  <c r="BB126" i="3"/>
  <c r="BC126" i="3"/>
  <c r="BD126" i="3"/>
  <c r="BE126" i="3"/>
  <c r="BF126" i="3"/>
  <c r="BG126" i="3"/>
  <c r="BH126" i="3"/>
  <c r="AP159" i="3"/>
  <c r="AO159" i="3"/>
  <c r="AJ27" i="3"/>
  <c r="AU4" i="3"/>
  <c r="AU77" i="3"/>
  <c r="AJ21" i="3"/>
  <c r="AU41" i="3"/>
  <c r="AF21" i="3"/>
  <c r="AN33" i="3"/>
  <c r="W39" i="3"/>
  <c r="AJ46" i="3"/>
  <c r="W86" i="3"/>
  <c r="E96" i="6"/>
  <c r="O96" i="6"/>
  <c r="E71" i="6"/>
  <c r="O71" i="6"/>
  <c r="E94" i="6"/>
  <c r="O94" i="6"/>
  <c r="E116" i="6"/>
  <c r="O116" i="6"/>
  <c r="BB172" i="3"/>
  <c r="BC172" i="3"/>
  <c r="BD172" i="3" s="1"/>
  <c r="BE172" i="3" s="1"/>
  <c r="BF172" i="3" s="1"/>
  <c r="BG172" i="3" s="1"/>
  <c r="BH172" i="3" s="1"/>
  <c r="AP171" i="3"/>
  <c r="AO171" i="3"/>
  <c r="BB171" i="3"/>
  <c r="BC171" i="3" s="1"/>
  <c r="BD171" i="3" s="1"/>
  <c r="BE171" i="3"/>
  <c r="BF171" i="3" s="1"/>
  <c r="BG171" i="3" s="1"/>
  <c r="BH171" i="3" s="1"/>
  <c r="AU165" i="3"/>
  <c r="BD110" i="3"/>
  <c r="BE110" i="3"/>
  <c r="BF110" i="3"/>
  <c r="BG110" i="3"/>
  <c r="BH110" i="3"/>
  <c r="AU157" i="3"/>
  <c r="AP157" i="3"/>
  <c r="AO157" i="3"/>
  <c r="AP167" i="3"/>
  <c r="AO167" i="3"/>
  <c r="AU19" i="3"/>
  <c r="AP39" i="3"/>
  <c r="AO39" i="3"/>
  <c r="BB140" i="3"/>
  <c r="BC140" i="3"/>
  <c r="BD140" i="3"/>
  <c r="BE140" i="3"/>
  <c r="BF140" i="3"/>
  <c r="BG140" i="3"/>
  <c r="BH140" i="3"/>
  <c r="AU115" i="3"/>
  <c r="AO115" i="3"/>
  <c r="W151" i="3"/>
  <c r="BA151" i="3"/>
  <c r="BA132" i="3"/>
  <c r="BB132" i="3"/>
  <c r="BC132" i="3"/>
  <c r="BD132" i="3"/>
  <c r="BE132" i="3"/>
  <c r="BF132" i="3"/>
  <c r="BG132" i="3"/>
  <c r="BH132" i="3"/>
  <c r="W132" i="3"/>
  <c r="AP147" i="3"/>
  <c r="AO147" i="3"/>
  <c r="AS27" i="3"/>
  <c r="AS21" i="3"/>
  <c r="BA91" i="3"/>
  <c r="BB91" i="3"/>
  <c r="BC91" i="3"/>
  <c r="BD91" i="3"/>
  <c r="BE91" i="3"/>
  <c r="BF91" i="3"/>
  <c r="BG91" i="3"/>
  <c r="BH91" i="3"/>
  <c r="W91" i="3"/>
  <c r="E78" i="6"/>
  <c r="O78" i="6"/>
  <c r="E7" i="6"/>
  <c r="O7" i="6"/>
  <c r="AU208" i="3"/>
  <c r="AP208" i="3"/>
  <c r="AO208" i="3"/>
  <c r="BA54" i="3"/>
  <c r="BB54" i="3"/>
  <c r="BC54" i="3"/>
  <c r="BD54" i="3"/>
  <c r="BE54" i="3"/>
  <c r="BF54" i="3"/>
  <c r="BG54" i="3"/>
  <c r="BH54" i="3"/>
  <c r="W54" i="3"/>
  <c r="AP85" i="3"/>
  <c r="AO85" i="3"/>
  <c r="AU85" i="3"/>
  <c r="AF176" i="3"/>
  <c r="X176" i="3"/>
  <c r="AS176" i="3"/>
  <c r="AJ176" i="3"/>
  <c r="BA219" i="3"/>
  <c r="BB219" i="3"/>
  <c r="BC219" i="3" s="1"/>
  <c r="BD219" i="3" s="1"/>
  <c r="BE219" i="3" s="1"/>
  <c r="BF219" i="3" s="1"/>
  <c r="BG219" i="3" s="1"/>
  <c r="BH219" i="3" s="1"/>
  <c r="W219" i="3"/>
  <c r="AP160" i="3"/>
  <c r="AO160" i="3"/>
  <c r="AS142" i="3"/>
  <c r="E120" i="6"/>
  <c r="O120" i="6"/>
  <c r="AS116" i="3"/>
  <c r="AS16" i="3"/>
  <c r="AS105" i="3"/>
  <c r="AU136" i="3"/>
  <c r="G61" i="14" s="1"/>
  <c r="AS164" i="3"/>
  <c r="AS152" i="3"/>
  <c r="AS139" i="3"/>
  <c r="AU177" i="3"/>
  <c r="X208" i="3"/>
  <c r="AS208" i="3"/>
  <c r="AS95" i="3"/>
  <c r="W228" i="3"/>
  <c r="AU160" i="3"/>
  <c r="AP156" i="3"/>
  <c r="AO156" i="3"/>
  <c r="AS80" i="3"/>
  <c r="E74" i="6"/>
  <c r="O74" i="6"/>
  <c r="AS107" i="3"/>
  <c r="AS136" i="3"/>
  <c r="AS114" i="3"/>
  <c r="AS86" i="3"/>
  <c r="AS36" i="3"/>
  <c r="AS43" i="3"/>
  <c r="AS104" i="3"/>
  <c r="AS128" i="3"/>
  <c r="W94" i="13"/>
  <c r="BB94" i="13"/>
  <c r="BC94" i="13"/>
  <c r="BD94" i="13" s="1"/>
  <c r="BE94" i="13"/>
  <c r="BF94" i="13" s="1"/>
  <c r="BG94" i="13" s="1"/>
  <c r="BH94" i="13" s="1"/>
  <c r="BI94" i="13" s="1"/>
  <c r="W150" i="13"/>
  <c r="BB150" i="13"/>
  <c r="BC150" i="13" s="1"/>
  <c r="BD150" i="13"/>
  <c r="BE150" i="13" s="1"/>
  <c r="BF150" i="13" s="1"/>
  <c r="BG150" i="13" s="1"/>
  <c r="BH150" i="13" s="1"/>
  <c r="BI150" i="13" s="1"/>
  <c r="W175" i="13"/>
  <c r="BB175" i="13"/>
  <c r="BC175" i="13"/>
  <c r="BD175" i="13" s="1"/>
  <c r="BE175" i="13" s="1"/>
  <c r="BF175" i="13" s="1"/>
  <c r="BG175" i="13" s="1"/>
  <c r="BH175" i="13" s="1"/>
  <c r="BI175" i="13" s="1"/>
  <c r="W178" i="13"/>
  <c r="BB178" i="13"/>
  <c r="BC178" i="13" s="1"/>
  <c r="BD178" i="13" s="1"/>
  <c r="BE178" i="13" s="1"/>
  <c r="BF178" i="13"/>
  <c r="BG178" i="13" s="1"/>
  <c r="BH178" i="13" s="1"/>
  <c r="BI178" i="13" s="1"/>
  <c r="W181" i="13"/>
  <c r="BB181" i="13"/>
  <c r="BC181" i="13"/>
  <c r="BD181" i="13" s="1"/>
  <c r="BE181" i="13"/>
  <c r="BF181" i="13" s="1"/>
  <c r="BG181" i="13" s="1"/>
  <c r="BH181" i="13" s="1"/>
  <c r="BI181" i="13" s="1"/>
  <c r="W201" i="13"/>
  <c r="BB201" i="13"/>
  <c r="BC201" i="13" s="1"/>
  <c r="BD201" i="13"/>
  <c r="BE201" i="13" s="1"/>
  <c r="BF201" i="13" s="1"/>
  <c r="BG201" i="13" s="1"/>
  <c r="BH201" i="13" s="1"/>
  <c r="BI201" i="13" s="1"/>
  <c r="W69" i="13"/>
  <c r="BB69" i="13"/>
  <c r="BC69" i="13"/>
  <c r="BD69" i="13" s="1"/>
  <c r="BE69" i="13" s="1"/>
  <c r="BF69" i="13" s="1"/>
  <c r="BG69" i="13" s="1"/>
  <c r="BH69" i="13" s="1"/>
  <c r="BI69" i="13" s="1"/>
  <c r="W102" i="13"/>
  <c r="BB102" i="13"/>
  <c r="BC102" i="13" s="1"/>
  <c r="BD102" i="13" s="1"/>
  <c r="BE102" i="13" s="1"/>
  <c r="BF102" i="13"/>
  <c r="BG102" i="13" s="1"/>
  <c r="BH102" i="13" s="1"/>
  <c r="BI102" i="13" s="1"/>
  <c r="W108" i="13"/>
  <c r="BB108" i="13"/>
  <c r="BC108" i="13"/>
  <c r="BD108" i="13" s="1"/>
  <c r="BE108" i="13"/>
  <c r="BF108" i="13" s="1"/>
  <c r="BG108" i="13" s="1"/>
  <c r="BH108" i="13" s="1"/>
  <c r="BI108" i="13" s="1"/>
  <c r="W136" i="13"/>
  <c r="BB136" i="13"/>
  <c r="BC136" i="13" s="1"/>
  <c r="BD136" i="13"/>
  <c r="BE136" i="13" s="1"/>
  <c r="BF136" i="13" s="1"/>
  <c r="BG136" i="13" s="1"/>
  <c r="BH136" i="13" s="1"/>
  <c r="BI136" i="13" s="1"/>
  <c r="W158" i="13"/>
  <c r="BB158" i="13"/>
  <c r="BC158" i="13"/>
  <c r="BD158" i="13" s="1"/>
  <c r="BE158" i="13" s="1"/>
  <c r="BF158" i="13" s="1"/>
  <c r="BG158" i="13" s="1"/>
  <c r="BH158" i="13" s="1"/>
  <c r="BI158" i="13" s="1"/>
  <c r="W166" i="13"/>
  <c r="BB166" i="13"/>
  <c r="BC166" i="13" s="1"/>
  <c r="BD166" i="13" s="1"/>
  <c r="BE166" i="13" s="1"/>
  <c r="BF166" i="13"/>
  <c r="BG166" i="13" s="1"/>
  <c r="BH166" i="13" s="1"/>
  <c r="BI166" i="13" s="1"/>
  <c r="W90" i="13"/>
  <c r="BB90" i="13"/>
  <c r="BC90" i="13"/>
  <c r="BD90" i="13" s="1"/>
  <c r="BE90" i="13"/>
  <c r="BF90" i="13" s="1"/>
  <c r="BG90" i="13" s="1"/>
  <c r="BH90" i="13" s="1"/>
  <c r="BI90" i="13" s="1"/>
  <c r="W96" i="13"/>
  <c r="BB96" i="13"/>
  <c r="BC96" i="13" s="1"/>
  <c r="BD96" i="13"/>
  <c r="BE96" i="13" s="1"/>
  <c r="BF96" i="13" s="1"/>
  <c r="BG96" i="13" s="1"/>
  <c r="BH96" i="13" s="1"/>
  <c r="BI96" i="13" s="1"/>
  <c r="W163" i="13"/>
  <c r="BB163" i="13"/>
  <c r="BC163" i="13"/>
  <c r="BD163" i="13" s="1"/>
  <c r="BE163" i="13" s="1"/>
  <c r="BF163" i="13" s="1"/>
  <c r="BG163" i="13" s="1"/>
  <c r="BH163" i="13" s="1"/>
  <c r="BI163" i="13" s="1"/>
  <c r="W183" i="13"/>
  <c r="BB183" i="13"/>
  <c r="BC183" i="13" s="1"/>
  <c r="BD183" i="13" s="1"/>
  <c r="BE183" i="13" s="1"/>
  <c r="BF183" i="13"/>
  <c r="BG183" i="13" s="1"/>
  <c r="BH183" i="13" s="1"/>
  <c r="BI183" i="13" s="1"/>
  <c r="W83" i="13"/>
  <c r="BB83" i="13"/>
  <c r="BC83" i="13"/>
  <c r="BD83" i="13" s="1"/>
  <c r="BE83" i="13"/>
  <c r="BF83" i="13" s="1"/>
  <c r="BG83" i="13" s="1"/>
  <c r="BH83" i="13" s="1"/>
  <c r="BI83" i="13" s="1"/>
  <c r="W104" i="13"/>
  <c r="BB104" i="13"/>
  <c r="BC104" i="13" s="1"/>
  <c r="BD104" i="13"/>
  <c r="BE104" i="13" s="1"/>
  <c r="BF104" i="13" s="1"/>
  <c r="BG104" i="13" s="1"/>
  <c r="BH104" i="13" s="1"/>
  <c r="BI104" i="13" s="1"/>
  <c r="BB129" i="13"/>
  <c r="BC129" i="13" s="1"/>
  <c r="BD129" i="13" s="1"/>
  <c r="BE129" i="13" s="1"/>
  <c r="BF129" i="13" s="1"/>
  <c r="BG129" i="13" s="1"/>
  <c r="BH129" i="13" s="1"/>
  <c r="BI129" i="13" s="1"/>
  <c r="W129" i="13"/>
  <c r="W149" i="13"/>
  <c r="BB149" i="13"/>
  <c r="BC149" i="13" s="1"/>
  <c r="BD149" i="13" s="1"/>
  <c r="BE149" i="13" s="1"/>
  <c r="BF149" i="13"/>
  <c r="BG149" i="13" s="1"/>
  <c r="BH149" i="13" s="1"/>
  <c r="BI149" i="13" s="1"/>
  <c r="W160" i="13"/>
  <c r="BB160" i="13"/>
  <c r="BC160" i="13"/>
  <c r="BD160" i="13" s="1"/>
  <c r="BE160" i="13"/>
  <c r="BF160" i="13" s="1"/>
  <c r="BG160" i="13" s="1"/>
  <c r="BH160" i="13" s="1"/>
  <c r="BI160" i="13" s="1"/>
  <c r="W174" i="13"/>
  <c r="BB174" i="13"/>
  <c r="BC174" i="13" s="1"/>
  <c r="BD174" i="13"/>
  <c r="BE174" i="13" s="1"/>
  <c r="BF174" i="13" s="1"/>
  <c r="BG174" i="13" s="1"/>
  <c r="BH174" i="13" s="1"/>
  <c r="BI174" i="13" s="1"/>
  <c r="W79" i="13"/>
  <c r="BB79" i="13"/>
  <c r="BC79" i="13"/>
  <c r="BD79" i="13" s="1"/>
  <c r="BE79" i="13" s="1"/>
  <c r="BF79" i="13" s="1"/>
  <c r="BG79" i="13" s="1"/>
  <c r="BH79" i="13" s="1"/>
  <c r="BI79" i="13" s="1"/>
  <c r="W101" i="13"/>
  <c r="BB101" i="13"/>
  <c r="BC101" i="13" s="1"/>
  <c r="BD101" i="13" s="1"/>
  <c r="BE101" i="13" s="1"/>
  <c r="BF101" i="13"/>
  <c r="BG101" i="13" s="1"/>
  <c r="BH101" i="13" s="1"/>
  <c r="BI101" i="13" s="1"/>
  <c r="W171" i="13"/>
  <c r="BB171" i="13"/>
  <c r="BC171" i="13"/>
  <c r="BD171" i="13" s="1"/>
  <c r="BE171" i="13"/>
  <c r="BF171" i="13" s="1"/>
  <c r="BG171" i="13" s="1"/>
  <c r="BH171" i="13" s="1"/>
  <c r="BI171" i="13" s="1"/>
  <c r="W67" i="13"/>
  <c r="BB67" i="13"/>
  <c r="BC67" i="13" s="1"/>
  <c r="BD67" i="13"/>
  <c r="BE67" i="13" s="1"/>
  <c r="BF67" i="13" s="1"/>
  <c r="BG67" i="13" s="1"/>
  <c r="BH67" i="13" s="1"/>
  <c r="BI67" i="13" s="1"/>
  <c r="W73" i="13"/>
  <c r="BB73" i="13"/>
  <c r="BC73" i="13"/>
  <c r="BD73" i="13" s="1"/>
  <c r="BE73" i="13" s="1"/>
  <c r="BF73" i="13" s="1"/>
  <c r="BG73" i="13" s="1"/>
  <c r="BH73" i="13" s="1"/>
  <c r="BI73" i="13" s="1"/>
  <c r="W95" i="13"/>
  <c r="BB95" i="13"/>
  <c r="BC95" i="13" s="1"/>
  <c r="BD95" i="13" s="1"/>
  <c r="BE95" i="13" s="1"/>
  <c r="BF95" i="13"/>
  <c r="BG95" i="13" s="1"/>
  <c r="BH95" i="13" s="1"/>
  <c r="BI95" i="13" s="1"/>
  <c r="W98" i="13"/>
  <c r="BB98" i="13"/>
  <c r="BC98" i="13"/>
  <c r="BD98" i="13" s="1"/>
  <c r="BE98" i="13"/>
  <c r="BF98" i="13" s="1"/>
  <c r="BG98" i="13" s="1"/>
  <c r="BH98" i="13" s="1"/>
  <c r="BI98" i="13" s="1"/>
  <c r="W182" i="13"/>
  <c r="BB182" i="13"/>
  <c r="BC182" i="13" s="1"/>
  <c r="BD182" i="13"/>
  <c r="BE182" i="13" s="1"/>
  <c r="BF182" i="13" s="1"/>
  <c r="BG182" i="13" s="1"/>
  <c r="BH182" i="13" s="1"/>
  <c r="BI182" i="13" s="1"/>
  <c r="W196" i="13"/>
  <c r="BB196" i="13"/>
  <c r="BC196" i="13"/>
  <c r="BD196" i="13" s="1"/>
  <c r="BE196" i="13" s="1"/>
  <c r="BF196" i="13" s="1"/>
  <c r="BG196" i="13" s="1"/>
  <c r="BH196" i="13" s="1"/>
  <c r="BI196" i="13" s="1"/>
  <c r="BB145" i="13"/>
  <c r="BC145" i="13"/>
  <c r="BD145" i="13" s="1"/>
  <c r="BE145" i="13" s="1"/>
  <c r="BF145" i="13" s="1"/>
  <c r="BG145" i="13"/>
  <c r="BH145" i="13" s="1"/>
  <c r="BI145" i="13" s="1"/>
  <c r="W145" i="13"/>
  <c r="W142" i="13"/>
  <c r="BB142" i="13"/>
  <c r="BC142" i="13"/>
  <c r="BD142" i="13" s="1"/>
  <c r="BE142" i="13" s="1"/>
  <c r="BF142" i="13" s="1"/>
  <c r="BG142" i="13" s="1"/>
  <c r="BH142" i="13" s="1"/>
  <c r="BI142" i="13" s="1"/>
  <c r="AF58" i="13"/>
  <c r="X58" i="13"/>
  <c r="AJ85" i="13"/>
  <c r="X85" i="13"/>
  <c r="AN110" i="13"/>
  <c r="X110" i="13"/>
  <c r="AN113" i="13"/>
  <c r="X113" i="13"/>
  <c r="BB117" i="13"/>
  <c r="BC117" i="13"/>
  <c r="BD117" i="13" s="1"/>
  <c r="BE117" i="13" s="1"/>
  <c r="BF117" i="13" s="1"/>
  <c r="BG117" i="13" s="1"/>
  <c r="BH117" i="13" s="1"/>
  <c r="BI117" i="13" s="1"/>
  <c r="W117" i="13"/>
  <c r="AJ124" i="13"/>
  <c r="X124" i="13"/>
  <c r="BB132" i="13"/>
  <c r="BC132" i="13" s="1"/>
  <c r="BD132" i="13"/>
  <c r="BE132" i="13" s="1"/>
  <c r="BF132" i="13" s="1"/>
  <c r="BG132" i="13" s="1"/>
  <c r="BH132" i="13" s="1"/>
  <c r="BI132" i="13" s="1"/>
  <c r="W132" i="13"/>
  <c r="AN134" i="13"/>
  <c r="X134" i="13"/>
  <c r="BB151" i="13"/>
  <c r="BC151" i="13"/>
  <c r="BD151" i="13" s="1"/>
  <c r="BE151" i="13" s="1"/>
  <c r="BF151" i="13" s="1"/>
  <c r="BG151" i="13" s="1"/>
  <c r="BH151" i="13" s="1"/>
  <c r="BI151" i="13" s="1"/>
  <c r="W151" i="13"/>
  <c r="AF168" i="13"/>
  <c r="X168" i="13"/>
  <c r="AF63" i="13"/>
  <c r="X63" i="13"/>
  <c r="AF155" i="13"/>
  <c r="X155" i="13"/>
  <c r="AN188" i="13"/>
  <c r="AV188" i="13" s="1"/>
  <c r="AX188" i="13" s="1"/>
  <c r="X188" i="13"/>
  <c r="AN60" i="13"/>
  <c r="AQ60" i="13" s="1"/>
  <c r="AP60" i="13" s="1"/>
  <c r="X60" i="13"/>
  <c r="AJ70" i="13"/>
  <c r="X70" i="13"/>
  <c r="AN81" i="13"/>
  <c r="AQ81" i="13" s="1"/>
  <c r="AP81" i="13" s="1"/>
  <c r="X81" i="13"/>
  <c r="AJ87" i="13"/>
  <c r="X87" i="13"/>
  <c r="AF115" i="13"/>
  <c r="X115" i="13"/>
  <c r="BB125" i="13"/>
  <c r="BC125" i="13" s="1"/>
  <c r="BD125" i="13" s="1"/>
  <c r="BE125" i="13" s="1"/>
  <c r="BF125" i="13"/>
  <c r="BG125" i="13" s="1"/>
  <c r="BH125" i="13" s="1"/>
  <c r="BI125" i="13" s="1"/>
  <c r="W125" i="13"/>
  <c r="AN133" i="13"/>
  <c r="X133" i="13"/>
  <c r="AF161" i="13"/>
  <c r="X161" i="13"/>
  <c r="AF164" i="13"/>
  <c r="X164" i="13"/>
  <c r="AF170" i="13"/>
  <c r="X170" i="13"/>
  <c r="AN185" i="13"/>
  <c r="X185" i="13"/>
  <c r="AJ76" i="13"/>
  <c r="X76" i="13"/>
  <c r="AF108" i="13"/>
  <c r="X108" i="13"/>
  <c r="AJ123" i="13"/>
  <c r="X123" i="13"/>
  <c r="BB124" i="13"/>
  <c r="BC124" i="13"/>
  <c r="BD124" i="13" s="1"/>
  <c r="BE124" i="13"/>
  <c r="BF124" i="13" s="1"/>
  <c r="BG124" i="13" s="1"/>
  <c r="BH124" i="13" s="1"/>
  <c r="BI124" i="13" s="1"/>
  <c r="W124" i="13"/>
  <c r="AN167" i="13"/>
  <c r="AV167" i="13" s="1"/>
  <c r="AX167" i="13"/>
  <c r="X167" i="13"/>
  <c r="BB189" i="13"/>
  <c r="BC189" i="13" s="1"/>
  <c r="BD189" i="13" s="1"/>
  <c r="BE189" i="13" s="1"/>
  <c r="BF189" i="13" s="1"/>
  <c r="BG189" i="13" s="1"/>
  <c r="BH189" i="13" s="1"/>
  <c r="BI189" i="13" s="1"/>
  <c r="W189" i="13"/>
  <c r="X54" i="13"/>
  <c r="AN62" i="13"/>
  <c r="AV62" i="13" s="1"/>
  <c r="AX62" i="13" s="1"/>
  <c r="X62" i="13"/>
  <c r="AJ72" i="13"/>
  <c r="X72" i="13"/>
  <c r="AN90" i="13"/>
  <c r="X90" i="13"/>
  <c r="AJ120" i="13"/>
  <c r="X120" i="13"/>
  <c r="AJ126" i="13"/>
  <c r="X126" i="13"/>
  <c r="AJ154" i="13"/>
  <c r="X154" i="13"/>
  <c r="BB155" i="13"/>
  <c r="BC155" i="13" s="1"/>
  <c r="BD155" i="13"/>
  <c r="BE155" i="13" s="1"/>
  <c r="BF155" i="13" s="1"/>
  <c r="BG155" i="13" s="1"/>
  <c r="BH155" i="13" s="1"/>
  <c r="BI155" i="13" s="1"/>
  <c r="W155" i="13"/>
  <c r="AN157" i="13"/>
  <c r="AV157" i="13" s="1"/>
  <c r="AQ157" i="13"/>
  <c r="AP157" i="13" s="1"/>
  <c r="X157" i="13"/>
  <c r="AJ160" i="13"/>
  <c r="X160" i="13"/>
  <c r="AF166" i="13"/>
  <c r="AF173" i="13"/>
  <c r="X173" i="13"/>
  <c r="AN187" i="13"/>
  <c r="X187" i="13"/>
  <c r="AF111" i="13"/>
  <c r="X111" i="13"/>
  <c r="AF114" i="13"/>
  <c r="X114" i="13"/>
  <c r="BB130" i="13"/>
  <c r="BC130" i="13" s="1"/>
  <c r="BD130" i="13"/>
  <c r="BE130" i="13" s="1"/>
  <c r="BF130" i="13" s="1"/>
  <c r="BG130" i="13" s="1"/>
  <c r="BH130" i="13" s="1"/>
  <c r="BI130" i="13" s="1"/>
  <c r="W130" i="13"/>
  <c r="AN169" i="13"/>
  <c r="X169" i="13"/>
  <c r="AN190" i="13"/>
  <c r="X190" i="13"/>
  <c r="AV162" i="13"/>
  <c r="AX162" i="13"/>
  <c r="AQ95" i="13"/>
  <c r="AP95" i="13"/>
  <c r="AF67" i="13"/>
  <c r="AJ82" i="13"/>
  <c r="X82" i="13"/>
  <c r="AJ93" i="13"/>
  <c r="X93" i="13"/>
  <c r="BB109" i="13"/>
  <c r="BC109" i="13" s="1"/>
  <c r="BD109" i="13" s="1"/>
  <c r="BE109" i="13" s="1"/>
  <c r="BF109" i="13" s="1"/>
  <c r="BG109" i="13" s="1"/>
  <c r="BH109" i="13" s="1"/>
  <c r="BI109" i="13" s="1"/>
  <c r="W109" i="13"/>
  <c r="AJ122" i="13"/>
  <c r="X122" i="13"/>
  <c r="AF128" i="13"/>
  <c r="X128" i="13"/>
  <c r="AF135" i="13"/>
  <c r="X135" i="13"/>
  <c r="AN179" i="13"/>
  <c r="X179" i="13"/>
  <c r="BB40" i="13"/>
  <c r="BC40" i="13"/>
  <c r="BD40" i="13" s="1"/>
  <c r="BE40" i="13" s="1"/>
  <c r="BF40" i="13" s="1"/>
  <c r="BG40" i="13" s="1"/>
  <c r="BH40" i="13" s="1"/>
  <c r="BI40" i="13"/>
  <c r="W40" i="13"/>
  <c r="AN71" i="13"/>
  <c r="X71" i="13"/>
  <c r="AJ74" i="13"/>
  <c r="AJ75" i="13"/>
  <c r="AF116" i="13"/>
  <c r="X116" i="13"/>
  <c r="AF159" i="13"/>
  <c r="X159" i="13"/>
  <c r="AN165" i="13"/>
  <c r="X165" i="13"/>
  <c r="AN175" i="13"/>
  <c r="X175" i="13"/>
  <c r="AN186" i="13"/>
  <c r="X186" i="13"/>
  <c r="AV73" i="13"/>
  <c r="AX73" i="13"/>
  <c r="AQ122" i="13"/>
  <c r="AP122" i="13"/>
  <c r="AQ146" i="13"/>
  <c r="AP146" i="13"/>
  <c r="AQ136" i="13"/>
  <c r="AP136" i="13"/>
  <c r="AF122" i="13"/>
  <c r="AJ128" i="13"/>
  <c r="AN84" i="13"/>
  <c r="AQ173" i="13"/>
  <c r="AP173" i="13"/>
  <c r="AQ132" i="13"/>
  <c r="AP132" i="13"/>
  <c r="AJ60" i="13"/>
  <c r="AJ84" i="13"/>
  <c r="AV115" i="13"/>
  <c r="AX115" i="13" s="1"/>
  <c r="AQ147" i="13"/>
  <c r="AP147" i="13"/>
  <c r="AF167" i="13"/>
  <c r="AJ170" i="13"/>
  <c r="AN154" i="13"/>
  <c r="AF84" i="13"/>
  <c r="AV74" i="13"/>
  <c r="AX74" i="13" s="1"/>
  <c r="AV170" i="13"/>
  <c r="AX170" i="13" s="1"/>
  <c r="AV181" i="13"/>
  <c r="AX181" i="13" s="1"/>
  <c r="AF154" i="13"/>
  <c r="AN128" i="13"/>
  <c r="AN119" i="13"/>
  <c r="AJ63" i="13"/>
  <c r="AJ81" i="13"/>
  <c r="AN79" i="13"/>
  <c r="AF188" i="13"/>
  <c r="AJ167" i="13"/>
  <c r="AF119" i="13"/>
  <c r="AN63" i="13"/>
  <c r="AQ63" i="13" s="1"/>
  <c r="AP63" i="13" s="1"/>
  <c r="AJ79" i="13"/>
  <c r="AF81" i="13"/>
  <c r="AN116" i="13"/>
  <c r="AQ116" i="13" s="1"/>
  <c r="AP116" i="13" s="1"/>
  <c r="AN135" i="13"/>
  <c r="AJ188" i="13"/>
  <c r="AX157" i="13"/>
  <c r="AQ168" i="13"/>
  <c r="AP168" i="13"/>
  <c r="AN156" i="13"/>
  <c r="AV106" i="13"/>
  <c r="AX106" i="13" s="1"/>
  <c r="AF35" i="13"/>
  <c r="AN35" i="13"/>
  <c r="AN40" i="13"/>
  <c r="AQ40" i="13"/>
  <c r="AP40" i="13" s="1"/>
  <c r="AN56" i="13"/>
  <c r="AJ56" i="13"/>
  <c r="AF66" i="13"/>
  <c r="AJ66" i="13"/>
  <c r="AN66" i="13"/>
  <c r="AN138" i="13"/>
  <c r="AJ138" i="13"/>
  <c r="AF138" i="13"/>
  <c r="BB77" i="13"/>
  <c r="BC77" i="13"/>
  <c r="BD77" i="13"/>
  <c r="BE77" i="13" s="1"/>
  <c r="BF77" i="13" s="1"/>
  <c r="BG77" i="13" s="1"/>
  <c r="BH77" i="13" s="1"/>
  <c r="BI77" i="13"/>
  <c r="AF156" i="13"/>
  <c r="AF160" i="13"/>
  <c r="AN160" i="13"/>
  <c r="AN163" i="13"/>
  <c r="AF163" i="13"/>
  <c r="AJ163" i="13"/>
  <c r="AQ87" i="13"/>
  <c r="AP87" i="13" s="1"/>
  <c r="AV87" i="13"/>
  <c r="AX87" i="13"/>
  <c r="AJ157" i="13"/>
  <c r="AF157" i="13"/>
  <c r="X14" i="13"/>
  <c r="AN14" i="13"/>
  <c r="AQ14" i="13" s="1"/>
  <c r="AP14" i="13"/>
  <c r="AJ14" i="13"/>
  <c r="AV152" i="13"/>
  <c r="AX152" i="13" s="1"/>
  <c r="X35" i="13"/>
  <c r="BB131" i="13"/>
  <c r="BC131" i="13"/>
  <c r="BD131" i="13" s="1"/>
  <c r="BE131" i="13" s="1"/>
  <c r="BF131" i="13" s="1"/>
  <c r="BG131" i="13" s="1"/>
  <c r="BH131" i="13" s="1"/>
  <c r="BI131" i="13" s="1"/>
  <c r="AN197" i="13"/>
  <c r="BB199" i="13"/>
  <c r="BC199" i="13"/>
  <c r="BD199" i="13" s="1"/>
  <c r="BE199" i="13" s="1"/>
  <c r="BF199" i="13" s="1"/>
  <c r="BG199" i="13" s="1"/>
  <c r="BH199" i="13" s="1"/>
  <c r="BI199" i="13" s="1"/>
  <c r="AF117" i="13"/>
  <c r="AJ117" i="13"/>
  <c r="AN143" i="13"/>
  <c r="AJ143" i="13"/>
  <c r="BB148" i="13"/>
  <c r="BC148" i="13"/>
  <c r="BD148" i="13" s="1"/>
  <c r="BE148" i="13" s="1"/>
  <c r="BF148" i="13" s="1"/>
  <c r="BG148" i="13" s="1"/>
  <c r="BH148" i="13"/>
  <c r="BI148" i="13" s="1"/>
  <c r="AJ103" i="13"/>
  <c r="AN103" i="13"/>
  <c r="BB105" i="13"/>
  <c r="BC105" i="13" s="1"/>
  <c r="BD105" i="13"/>
  <c r="BE105" i="13" s="1"/>
  <c r="BF105" i="13" s="1"/>
  <c r="BG105" i="13" s="1"/>
  <c r="BH105" i="13" s="1"/>
  <c r="BI105" i="13" s="1"/>
  <c r="BB122" i="13"/>
  <c r="BC122" i="13" s="1"/>
  <c r="BD122" i="13"/>
  <c r="BE122" i="13" s="1"/>
  <c r="BF122" i="13"/>
  <c r="BG122" i="13" s="1"/>
  <c r="BH122" i="13" s="1"/>
  <c r="BI122" i="13" s="1"/>
  <c r="AN174" i="13"/>
  <c r="AN98" i="13"/>
  <c r="AJ98" i="13"/>
  <c r="BB137" i="13"/>
  <c r="BC137" i="13" s="1"/>
  <c r="BD137" i="13" s="1"/>
  <c r="BE137" i="13" s="1"/>
  <c r="BF137" i="13" s="1"/>
  <c r="BG137" i="13" s="1"/>
  <c r="BH137" i="13" s="1"/>
  <c r="BI137" i="13" s="1"/>
  <c r="AN145" i="13"/>
  <c r="BB153" i="13"/>
  <c r="BC153" i="13" s="1"/>
  <c r="BD153" i="13"/>
  <c r="BE153" i="13" s="1"/>
  <c r="BF153" i="13" s="1"/>
  <c r="BG153" i="13" s="1"/>
  <c r="BH153" i="13" s="1"/>
  <c r="BI153" i="13" s="1"/>
  <c r="V170" i="15"/>
  <c r="X170" i="15" s="1"/>
  <c r="Z170" i="15" s="1"/>
  <c r="AB170" i="15" s="1"/>
  <c r="AD170" i="15" s="1"/>
  <c r="AF170" i="15" s="1"/>
  <c r="AH170" i="15" s="1"/>
  <c r="AJ170" i="15" s="1"/>
  <c r="AL170" i="15" s="1"/>
  <c r="AN170" i="15" s="1"/>
  <c r="AP170" i="15" s="1"/>
  <c r="AR170" i="15" s="1"/>
  <c r="AT170" i="15" s="1"/>
  <c r="AV170" i="15" s="1"/>
  <c r="V154" i="15"/>
  <c r="X154" i="15" s="1"/>
  <c r="Z154" i="15" s="1"/>
  <c r="AB154" i="15" s="1"/>
  <c r="AD154" i="15" s="1"/>
  <c r="AF154" i="15" s="1"/>
  <c r="AH154" i="15" s="1"/>
  <c r="AJ154" i="15" s="1"/>
  <c r="AL154" i="15" s="1"/>
  <c r="AN154" i="15" s="1"/>
  <c r="AP154" i="15" s="1"/>
  <c r="AR154" i="15" s="1"/>
  <c r="AT154" i="15" s="1"/>
  <c r="AV154" i="15" s="1"/>
  <c r="T82" i="15"/>
  <c r="V82" i="15"/>
  <c r="X82" i="15" s="1"/>
  <c r="Z82" i="15" s="1"/>
  <c r="AB82" i="15" s="1"/>
  <c r="AD82" i="15" s="1"/>
  <c r="AF82" i="15" s="1"/>
  <c r="AH82" i="15" s="1"/>
  <c r="AJ82" i="15" s="1"/>
  <c r="AL82" i="15" s="1"/>
  <c r="AN82" i="15" s="1"/>
  <c r="AP82" i="15" s="1"/>
  <c r="AR82" i="15" s="1"/>
  <c r="AT82" i="15" s="1"/>
  <c r="AV82" i="15" s="1"/>
  <c r="T74" i="15"/>
  <c r="V74" i="15"/>
  <c r="X74" i="15" s="1"/>
  <c r="Z74" i="15" s="1"/>
  <c r="AB74" i="15" s="1"/>
  <c r="AD74" i="15" s="1"/>
  <c r="AF74" i="15" s="1"/>
  <c r="AH74" i="15" s="1"/>
  <c r="AJ74" i="15" s="1"/>
  <c r="AL74" i="15" s="1"/>
  <c r="AN74" i="15" s="1"/>
  <c r="AP74" i="15" s="1"/>
  <c r="AR74" i="15" s="1"/>
  <c r="AT74" i="15" s="1"/>
  <c r="AV74" i="15" s="1"/>
  <c r="T58" i="15"/>
  <c r="V58" i="15"/>
  <c r="X58" i="15" s="1"/>
  <c r="Z58" i="15" s="1"/>
  <c r="AB58" i="15" s="1"/>
  <c r="AD58" i="15" s="1"/>
  <c r="AF58" i="15" s="1"/>
  <c r="AH58" i="15" s="1"/>
  <c r="AJ58" i="15" s="1"/>
  <c r="AL58" i="15" s="1"/>
  <c r="AN58" i="15" s="1"/>
  <c r="AP58" i="15" s="1"/>
  <c r="AR58" i="15" s="1"/>
  <c r="AT58" i="15" s="1"/>
  <c r="AV58" i="15" s="1"/>
  <c r="T34" i="15"/>
  <c r="V34" i="15"/>
  <c r="X34" i="15"/>
  <c r="Z34" i="15" s="1"/>
  <c r="AB34" i="15" s="1"/>
  <c r="AD34" i="15" s="1"/>
  <c r="AF34" i="15" s="1"/>
  <c r="AH34" i="15" s="1"/>
  <c r="AJ34" i="15" s="1"/>
  <c r="AL34" i="15" s="1"/>
  <c r="AN34" i="15" s="1"/>
  <c r="AP34" i="15" s="1"/>
  <c r="AR34" i="15" s="1"/>
  <c r="AT34" i="15" s="1"/>
  <c r="AV34" i="15" s="1"/>
  <c r="T10" i="15"/>
  <c r="V10" i="15"/>
  <c r="X10" i="15" s="1"/>
  <c r="Z10" i="15" s="1"/>
  <c r="AB10" i="15" s="1"/>
  <c r="AD10" i="15" s="1"/>
  <c r="AF10" i="15" s="1"/>
  <c r="AH10" i="15" s="1"/>
  <c r="AJ10" i="15"/>
  <c r="AL10" i="15" s="1"/>
  <c r="AN10" i="15" s="1"/>
  <c r="AP10" i="15" s="1"/>
  <c r="AR10" i="15" s="1"/>
  <c r="AT10" i="15" s="1"/>
  <c r="AV10" i="15" s="1"/>
  <c r="BB3" i="13"/>
  <c r="BC3" i="13"/>
  <c r="BD3" i="13" s="1"/>
  <c r="BE3" i="13" s="1"/>
  <c r="BF3" i="13" s="1"/>
  <c r="BG3" i="13" s="1"/>
  <c r="BH3" i="13" s="1"/>
  <c r="BI3" i="13" s="1"/>
  <c r="AV28" i="13"/>
  <c r="AX28" i="13"/>
  <c r="AN177" i="13"/>
  <c r="BB120" i="13"/>
  <c r="BC120" i="13" s="1"/>
  <c r="BD120" i="13" s="1"/>
  <c r="BE120" i="13" s="1"/>
  <c r="BF120" i="13" s="1"/>
  <c r="BG120" i="13"/>
  <c r="BH120" i="13" s="1"/>
  <c r="BI120" i="13" s="1"/>
  <c r="BB118" i="13"/>
  <c r="BC118" i="13"/>
  <c r="BD118" i="13" s="1"/>
  <c r="BE118" i="13" s="1"/>
  <c r="BF118" i="13" s="1"/>
  <c r="BG118" i="13" s="1"/>
  <c r="BH118" i="13" s="1"/>
  <c r="BI118" i="13" s="1"/>
  <c r="BB128" i="13"/>
  <c r="BC128" i="13"/>
  <c r="BD128" i="13" s="1"/>
  <c r="BE128" i="13" s="1"/>
  <c r="BF128" i="13" s="1"/>
  <c r="BG128" i="13" s="1"/>
  <c r="BH128" i="13" s="1"/>
  <c r="BI128" i="13" s="1"/>
  <c r="T75" i="15"/>
  <c r="V75" i="15"/>
  <c r="X75" i="15" s="1"/>
  <c r="Z75" i="15" s="1"/>
  <c r="AB75" i="15" s="1"/>
  <c r="AD75" i="15" s="1"/>
  <c r="AF75" i="15" s="1"/>
  <c r="AH75" i="15" s="1"/>
  <c r="AJ75" i="15" s="1"/>
  <c r="AL75" i="15" s="1"/>
  <c r="AN75" i="15" s="1"/>
  <c r="AP75" i="15" s="1"/>
  <c r="AR75" i="15" s="1"/>
  <c r="AT75" i="15" s="1"/>
  <c r="AV75" i="15" s="1"/>
  <c r="AF15" i="13"/>
  <c r="AF31" i="13"/>
  <c r="X15" i="13"/>
  <c r="AN15" i="13"/>
  <c r="X31" i="13"/>
  <c r="AF12" i="13"/>
  <c r="AN12" i="13"/>
  <c r="V149" i="15"/>
  <c r="X149" i="15" s="1"/>
  <c r="Z149" i="15" s="1"/>
  <c r="AB149" i="15" s="1"/>
  <c r="AD149" i="15" s="1"/>
  <c r="AF149" i="15" s="1"/>
  <c r="AH149" i="15" s="1"/>
  <c r="AJ149" i="15" s="1"/>
  <c r="AL149" i="15"/>
  <c r="AN149" i="15" s="1"/>
  <c r="AP149" i="15" s="1"/>
  <c r="AR149" i="15" s="1"/>
  <c r="AT149" i="15" s="1"/>
  <c r="AV149" i="15" s="1"/>
  <c r="AJ12" i="13"/>
  <c r="V169" i="15"/>
  <c r="X169" i="15" s="1"/>
  <c r="Z169" i="15" s="1"/>
  <c r="AB169" i="15" s="1"/>
  <c r="AD169" i="15" s="1"/>
  <c r="AF169" i="15" s="1"/>
  <c r="AH169" i="15" s="1"/>
  <c r="AJ169" i="15" s="1"/>
  <c r="AL169" i="15" s="1"/>
  <c r="AN169" i="15" s="1"/>
  <c r="AP169" i="15" s="1"/>
  <c r="AR169" i="15" s="1"/>
  <c r="AT169" i="15" s="1"/>
  <c r="AV169" i="15" s="1"/>
  <c r="AN31" i="13"/>
  <c r="AJ23" i="13"/>
  <c r="AF23" i="13"/>
  <c r="X23" i="13"/>
  <c r="AN23" i="13"/>
  <c r="AF38" i="13"/>
  <c r="AN38" i="13"/>
  <c r="AV38" i="13" s="1"/>
  <c r="AX38" i="13" s="1"/>
  <c r="AJ38" i="13"/>
  <c r="AN57" i="13"/>
  <c r="AJ57" i="13"/>
  <c r="AF57" i="13"/>
  <c r="T5" i="15"/>
  <c r="V5" i="15"/>
  <c r="X5" i="15" s="1"/>
  <c r="Z5" i="15" s="1"/>
  <c r="AB5" i="15" s="1"/>
  <c r="AD5" i="15" s="1"/>
  <c r="AF5" i="15" s="1"/>
  <c r="AH5" i="15" s="1"/>
  <c r="AJ5" i="15" s="1"/>
  <c r="AL5" i="15" s="1"/>
  <c r="AN5" i="15" s="1"/>
  <c r="AP5" i="15" s="1"/>
  <c r="AR5" i="15" s="1"/>
  <c r="AT5" i="15" s="1"/>
  <c r="AV5" i="15" s="1"/>
  <c r="AN16" i="13"/>
  <c r="AF16" i="13"/>
  <c r="X16" i="13"/>
  <c r="AJ16" i="13"/>
  <c r="AJ34" i="13"/>
  <c r="X34" i="13"/>
  <c r="AF34" i="13"/>
  <c r="AN34" i="13"/>
  <c r="AF4" i="13"/>
  <c r="X4" i="13"/>
  <c r="AN4" i="13"/>
  <c r="AJ4" i="13"/>
  <c r="W8" i="13"/>
  <c r="BB8" i="13"/>
  <c r="BC8" i="13" s="1"/>
  <c r="BD8" i="13"/>
  <c r="BE8" i="13" s="1"/>
  <c r="BF8" i="13" s="1"/>
  <c r="BG8" i="13" s="1"/>
  <c r="BH8" i="13" s="1"/>
  <c r="BI8" i="13" s="1"/>
  <c r="W32" i="13"/>
  <c r="BB32" i="13"/>
  <c r="BC32" i="13"/>
  <c r="BD32" i="13" s="1"/>
  <c r="BE32" i="13" s="1"/>
  <c r="BF32" i="13" s="1"/>
  <c r="BG32" i="13" s="1"/>
  <c r="BH32" i="13" s="1"/>
  <c r="BI32" i="13" s="1"/>
  <c r="W23" i="13"/>
  <c r="BB23" i="13"/>
  <c r="BC23" i="13" s="1"/>
  <c r="BD23" i="13" s="1"/>
  <c r="BE23" i="13" s="1"/>
  <c r="BF23" i="13"/>
  <c r="BG23" i="13" s="1"/>
  <c r="BH23" i="13" s="1"/>
  <c r="BI23" i="13" s="1"/>
  <c r="AF39" i="13"/>
  <c r="AN39" i="13"/>
  <c r="AJ39" i="13"/>
  <c r="AN59" i="13"/>
  <c r="AJ59" i="13"/>
  <c r="AF59" i="13"/>
  <c r="AQ62" i="13"/>
  <c r="AP62" i="13" s="1"/>
  <c r="AF3" i="13"/>
  <c r="X3" i="13"/>
  <c r="AJ3" i="13"/>
  <c r="AN3" i="13"/>
  <c r="X6" i="13"/>
  <c r="AN6" i="13"/>
  <c r="AJ6" i="13"/>
  <c r="AF6" i="13"/>
  <c r="AF18" i="13"/>
  <c r="X18" i="13"/>
  <c r="W28" i="13"/>
  <c r="BB28" i="13"/>
  <c r="BC28" i="13"/>
  <c r="BD28" i="13" s="1"/>
  <c r="BE28" i="13" s="1"/>
  <c r="BF28" i="13" s="1"/>
  <c r="BG28" i="13" s="1"/>
  <c r="BH28" i="13" s="1"/>
  <c r="BI28" i="13" s="1"/>
  <c r="W25" i="13"/>
  <c r="BB25" i="13"/>
  <c r="BC25" i="13" s="1"/>
  <c r="BD25" i="13" s="1"/>
  <c r="BE25" i="13" s="1"/>
  <c r="BF25" i="13"/>
  <c r="BG25" i="13" s="1"/>
  <c r="BH25" i="13" s="1"/>
  <c r="BI25" i="13" s="1"/>
  <c r="AN55" i="13"/>
  <c r="AQ55" i="13" s="1"/>
  <c r="AP55" i="13" s="1"/>
  <c r="AF55" i="13"/>
  <c r="T150" i="15"/>
  <c r="AD150" i="15"/>
  <c r="AF150" i="15" s="1"/>
  <c r="AH150" i="15" s="1"/>
  <c r="AJ150" i="15" s="1"/>
  <c r="AL150" i="15"/>
  <c r="AN150" i="15" s="1"/>
  <c r="AP150" i="15" s="1"/>
  <c r="AR150" i="15" s="1"/>
  <c r="AT150" i="15" s="1"/>
  <c r="AV150" i="15" s="1"/>
  <c r="T118" i="15"/>
  <c r="V118" i="15"/>
  <c r="X118" i="15" s="1"/>
  <c r="Z118" i="15" s="1"/>
  <c r="AB118" i="15" s="1"/>
  <c r="AD118" i="15" s="1"/>
  <c r="AF118" i="15" s="1"/>
  <c r="AH118" i="15" s="1"/>
  <c r="AJ118" i="15" s="1"/>
  <c r="AL118" i="15" s="1"/>
  <c r="AN118" i="15" s="1"/>
  <c r="AP118" i="15" s="1"/>
  <c r="AR118" i="15" s="1"/>
  <c r="AT118" i="15" s="1"/>
  <c r="AV118" i="15" s="1"/>
  <c r="AF11" i="13"/>
  <c r="X11" i="13"/>
  <c r="AN11" i="13"/>
  <c r="AJ11" i="13"/>
  <c r="W22" i="13"/>
  <c r="BB22" i="13"/>
  <c r="BC22" i="13"/>
  <c r="BD22" i="13" s="1"/>
  <c r="BE22" i="13" s="1"/>
  <c r="BF22" i="13" s="1"/>
  <c r="BG22" i="13"/>
  <c r="BH22" i="13" s="1"/>
  <c r="BI22" i="13" s="1"/>
  <c r="AF61" i="13"/>
  <c r="AN61" i="13"/>
  <c r="AJ61" i="13"/>
  <c r="X5" i="13"/>
  <c r="AN5" i="13"/>
  <c r="AF5" i="13"/>
  <c r="AJ5" i="13"/>
  <c r="AJ20" i="13"/>
  <c r="AF20" i="13"/>
  <c r="X20" i="13"/>
  <c r="AN20" i="13"/>
  <c r="W30" i="13"/>
  <c r="BB30" i="13"/>
  <c r="BC30" i="13"/>
  <c r="BD30" i="13" s="1"/>
  <c r="BE30" i="13" s="1"/>
  <c r="BF30" i="13" s="1"/>
  <c r="BG30" i="13" s="1"/>
  <c r="BH30" i="13" s="1"/>
  <c r="BI30" i="13" s="1"/>
  <c r="AJ32" i="13"/>
  <c r="AF32" i="13"/>
  <c r="X32" i="13"/>
  <c r="AN32" i="13"/>
  <c r="X26" i="13"/>
  <c r="X17" i="13"/>
  <c r="W31" i="13"/>
  <c r="BB15" i="13"/>
  <c r="BC15" i="13" s="1"/>
  <c r="BD15" i="13" s="1"/>
  <c r="BE15" i="13" s="1"/>
  <c r="BF15" i="13"/>
  <c r="BG15" i="13" s="1"/>
  <c r="BH15" i="13" s="1"/>
  <c r="BI15" i="13" s="1"/>
  <c r="W2" i="13"/>
  <c r="T8" i="15"/>
  <c r="BB64" i="13"/>
  <c r="BC64" i="13" s="1"/>
  <c r="BD64" i="13"/>
  <c r="BE64" i="13" s="1"/>
  <c r="BF64" i="13" s="1"/>
  <c r="BG64" i="13" s="1"/>
  <c r="BH64" i="13" s="1"/>
  <c r="BI64" i="13" s="1"/>
  <c r="BB56" i="13"/>
  <c r="BC56" i="13" s="1"/>
  <c r="BD56" i="13"/>
  <c r="BE56" i="13" s="1"/>
  <c r="BF56" i="13" s="1"/>
  <c r="BG56" i="13" s="1"/>
  <c r="BH56" i="13"/>
  <c r="BI56" i="13" s="1"/>
  <c r="AF7" i="13"/>
  <c r="AJ62" i="13"/>
  <c r="AV13" i="13"/>
  <c r="AX13" i="13" s="1"/>
  <c r="AV22" i="13"/>
  <c r="AX22" i="13" s="1"/>
  <c r="X21" i="13"/>
  <c r="AF21" i="13"/>
  <c r="AJ58" i="13"/>
  <c r="BB27" i="13"/>
  <c r="BC27" i="13"/>
  <c r="BD27" i="13" s="1"/>
  <c r="BE27" i="13"/>
  <c r="BF27" i="13" s="1"/>
  <c r="BG27" i="13" s="1"/>
  <c r="BH27" i="13" s="1"/>
  <c r="BI27" i="13"/>
  <c r="BB60" i="13"/>
  <c r="BC60" i="13"/>
  <c r="BD60" i="13" s="1"/>
  <c r="BE60" i="13"/>
  <c r="BF60" i="13" s="1"/>
  <c r="BG60" i="13" s="1"/>
  <c r="BH60" i="13" s="1"/>
  <c r="BI60" i="13"/>
  <c r="X29" i="13"/>
  <c r="AN58" i="13"/>
  <c r="BB12" i="13"/>
  <c r="BC12" i="13"/>
  <c r="BD12" i="13" s="1"/>
  <c r="BE12" i="13" s="1"/>
  <c r="BF12" i="13" s="1"/>
  <c r="BG12" i="13" s="1"/>
  <c r="BH12" i="13" s="1"/>
  <c r="BI12" i="13" s="1"/>
  <c r="AN21" i="13"/>
  <c r="AQ21" i="13"/>
  <c r="AP21" i="13" s="1"/>
  <c r="AN37" i="13"/>
  <c r="BB19" i="13"/>
  <c r="BC19" i="13"/>
  <c r="BD19" i="13" s="1"/>
  <c r="BE19" i="13" s="1"/>
  <c r="BF19" i="13" s="1"/>
  <c r="BG19" i="13"/>
  <c r="BH19" i="13" s="1"/>
  <c r="BI19" i="13" s="1"/>
  <c r="AV30" i="13"/>
  <c r="AX30" i="13"/>
  <c r="AV10" i="13"/>
  <c r="AX10" i="13"/>
  <c r="AF22" i="13"/>
  <c r="AQ30" i="13"/>
  <c r="AP30" i="13" s="1"/>
  <c r="AJ7" i="13"/>
  <c r="AN7" i="13"/>
  <c r="AJ17" i="13"/>
  <c r="AN17" i="13"/>
  <c r="AN26" i="13"/>
  <c r="AJ26" i="13"/>
  <c r="X231" i="3"/>
  <c r="AS231" i="3"/>
  <c r="AJ231" i="3"/>
  <c r="AN231" i="3"/>
  <c r="AF231" i="3"/>
  <c r="W229" i="3"/>
  <c r="BA229" i="3"/>
  <c r="AN228" i="3"/>
  <c r="AF228" i="3"/>
  <c r="X228" i="3"/>
  <c r="AS228" i="3"/>
  <c r="AJ228" i="3"/>
  <c r="BA218" i="3"/>
  <c r="BB218" i="3"/>
  <c r="BC218" i="3"/>
  <c r="BD218" i="3"/>
  <c r="BE218" i="3" s="1"/>
  <c r="BF218" i="3" s="1"/>
  <c r="BG218" i="3" s="1"/>
  <c r="BH218" i="3" s="1"/>
  <c r="W218" i="3"/>
  <c r="X10" i="13"/>
  <c r="AJ10" i="13"/>
  <c r="AN25" i="13"/>
  <c r="AJ25" i="13"/>
  <c r="AJ29" i="13"/>
  <c r="AN29" i="13"/>
  <c r="AF37" i="13"/>
  <c r="AJ37" i="13"/>
  <c r="W6" i="13"/>
  <c r="W14" i="13"/>
  <c r="BB14" i="13"/>
  <c r="BC14" i="13"/>
  <c r="BD14" i="13" s="1"/>
  <c r="BE14" i="13" s="1"/>
  <c r="BF14" i="13" s="1"/>
  <c r="BG14" i="13" s="1"/>
  <c r="BH14" i="13" s="1"/>
  <c r="BI14" i="13" s="1"/>
  <c r="W18" i="13"/>
  <c r="BB18" i="13"/>
  <c r="BC18" i="13" s="1"/>
  <c r="BD18" i="13" s="1"/>
  <c r="BE18" i="13" s="1"/>
  <c r="BF18" i="13"/>
  <c r="BG18" i="13" s="1"/>
  <c r="BH18" i="13" s="1"/>
  <c r="BI18" i="13" s="1"/>
  <c r="AF40" i="13"/>
  <c r="AJ40" i="13"/>
  <c r="BB36" i="13"/>
  <c r="BC36" i="13" s="1"/>
  <c r="BD36" i="13"/>
  <c r="BE36" i="13" s="1"/>
  <c r="BF36" i="13" s="1"/>
  <c r="BG36" i="13" s="1"/>
  <c r="BH36" i="13" s="1"/>
  <c r="BI36" i="13" s="1"/>
  <c r="W7" i="13"/>
  <c r="BB7" i="13"/>
  <c r="BC7" i="13"/>
  <c r="BD7" i="13" s="1"/>
  <c r="BE7" i="13" s="1"/>
  <c r="BF7" i="13" s="1"/>
  <c r="BG7" i="13" s="1"/>
  <c r="BH7" i="13" s="1"/>
  <c r="BI7" i="13" s="1"/>
  <c r="AJ33" i="13"/>
  <c r="AN33" i="13"/>
  <c r="BB55" i="13"/>
  <c r="BC55" i="13"/>
  <c r="BD55" i="13" s="1"/>
  <c r="BE55" i="13" s="1"/>
  <c r="BF55" i="13" s="1"/>
  <c r="BG55" i="13" s="1"/>
  <c r="BH55" i="13" s="1"/>
  <c r="BI55" i="13" s="1"/>
  <c r="AF218" i="3"/>
  <c r="X218" i="3"/>
  <c r="AS218" i="3"/>
  <c r="AJ218" i="3"/>
  <c r="AN218" i="3"/>
  <c r="BA215" i="3"/>
  <c r="W215" i="3"/>
  <c r="AV60" i="13"/>
  <c r="AX60" i="13" s="1"/>
  <c r="AF10" i="13"/>
  <c r="W24" i="13"/>
  <c r="X9" i="13"/>
  <c r="AJ9" i="13"/>
  <c r="AN9" i="13"/>
  <c r="W10" i="13"/>
  <c r="BB10" i="13"/>
  <c r="BC10" i="13" s="1"/>
  <c r="BD10" i="13" s="1"/>
  <c r="BE10" i="13" s="1"/>
  <c r="BF10" i="13"/>
  <c r="BG10" i="13" s="1"/>
  <c r="BH10" i="13" s="1"/>
  <c r="BI10" i="13" s="1"/>
  <c r="AJ24" i="13"/>
  <c r="AN24" i="13"/>
  <c r="T110" i="15"/>
  <c r="V110" i="15"/>
  <c r="X110" i="15" s="1"/>
  <c r="Z110" i="15"/>
  <c r="AB110" i="15" s="1"/>
  <c r="AD110" i="15" s="1"/>
  <c r="AF110" i="15" s="1"/>
  <c r="AH110" i="15" s="1"/>
  <c r="AJ110" i="15" s="1"/>
  <c r="AL110" i="15" s="1"/>
  <c r="AN110" i="15" s="1"/>
  <c r="AP110" i="15" s="1"/>
  <c r="AR110" i="15" s="1"/>
  <c r="AT110" i="15" s="1"/>
  <c r="AV110" i="15" s="1"/>
  <c r="W4" i="13"/>
  <c r="BB4" i="13"/>
  <c r="BC4" i="13" s="1"/>
  <c r="BD4" i="13"/>
  <c r="BE4" i="13" s="1"/>
  <c r="BF4" i="13" s="1"/>
  <c r="BG4" i="13" s="1"/>
  <c r="BH4" i="13"/>
  <c r="BI4" i="13" s="1"/>
  <c r="X22" i="13"/>
  <c r="AJ55" i="13"/>
  <c r="AQ22" i="13"/>
  <c r="AP22" i="13" s="1"/>
  <c r="AJ227" i="3"/>
  <c r="AN227" i="3"/>
  <c r="AF227" i="3"/>
  <c r="X227" i="3"/>
  <c r="AS227" i="3"/>
  <c r="AJ22" i="13"/>
  <c r="W9" i="13"/>
  <c r="X2" i="13"/>
  <c r="AN2" i="13"/>
  <c r="AJ2" i="13"/>
  <c r="W5" i="13"/>
  <c r="BB5" i="13"/>
  <c r="BC5" i="13"/>
  <c r="BD5" i="13" s="1"/>
  <c r="BE5" i="13" s="1"/>
  <c r="BF5" i="13" s="1"/>
  <c r="BG5" i="13" s="1"/>
  <c r="BH5" i="13" s="1"/>
  <c r="BI5" i="13" s="1"/>
  <c r="W16" i="13"/>
  <c r="BB16" i="13"/>
  <c r="BC16" i="13" s="1"/>
  <c r="BD16" i="13" s="1"/>
  <c r="BE16" i="13" s="1"/>
  <c r="BF16" i="13" s="1"/>
  <c r="BG16" i="13" s="1"/>
  <c r="BH16" i="13" s="1"/>
  <c r="BI16" i="13" s="1"/>
  <c r="AJ18" i="13"/>
  <c r="AN18" i="13"/>
  <c r="W20" i="13"/>
  <c r="BB20" i="13"/>
  <c r="BC20" i="13"/>
  <c r="BD20" i="13" s="1"/>
  <c r="BE20" i="13"/>
  <c r="BF20" i="13" s="1"/>
  <c r="BG20" i="13" s="1"/>
  <c r="BH20" i="13" s="1"/>
  <c r="BI20" i="13" s="1"/>
  <c r="V138" i="15"/>
  <c r="X138" i="15" s="1"/>
  <c r="Z138" i="15" s="1"/>
  <c r="AB138" i="15" s="1"/>
  <c r="AD138" i="15" s="1"/>
  <c r="AF138" i="15" s="1"/>
  <c r="AH138" i="15" s="1"/>
  <c r="AJ138" i="15" s="1"/>
  <c r="AL138" i="15" s="1"/>
  <c r="AN138" i="15" s="1"/>
  <c r="AP138" i="15" s="1"/>
  <c r="AR138" i="15" s="1"/>
  <c r="AT138" i="15" s="1"/>
  <c r="AV138" i="15" s="1"/>
  <c r="T35" i="15"/>
  <c r="V19" i="15"/>
  <c r="X19" i="15"/>
  <c r="Z19" i="15" s="1"/>
  <c r="AB19" i="15" s="1"/>
  <c r="AD19" i="15" s="1"/>
  <c r="AF19" i="15" s="1"/>
  <c r="AH19" i="15" s="1"/>
  <c r="AJ19" i="15" s="1"/>
  <c r="AL19" i="15" s="1"/>
  <c r="AN19" i="15" s="1"/>
  <c r="AP19" i="15" s="1"/>
  <c r="AR19" i="15" s="1"/>
  <c r="AT19" i="15" s="1"/>
  <c r="AV19" i="15" s="1"/>
  <c r="X217" i="3"/>
  <c r="AS217" i="3"/>
  <c r="V7" i="15"/>
  <c r="X7" i="15" s="1"/>
  <c r="Z7" i="15" s="1"/>
  <c r="AB7" i="15" s="1"/>
  <c r="AD7" i="15" s="1"/>
  <c r="AF7" i="15" s="1"/>
  <c r="AH7" i="15" s="1"/>
  <c r="AJ7" i="15" s="1"/>
  <c r="AL7" i="15" s="1"/>
  <c r="AN7" i="15" s="1"/>
  <c r="AP7" i="15" s="1"/>
  <c r="AR7" i="15" s="1"/>
  <c r="AT7" i="15" s="1"/>
  <c r="AV7" i="15" s="1"/>
  <c r="BB230" i="3"/>
  <c r="BC230" i="3" s="1"/>
  <c r="BD230" i="3" s="1"/>
  <c r="BE230" i="3" s="1"/>
  <c r="BF230" i="3" s="1"/>
  <c r="BG230" i="3" s="1"/>
  <c r="BH230" i="3" s="1"/>
  <c r="BB228" i="3"/>
  <c r="BC228" i="3"/>
  <c r="BD228" i="3"/>
  <c r="BE228" i="3" s="1"/>
  <c r="BF228" i="3" s="1"/>
  <c r="BG228" i="3" s="1"/>
  <c r="BH228" i="3" s="1"/>
  <c r="AN217" i="3"/>
  <c r="BA231" i="3"/>
  <c r="BB217" i="3"/>
  <c r="BC217" i="3" s="1"/>
  <c r="BD217" i="3" s="1"/>
  <c r="BE217" i="3" s="1"/>
  <c r="BF217" i="3" s="1"/>
  <c r="BG217" i="3" s="1"/>
  <c r="BH217" i="3" s="1"/>
  <c r="BB221" i="3"/>
  <c r="BC221" i="3" s="1"/>
  <c r="BD221" i="3" s="1"/>
  <c r="BE221" i="3" s="1"/>
  <c r="BF221" i="3" s="1"/>
  <c r="BG221" i="3" s="1"/>
  <c r="BH221" i="3" s="1"/>
  <c r="T98" i="15"/>
  <c r="V98" i="15"/>
  <c r="X98" i="15" s="1"/>
  <c r="Z98" i="15" s="1"/>
  <c r="AB98" i="15" s="1"/>
  <c r="AD98" i="15" s="1"/>
  <c r="AF98" i="15" s="1"/>
  <c r="AH98" i="15" s="1"/>
  <c r="AJ98" i="15" s="1"/>
  <c r="AL98" i="15" s="1"/>
  <c r="AN98" i="15" s="1"/>
  <c r="AP98" i="15" s="1"/>
  <c r="AR98" i="15" s="1"/>
  <c r="AT98" i="15" s="1"/>
  <c r="AV98" i="15" s="1"/>
  <c r="V27" i="15"/>
  <c r="X27" i="15" s="1"/>
  <c r="Z27" i="15" s="1"/>
  <c r="AB27" i="15" s="1"/>
  <c r="AD27" i="15" s="1"/>
  <c r="AF27" i="15" s="1"/>
  <c r="AH27" i="15" s="1"/>
  <c r="AJ27" i="15" s="1"/>
  <c r="AL27" i="15" s="1"/>
  <c r="AN27" i="15" s="1"/>
  <c r="AP27" i="15" s="1"/>
  <c r="AR27" i="15" s="1"/>
  <c r="AT27" i="15" s="1"/>
  <c r="AV27" i="15" s="1"/>
  <c r="T27" i="15"/>
  <c r="T18" i="15"/>
  <c r="V18" i="15"/>
  <c r="X18" i="15" s="1"/>
  <c r="Z18" i="15"/>
  <c r="AB18" i="15" s="1"/>
  <c r="AD18" i="15" s="1"/>
  <c r="AF18" i="15" s="1"/>
  <c r="AH18" i="15" s="1"/>
  <c r="AJ18" i="15" s="1"/>
  <c r="AL18" i="15" s="1"/>
  <c r="AN18" i="15" s="1"/>
  <c r="AP18" i="15" s="1"/>
  <c r="AR18" i="15" s="1"/>
  <c r="AT18" i="15" s="1"/>
  <c r="AV18" i="15" s="1"/>
  <c r="T122" i="15"/>
  <c r="AB122" i="15"/>
  <c r="AD122" i="15" s="1"/>
  <c r="AF122" i="15" s="1"/>
  <c r="AH122" i="15" s="1"/>
  <c r="AJ122" i="15" s="1"/>
  <c r="AL122" i="15" s="1"/>
  <c r="AN122" i="15" s="1"/>
  <c r="AP122" i="15" s="1"/>
  <c r="AR122" i="15" s="1"/>
  <c r="AT122" i="15" s="1"/>
  <c r="AV122" i="15" s="1"/>
  <c r="T151" i="15"/>
  <c r="V151" i="15"/>
  <c r="X151" i="15" s="1"/>
  <c r="Z151" i="15" s="1"/>
  <c r="AB151" i="15" s="1"/>
  <c r="AD151" i="15" s="1"/>
  <c r="AF151" i="15" s="1"/>
  <c r="AH151" i="15" s="1"/>
  <c r="AJ151" i="15" s="1"/>
  <c r="AL151" i="15" s="1"/>
  <c r="AN151" i="15" s="1"/>
  <c r="AP151" i="15" s="1"/>
  <c r="AR151" i="15" s="1"/>
  <c r="AT151" i="15" s="1"/>
  <c r="AV151" i="15" s="1"/>
  <c r="T14" i="15"/>
  <c r="V14" i="15"/>
  <c r="X14" i="15" s="1"/>
  <c r="Z14" i="15" s="1"/>
  <c r="AB14" i="15" s="1"/>
  <c r="AD14" i="15" s="1"/>
  <c r="AF14" i="15" s="1"/>
  <c r="AH14" i="15" s="1"/>
  <c r="AJ14" i="15" s="1"/>
  <c r="AL14" i="15" s="1"/>
  <c r="AN14" i="15" s="1"/>
  <c r="AP14" i="15" s="1"/>
  <c r="AR14" i="15" s="1"/>
  <c r="AT14" i="15" s="1"/>
  <c r="AV14" i="15" s="1"/>
  <c r="T153" i="15"/>
  <c r="Z153" i="15"/>
  <c r="AB153" i="15" s="1"/>
  <c r="AD153" i="15" s="1"/>
  <c r="AF153" i="15" s="1"/>
  <c r="AH153" i="15" s="1"/>
  <c r="AJ153" i="15" s="1"/>
  <c r="AL153" i="15" s="1"/>
  <c r="AN153" i="15" s="1"/>
  <c r="AP153" i="15" s="1"/>
  <c r="AR153" i="15" s="1"/>
  <c r="AT153" i="15" s="1"/>
  <c r="AV153" i="15" s="1"/>
  <c r="T160" i="15"/>
  <c r="AF41" i="13"/>
  <c r="AN41" i="13"/>
  <c r="W113" i="3"/>
  <c r="BA117" i="3"/>
  <c r="W117" i="3"/>
  <c r="W112" i="3"/>
  <c r="AJ112" i="3"/>
  <c r="X112" i="3"/>
  <c r="AS112" i="3"/>
  <c r="AN112" i="3"/>
  <c r="AF112" i="3"/>
  <c r="AJ117" i="3"/>
  <c r="AF117" i="3"/>
  <c r="X117" i="3"/>
  <c r="AS117" i="3"/>
  <c r="AN117" i="3"/>
  <c r="AJ114" i="3"/>
  <c r="AO113" i="3"/>
  <c r="AN114" i="3"/>
  <c r="AO114" i="3"/>
  <c r="AF114" i="3"/>
  <c r="W114" i="3"/>
  <c r="AJ110" i="3"/>
  <c r="X110" i="3"/>
  <c r="AS110" i="3"/>
  <c r="AN110" i="3"/>
  <c r="AF110" i="3"/>
  <c r="BA22" i="3"/>
  <c r="BB22" i="3"/>
  <c r="BC22" i="3"/>
  <c r="BD22" i="3"/>
  <c r="BE22" i="3"/>
  <c r="BF22" i="3"/>
  <c r="BG22" i="3"/>
  <c r="BH22" i="3"/>
  <c r="W22" i="3"/>
  <c r="X56" i="3"/>
  <c r="AS56" i="3"/>
  <c r="AN56" i="3"/>
  <c r="AJ56" i="3"/>
  <c r="X62" i="3"/>
  <c r="AS62" i="3"/>
  <c r="AN62" i="3"/>
  <c r="AF62" i="3"/>
  <c r="AJ62" i="3"/>
  <c r="AW122" i="3"/>
  <c r="AW153" i="3"/>
  <c r="AW18" i="3"/>
  <c r="AW229" i="3"/>
  <c r="AW184" i="3"/>
  <c r="AU159" i="3"/>
  <c r="AW49" i="3"/>
  <c r="AW141" i="3"/>
  <c r="AW68" i="3"/>
  <c r="AU206" i="3"/>
  <c r="AO206" i="3"/>
  <c r="AU203" i="3"/>
  <c r="AO203" i="3"/>
  <c r="AW132" i="3"/>
  <c r="AW92" i="3"/>
  <c r="AW65" i="3"/>
  <c r="AW22" i="3"/>
  <c r="AW109" i="3"/>
  <c r="AW202" i="3"/>
  <c r="AU185" i="3"/>
  <c r="AW195" i="3"/>
  <c r="AW126" i="3"/>
  <c r="AW200" i="3"/>
  <c r="AU188" i="3"/>
  <c r="AO188" i="3"/>
  <c r="AO170" i="3"/>
  <c r="AU170" i="3"/>
  <c r="AW54" i="3"/>
  <c r="AO184" i="3"/>
  <c r="AW50" i="3"/>
  <c r="AW182" i="3"/>
  <c r="AW116" i="3"/>
  <c r="AO174" i="3"/>
  <c r="AU174" i="3"/>
  <c r="AP100" i="3"/>
  <c r="AO100" i="3"/>
  <c r="AW28" i="3"/>
  <c r="AW64" i="3"/>
  <c r="AU201" i="3"/>
  <c r="AU171" i="3"/>
  <c r="AW196" i="3"/>
  <c r="AW108" i="3"/>
  <c r="AW205" i="3"/>
  <c r="AW44" i="3"/>
  <c r="AU173" i="3"/>
  <c r="AP59" i="3"/>
  <c r="AO59" i="3"/>
  <c r="AU59" i="3"/>
  <c r="AP70" i="3"/>
  <c r="AO70" i="3"/>
  <c r="AU70" i="3"/>
  <c r="AW198" i="3"/>
  <c r="AW102" i="3"/>
  <c r="AP141" i="3"/>
  <c r="AO141" i="3"/>
  <c r="AW212" i="3"/>
  <c r="AO210" i="3"/>
  <c r="AU210" i="3"/>
  <c r="AW74" i="3"/>
  <c r="AW135" i="3"/>
  <c r="AU42" i="3"/>
  <c r="AP42" i="3"/>
  <c r="AO42" i="3"/>
  <c r="AF56" i="3"/>
  <c r="AU47" i="3"/>
  <c r="AP47" i="3"/>
  <c r="AO47" i="3"/>
  <c r="AP90" i="3"/>
  <c r="AO90" i="3"/>
  <c r="AU90" i="3"/>
  <c r="AW193" i="3"/>
  <c r="AW211" i="3"/>
  <c r="AW164" i="3"/>
  <c r="AW140" i="3"/>
  <c r="AW5" i="3"/>
  <c r="BA37" i="3"/>
  <c r="BB37" i="3"/>
  <c r="BC37" i="3"/>
  <c r="BD37" i="3"/>
  <c r="BE37" i="3"/>
  <c r="BF37" i="3"/>
  <c r="BG37" i="3"/>
  <c r="BH37" i="3"/>
  <c r="W37" i="3"/>
  <c r="AS3" i="3"/>
  <c r="AF49" i="3"/>
  <c r="AJ49" i="3"/>
  <c r="X47" i="3"/>
  <c r="AS47" i="3"/>
  <c r="AF47" i="3"/>
  <c r="AJ47" i="3"/>
  <c r="W32" i="3"/>
  <c r="W55" i="3"/>
  <c r="BA55" i="3"/>
  <c r="BB55" i="3"/>
  <c r="BC55" i="3"/>
  <c r="BD55" i="3"/>
  <c r="BE55" i="3"/>
  <c r="BF55" i="3"/>
  <c r="BG55" i="3"/>
  <c r="BH55" i="3"/>
  <c r="W12" i="3"/>
  <c r="BA12" i="3"/>
  <c r="BB12" i="3"/>
  <c r="BC12" i="3"/>
  <c r="BD12" i="3"/>
  <c r="BE12" i="3"/>
  <c r="BF12" i="3"/>
  <c r="BG12" i="3"/>
  <c r="BH12" i="3"/>
  <c r="BA4" i="3"/>
  <c r="BB4" i="3"/>
  <c r="BC4" i="3"/>
  <c r="BD4" i="3"/>
  <c r="BE4" i="3"/>
  <c r="BF4" i="3"/>
  <c r="BG4" i="3"/>
  <c r="BH4" i="3"/>
  <c r="W4" i="3"/>
  <c r="AN32" i="3"/>
  <c r="X32" i="3"/>
  <c r="AS32" i="3"/>
  <c r="AJ32" i="3"/>
  <c r="AF8" i="3"/>
  <c r="AJ8" i="3"/>
  <c r="X8" i="3"/>
  <c r="AS8" i="3"/>
  <c r="AN8" i="3"/>
  <c r="AW181" i="3"/>
  <c r="AW30" i="3"/>
  <c r="AW178" i="3"/>
  <c r="AW121" i="3"/>
  <c r="AU2" i="3"/>
  <c r="W74" i="3"/>
  <c r="BA74" i="3"/>
  <c r="BB74" i="3"/>
  <c r="BC74" i="3"/>
  <c r="BD74" i="3"/>
  <c r="BE74" i="3"/>
  <c r="BF74" i="3"/>
  <c r="BG74" i="3"/>
  <c r="BH74" i="3"/>
  <c r="AW144" i="3"/>
  <c r="AU9" i="3"/>
  <c r="AP35" i="3"/>
  <c r="AO35" i="3"/>
  <c r="BA19" i="3"/>
  <c r="BB19" i="3"/>
  <c r="BC19" i="3"/>
  <c r="BD19" i="3"/>
  <c r="BE19" i="3"/>
  <c r="BF19" i="3"/>
  <c r="BG19" i="3"/>
  <c r="BH19" i="3"/>
  <c r="W19" i="3"/>
  <c r="AS23" i="3"/>
  <c r="AS15" i="3"/>
  <c r="E101" i="6"/>
  <c r="O101" i="6"/>
  <c r="BA146" i="3"/>
  <c r="W146" i="3"/>
  <c r="AW61" i="3"/>
  <c r="AU29" i="3"/>
  <c r="AW89" i="3"/>
  <c r="BA3" i="3"/>
  <c r="BB3" i="3"/>
  <c r="BC3" i="3"/>
  <c r="BD3" i="3"/>
  <c r="BE3" i="3"/>
  <c r="BF3" i="3"/>
  <c r="BG3" i="3"/>
  <c r="BH3" i="3"/>
  <c r="W3" i="3"/>
  <c r="AW80" i="3"/>
  <c r="AS31" i="3"/>
  <c r="AF25" i="3"/>
  <c r="X25" i="3"/>
  <c r="AS25" i="3"/>
  <c r="AS2" i="3"/>
  <c r="X158" i="3"/>
  <c r="AS158" i="3"/>
  <c r="AF158" i="3"/>
  <c r="AJ158" i="3"/>
  <c r="AN158" i="3"/>
  <c r="AP158" i="3"/>
  <c r="AJ129" i="3"/>
  <c r="AN129" i="3"/>
  <c r="AJ124" i="3"/>
  <c r="AN124" i="3"/>
  <c r="X124" i="3"/>
  <c r="AS124" i="3"/>
  <c r="AF124" i="3"/>
  <c r="X99" i="3"/>
  <c r="AS99" i="3"/>
  <c r="AN99" i="3"/>
  <c r="AJ99" i="3"/>
  <c r="AF99" i="3"/>
  <c r="X28" i="3"/>
  <c r="AS28" i="3"/>
  <c r="AF28" i="3"/>
  <c r="BA119" i="3"/>
  <c r="W119" i="3"/>
  <c r="AS83" i="3"/>
  <c r="AS29" i="3"/>
  <c r="W159" i="3"/>
  <c r="BA159" i="3"/>
  <c r="AN154" i="3"/>
  <c r="AP154" i="3"/>
  <c r="AF154" i="3"/>
  <c r="X154" i="3"/>
  <c r="AS154" i="3"/>
  <c r="E77" i="6"/>
  <c r="O77" i="6"/>
  <c r="BA133" i="3"/>
  <c r="W133" i="3"/>
  <c r="BA129" i="3"/>
  <c r="W129" i="3"/>
  <c r="AS65" i="3"/>
  <c r="AS82" i="3"/>
  <c r="E31" i="6"/>
  <c r="O31" i="6"/>
  <c r="W150" i="3"/>
  <c r="BA150" i="3"/>
  <c r="BB150" i="3" s="1"/>
  <c r="BC150" i="3" s="1"/>
  <c r="BD150" i="3" s="1"/>
  <c r="BE150" i="3" s="1"/>
  <c r="BF150" i="3" s="1"/>
  <c r="BG150" i="3" s="1"/>
  <c r="BH150" i="3" s="1"/>
  <c r="BA139" i="3"/>
  <c r="W139" i="3"/>
  <c r="E54" i="6"/>
  <c r="O54" i="6"/>
  <c r="BA134" i="3"/>
  <c r="W134" i="3"/>
  <c r="W128" i="3"/>
  <c r="BA128" i="3"/>
  <c r="BA115" i="3"/>
  <c r="W115" i="3"/>
  <c r="AS84" i="3"/>
  <c r="AS68" i="3"/>
  <c r="W108" i="3"/>
  <c r="BA108" i="3"/>
  <c r="BB108" i="3"/>
  <c r="BC108" i="3"/>
  <c r="BD108" i="3"/>
  <c r="BE108" i="3"/>
  <c r="BF108" i="3"/>
  <c r="BG108" i="3"/>
  <c r="BH108" i="3"/>
  <c r="E128" i="6"/>
  <c r="O128" i="6"/>
  <c r="AS67" i="3"/>
  <c r="E110" i="6"/>
  <c r="O110" i="6"/>
  <c r="E73" i="6"/>
  <c r="O73" i="6"/>
  <c r="W165" i="3"/>
  <c r="BA165" i="3"/>
  <c r="W143" i="3"/>
  <c r="BA143" i="3"/>
  <c r="BB143" i="3" s="1"/>
  <c r="BC143" i="3" s="1"/>
  <c r="BD143" i="3" s="1"/>
  <c r="BE143" i="3" s="1"/>
  <c r="BF143" i="3" s="1"/>
  <c r="BG143" i="3" s="1"/>
  <c r="BH143" i="3" s="1"/>
  <c r="W118" i="3"/>
  <c r="BA118" i="3"/>
  <c r="BA116" i="3"/>
  <c r="W116" i="3"/>
  <c r="AS92" i="3"/>
  <c r="BA155" i="3"/>
  <c r="W155" i="3"/>
  <c r="W138" i="3"/>
  <c r="BA127" i="3"/>
  <c r="W127" i="3"/>
  <c r="AW176" i="3"/>
  <c r="AS144" i="3"/>
  <c r="AS115" i="3"/>
  <c r="AS73" i="3"/>
  <c r="W189" i="3"/>
  <c r="BA189" i="3"/>
  <c r="AS162" i="3"/>
  <c r="W200" i="3"/>
  <c r="BA200" i="3"/>
  <c r="AS88" i="3"/>
  <c r="E104" i="6"/>
  <c r="O104" i="6"/>
  <c r="E90" i="6"/>
  <c r="O90" i="6"/>
  <c r="AU134" i="3"/>
  <c r="AU119" i="3"/>
  <c r="BA185" i="3"/>
  <c r="W185" i="3"/>
  <c r="AS91" i="3"/>
  <c r="E102" i="6"/>
  <c r="O102" i="6"/>
  <c r="AS103" i="3"/>
  <c r="AU148" i="3"/>
  <c r="AS160" i="3"/>
  <c r="AS148" i="3"/>
  <c r="X190" i="3"/>
  <c r="AS190" i="3"/>
  <c r="AJ190" i="3"/>
  <c r="AS106" i="3"/>
  <c r="X230" i="3"/>
  <c r="AS230" i="3"/>
  <c r="AF230" i="3"/>
  <c r="AJ230" i="3"/>
  <c r="AN230" i="3"/>
  <c r="AP230" i="3"/>
  <c r="X229" i="3"/>
  <c r="AS229" i="3"/>
  <c r="AF229" i="3"/>
  <c r="AJ229" i="3"/>
  <c r="AS96" i="3"/>
  <c r="AW123" i="3"/>
  <c r="AS163" i="3"/>
  <c r="AS150" i="3"/>
  <c r="E97" i="6"/>
  <c r="O97" i="6"/>
  <c r="AS156" i="3"/>
  <c r="AS131" i="3"/>
  <c r="AN215" i="3"/>
  <c r="AP215" i="3"/>
  <c r="W217" i="3"/>
  <c r="T134" i="15"/>
  <c r="V134" i="15"/>
  <c r="X134" i="15" s="1"/>
  <c r="Z134" i="15" s="1"/>
  <c r="AB134" i="15" s="1"/>
  <c r="AD134" i="15" s="1"/>
  <c r="AF134" i="15" s="1"/>
  <c r="AH134" i="15" s="1"/>
  <c r="AJ134" i="15" s="1"/>
  <c r="AL134" i="15" s="1"/>
  <c r="AN134" i="15" s="1"/>
  <c r="AP134" i="15" s="1"/>
  <c r="AR134" i="15" s="1"/>
  <c r="AT134" i="15" s="1"/>
  <c r="AV134" i="15" s="1"/>
  <c r="V175" i="15"/>
  <c r="X175" i="15" s="1"/>
  <c r="Z175" i="15" s="1"/>
  <c r="AB175" i="15" s="1"/>
  <c r="AD175" i="15" s="1"/>
  <c r="AF175" i="15" s="1"/>
  <c r="AH175" i="15" s="1"/>
  <c r="AJ175" i="15" s="1"/>
  <c r="AL175" i="15" s="1"/>
  <c r="AN175" i="15" s="1"/>
  <c r="AP175" i="15" s="1"/>
  <c r="AR175" i="15" s="1"/>
  <c r="AT175" i="15" s="1"/>
  <c r="AV175" i="15" s="1"/>
  <c r="T175" i="15"/>
  <c r="V162" i="15"/>
  <c r="X162" i="15" s="1"/>
  <c r="Z162" i="15" s="1"/>
  <c r="AB162" i="15" s="1"/>
  <c r="AD162" i="15" s="1"/>
  <c r="AF162" i="15" s="1"/>
  <c r="AH162" i="15" s="1"/>
  <c r="AJ162" i="15" s="1"/>
  <c r="AL162" i="15" s="1"/>
  <c r="AN162" i="15" s="1"/>
  <c r="AP162" i="15" s="1"/>
  <c r="AR162" i="15" s="1"/>
  <c r="AT162" i="15" s="1"/>
  <c r="AV162" i="15" s="1"/>
  <c r="T50" i="15"/>
  <c r="V50" i="15"/>
  <c r="X50" i="15"/>
  <c r="Z50" i="15" s="1"/>
  <c r="AB50" i="15" s="1"/>
  <c r="AD50" i="15" s="1"/>
  <c r="AF50" i="15" s="1"/>
  <c r="AH50" i="15" s="1"/>
  <c r="AJ50" i="15" s="1"/>
  <c r="AL50" i="15" s="1"/>
  <c r="AN50" i="15" s="1"/>
  <c r="AP50" i="15" s="1"/>
  <c r="AR50" i="15" s="1"/>
  <c r="AT50" i="15" s="1"/>
  <c r="AV50" i="15" s="1"/>
  <c r="T77" i="15"/>
  <c r="V77" i="15"/>
  <c r="X77" i="15" s="1"/>
  <c r="Z77" i="15" s="1"/>
  <c r="AB77" i="15" s="1"/>
  <c r="AD77" i="15" s="1"/>
  <c r="AF77" i="15" s="1"/>
  <c r="AH77" i="15" s="1"/>
  <c r="AJ77" i="15" s="1"/>
  <c r="AL77" i="15" s="1"/>
  <c r="AN77" i="15" s="1"/>
  <c r="AP77" i="15" s="1"/>
  <c r="AR77" i="15" s="1"/>
  <c r="AT77" i="15" s="1"/>
  <c r="AV77" i="15" s="1"/>
  <c r="T97" i="15"/>
  <c r="V97" i="15"/>
  <c r="X97" i="15" s="1"/>
  <c r="Z97" i="15" s="1"/>
  <c r="AB97" i="15" s="1"/>
  <c r="AD97" i="15" s="1"/>
  <c r="AF97" i="15" s="1"/>
  <c r="AH97" i="15" s="1"/>
  <c r="AJ97" i="15" s="1"/>
  <c r="AL97" i="15" s="1"/>
  <c r="AN97" i="15" s="1"/>
  <c r="AP97" i="15" s="1"/>
  <c r="AR97" i="15" s="1"/>
  <c r="AT97" i="15" s="1"/>
  <c r="AV97" i="15" s="1"/>
  <c r="T148" i="15"/>
  <c r="T65" i="15"/>
  <c r="V65" i="15"/>
  <c r="X65" i="15" s="1"/>
  <c r="Z65" i="15" s="1"/>
  <c r="AB65" i="15" s="1"/>
  <c r="AD65" i="15" s="1"/>
  <c r="AF65" i="15" s="1"/>
  <c r="AH65" i="15" s="1"/>
  <c r="AJ65" i="15" s="1"/>
  <c r="AL65" i="15" s="1"/>
  <c r="AN65" i="15" s="1"/>
  <c r="AP65" i="15" s="1"/>
  <c r="AR65" i="15" s="1"/>
  <c r="AT65" i="15" s="1"/>
  <c r="AV65" i="15" s="1"/>
  <c r="T91" i="15"/>
  <c r="T24" i="15"/>
  <c r="V24" i="15"/>
  <c r="X24" i="15" s="1"/>
  <c r="Z24" i="15" s="1"/>
  <c r="AB24" i="15" s="1"/>
  <c r="AD24" i="15" s="1"/>
  <c r="AF24" i="15" s="1"/>
  <c r="AH24" i="15" s="1"/>
  <c r="AJ24" i="15" s="1"/>
  <c r="AL24" i="15" s="1"/>
  <c r="AN24" i="15" s="1"/>
  <c r="AP24" i="15" s="1"/>
  <c r="AR24" i="15" s="1"/>
  <c r="AT24" i="15" s="1"/>
  <c r="AV24" i="15" s="1"/>
  <c r="T3" i="15"/>
  <c r="V3" i="15"/>
  <c r="X3" i="15" s="1"/>
  <c r="Z3" i="15" s="1"/>
  <c r="AB3" i="15" s="1"/>
  <c r="AD3" i="15" s="1"/>
  <c r="AF3" i="15" s="1"/>
  <c r="AH3" i="15" s="1"/>
  <c r="AJ3" i="15" s="1"/>
  <c r="AL3" i="15"/>
  <c r="AN3" i="15" s="1"/>
  <c r="AP3" i="15" s="1"/>
  <c r="AR3" i="15" s="1"/>
  <c r="AT3" i="15" s="1"/>
  <c r="AV3" i="15" s="1"/>
  <c r="V20" i="15"/>
  <c r="X20" i="15"/>
  <c r="Z20" i="15" s="1"/>
  <c r="AB20" i="15" s="1"/>
  <c r="AD20" i="15" s="1"/>
  <c r="AF20" i="15" s="1"/>
  <c r="AH20" i="15" s="1"/>
  <c r="AJ20" i="15" s="1"/>
  <c r="AL20" i="15" s="1"/>
  <c r="AN20" i="15" s="1"/>
  <c r="AP20" i="15" s="1"/>
  <c r="AR20" i="15" s="1"/>
  <c r="AT20" i="15" s="1"/>
  <c r="AV20" i="15" s="1"/>
  <c r="T20" i="15"/>
  <c r="V48" i="15"/>
  <c r="X48" i="15" s="1"/>
  <c r="Z48" i="15" s="1"/>
  <c r="AB48" i="15" s="1"/>
  <c r="AD48" i="15" s="1"/>
  <c r="AF48" i="15" s="1"/>
  <c r="AH48" i="15" s="1"/>
  <c r="AJ48" i="15" s="1"/>
  <c r="AL48" i="15" s="1"/>
  <c r="AN48" i="15" s="1"/>
  <c r="AP48" i="15" s="1"/>
  <c r="AR48" i="15" s="1"/>
  <c r="AT48" i="15" s="1"/>
  <c r="AV48" i="15" s="1"/>
  <c r="T66" i="15"/>
  <c r="V66" i="15"/>
  <c r="X66" i="15" s="1"/>
  <c r="Z66" i="15" s="1"/>
  <c r="AB66" i="15" s="1"/>
  <c r="AD66" i="15" s="1"/>
  <c r="AF66" i="15" s="1"/>
  <c r="AH66" i="15" s="1"/>
  <c r="AJ66" i="15" s="1"/>
  <c r="AL66" i="15" s="1"/>
  <c r="AN66" i="15" s="1"/>
  <c r="AP66" i="15" s="1"/>
  <c r="AR66" i="15" s="1"/>
  <c r="AT66" i="15" s="1"/>
  <c r="AV66" i="15" s="1"/>
  <c r="T106" i="15"/>
  <c r="V106" i="15"/>
  <c r="X106" i="15"/>
  <c r="Z106" i="15" s="1"/>
  <c r="AB106" i="15" s="1"/>
  <c r="AD106" i="15" s="1"/>
  <c r="AF106" i="15" s="1"/>
  <c r="AH106" i="15" s="1"/>
  <c r="AJ106" i="15" s="1"/>
  <c r="AL106" i="15" s="1"/>
  <c r="AN106" i="15" s="1"/>
  <c r="AP106" i="15" s="1"/>
  <c r="AR106" i="15" s="1"/>
  <c r="AT106" i="15" s="1"/>
  <c r="AV106" i="15" s="1"/>
  <c r="V93" i="15"/>
  <c r="X93" i="15" s="1"/>
  <c r="Z93" i="15" s="1"/>
  <c r="AB93" i="15" s="1"/>
  <c r="AD93" i="15" s="1"/>
  <c r="AF93" i="15" s="1"/>
  <c r="AH93" i="15" s="1"/>
  <c r="AJ93" i="15" s="1"/>
  <c r="AL93" i="15" s="1"/>
  <c r="AN93" i="15" s="1"/>
  <c r="AP93" i="15" s="1"/>
  <c r="AR93" i="15" s="1"/>
  <c r="AT93" i="15" s="1"/>
  <c r="AV93" i="15" s="1"/>
  <c r="T93" i="15"/>
  <c r="V100" i="15"/>
  <c r="X100" i="15" s="1"/>
  <c r="Z100" i="15" s="1"/>
  <c r="AB100" i="15" s="1"/>
  <c r="AD100" i="15" s="1"/>
  <c r="AF100" i="15" s="1"/>
  <c r="AH100" i="15" s="1"/>
  <c r="AJ100" i="15" s="1"/>
  <c r="AL100" i="15" s="1"/>
  <c r="AN100" i="15" s="1"/>
  <c r="AP100" i="15" s="1"/>
  <c r="AR100" i="15" s="1"/>
  <c r="AT100" i="15" s="1"/>
  <c r="AV100" i="15" s="1"/>
  <c r="T107" i="15"/>
  <c r="V107" i="15"/>
  <c r="X107" i="15" s="1"/>
  <c r="Z107" i="15" s="1"/>
  <c r="AB107" i="15" s="1"/>
  <c r="AD107" i="15" s="1"/>
  <c r="AF107" i="15" s="1"/>
  <c r="AH107" i="15" s="1"/>
  <c r="AJ107" i="15" s="1"/>
  <c r="AL107" i="15" s="1"/>
  <c r="AN107" i="15" s="1"/>
  <c r="AP107" i="15" s="1"/>
  <c r="AR107" i="15" s="1"/>
  <c r="AT107" i="15" s="1"/>
  <c r="AV107" i="15" s="1"/>
  <c r="T171" i="15"/>
  <c r="V171" i="15"/>
  <c r="X171" i="15"/>
  <c r="Z171" i="15" s="1"/>
  <c r="AB171" i="15" s="1"/>
  <c r="AD171" i="15" s="1"/>
  <c r="AF171" i="15" s="1"/>
  <c r="AH171" i="15" s="1"/>
  <c r="AJ171" i="15" s="1"/>
  <c r="AL171" i="15" s="1"/>
  <c r="AN171" i="15" s="1"/>
  <c r="AP171" i="15" s="1"/>
  <c r="AR171" i="15" s="1"/>
  <c r="AT171" i="15" s="1"/>
  <c r="AV171" i="15" s="1"/>
  <c r="V41" i="15"/>
  <c r="X41" i="15" s="1"/>
  <c r="Z41" i="15" s="1"/>
  <c r="AB41" i="15" s="1"/>
  <c r="AD41" i="15" s="1"/>
  <c r="AF41" i="15" s="1"/>
  <c r="AH41" i="15" s="1"/>
  <c r="AJ41" i="15" s="1"/>
  <c r="AL41" i="15" s="1"/>
  <c r="AN41" i="15" s="1"/>
  <c r="AP41" i="15" s="1"/>
  <c r="AR41" i="15" s="1"/>
  <c r="AT41" i="15" s="1"/>
  <c r="AV41" i="15" s="1"/>
  <c r="T41" i="15"/>
  <c r="V115" i="15"/>
  <c r="X115" i="15" s="1"/>
  <c r="Z115" i="15" s="1"/>
  <c r="AB115" i="15" s="1"/>
  <c r="AD115" i="15" s="1"/>
  <c r="AF115" i="15" s="1"/>
  <c r="AH115" i="15" s="1"/>
  <c r="AJ115" i="15" s="1"/>
  <c r="AL115" i="15" s="1"/>
  <c r="AN115" i="15" s="1"/>
  <c r="AP115" i="15" s="1"/>
  <c r="AR115" i="15" s="1"/>
  <c r="AT115" i="15" s="1"/>
  <c r="AV115" i="15" s="1"/>
  <c r="V156" i="15"/>
  <c r="X156" i="15" s="1"/>
  <c r="Z156" i="15" s="1"/>
  <c r="AB156" i="15" s="1"/>
  <c r="AD156" i="15" s="1"/>
  <c r="AF156" i="15" s="1"/>
  <c r="AH156" i="15" s="1"/>
  <c r="AJ156" i="15" s="1"/>
  <c r="AL156" i="15" s="1"/>
  <c r="AN156" i="15" s="1"/>
  <c r="AP156" i="15" s="1"/>
  <c r="AR156" i="15" s="1"/>
  <c r="AT156" i="15" s="1"/>
  <c r="AV156" i="15" s="1"/>
  <c r="T156" i="15"/>
  <c r="V123" i="15"/>
  <c r="X123" i="15" s="1"/>
  <c r="Z123" i="15" s="1"/>
  <c r="AB123" i="15" s="1"/>
  <c r="AD123" i="15" s="1"/>
  <c r="AF123" i="15" s="1"/>
  <c r="AH123" i="15" s="1"/>
  <c r="AJ123" i="15" s="1"/>
  <c r="AL123" i="15" s="1"/>
  <c r="AN123" i="15" s="1"/>
  <c r="AP123" i="15" s="1"/>
  <c r="AR123" i="15" s="1"/>
  <c r="AT123" i="15" s="1"/>
  <c r="AV123" i="15" s="1"/>
  <c r="AN220" i="3"/>
  <c r="AP220" i="3"/>
  <c r="AF220" i="3"/>
  <c r="AJ220" i="3"/>
  <c r="X220" i="3"/>
  <c r="AS220" i="3"/>
  <c r="BA220" i="3"/>
  <c r="BB220" i="3" s="1"/>
  <c r="BC220" i="3" s="1"/>
  <c r="BD220" i="3" s="1"/>
  <c r="BE220" i="3" s="1"/>
  <c r="BF220" i="3" s="1"/>
  <c r="BG220" i="3" s="1"/>
  <c r="BH220" i="3" s="1"/>
  <c r="W220" i="3"/>
  <c r="X221" i="3"/>
  <c r="AS221" i="3"/>
  <c r="AJ221" i="3"/>
  <c r="AN221" i="3"/>
  <c r="AP221" i="3"/>
  <c r="AF221" i="3"/>
  <c r="W221" i="3"/>
  <c r="BA222" i="3"/>
  <c r="W222" i="3"/>
  <c r="AJ222" i="3"/>
  <c r="AN222" i="3"/>
  <c r="AP222" i="3"/>
  <c r="X222" i="3"/>
  <c r="AS222" i="3"/>
  <c r="AF222" i="3"/>
  <c r="AO223" i="3"/>
  <c r="AU223" i="3"/>
  <c r="BA223" i="3"/>
  <c r="W223" i="3"/>
  <c r="AJ223" i="3"/>
  <c r="X223" i="3"/>
  <c r="AS223" i="3"/>
  <c r="AF223" i="3"/>
  <c r="X224" i="3"/>
  <c r="AS224" i="3"/>
  <c r="AJ224" i="3"/>
  <c r="AF224" i="3"/>
  <c r="AN224" i="3"/>
  <c r="AP224" i="3"/>
  <c r="W224" i="3"/>
  <c r="BA224" i="3"/>
  <c r="BB224" i="3" s="1"/>
  <c r="BC224" i="3" s="1"/>
  <c r="BD224" i="3" s="1"/>
  <c r="BE224" i="3" s="1"/>
  <c r="BF224" i="3" s="1"/>
  <c r="BG224" i="3" s="1"/>
  <c r="BH224" i="3" s="1"/>
  <c r="BA225" i="3"/>
  <c r="W225" i="3"/>
  <c r="AJ225" i="3"/>
  <c r="X225" i="3"/>
  <c r="AS225" i="3"/>
  <c r="AN225" i="3"/>
  <c r="AP225" i="3"/>
  <c r="AF225" i="3"/>
  <c r="BA226" i="3"/>
  <c r="W226" i="3"/>
  <c r="AN226" i="3"/>
  <c r="AP226" i="3"/>
  <c r="AJ226" i="3"/>
  <c r="X226" i="3"/>
  <c r="AS226" i="3"/>
  <c r="T55" i="15"/>
  <c r="V55" i="15"/>
  <c r="X55" i="15" s="1"/>
  <c r="Z55" i="15" s="1"/>
  <c r="AB55" i="15" s="1"/>
  <c r="AD55" i="15" s="1"/>
  <c r="AF55" i="15" s="1"/>
  <c r="AH55" i="15" s="1"/>
  <c r="AJ55" i="15" s="1"/>
  <c r="AL55" i="15" s="1"/>
  <c r="AN55" i="15" s="1"/>
  <c r="AP55" i="15" s="1"/>
  <c r="AR55" i="15" s="1"/>
  <c r="AT55" i="15" s="1"/>
  <c r="AV55" i="15" s="1"/>
  <c r="T76" i="15"/>
  <c r="X76" i="15"/>
  <c r="Z76" i="15" s="1"/>
  <c r="AB76" i="15" s="1"/>
  <c r="AD76" i="15" s="1"/>
  <c r="AF76" i="15" s="1"/>
  <c r="AH76" i="15" s="1"/>
  <c r="AJ76" i="15" s="1"/>
  <c r="AL76" i="15" s="1"/>
  <c r="AN76" i="15" s="1"/>
  <c r="AP76" i="15" s="1"/>
  <c r="AR76" i="15" s="1"/>
  <c r="AT76" i="15" s="1"/>
  <c r="AV76" i="15" s="1"/>
  <c r="T37" i="15"/>
  <c r="V37" i="15"/>
  <c r="X37" i="15" s="1"/>
  <c r="Z37" i="15" s="1"/>
  <c r="AB37" i="15" s="1"/>
  <c r="AD37" i="15" s="1"/>
  <c r="AF37" i="15" s="1"/>
  <c r="AH37" i="15" s="1"/>
  <c r="AJ37" i="15" s="1"/>
  <c r="AL37" i="15" s="1"/>
  <c r="AN37" i="15" s="1"/>
  <c r="AP37" i="15" s="1"/>
  <c r="AR37" i="15" s="1"/>
  <c r="AT37" i="15" s="1"/>
  <c r="AV37" i="15" s="1"/>
  <c r="V102" i="15"/>
  <c r="X102" i="15" s="1"/>
  <c r="Z102" i="15" s="1"/>
  <c r="AB102" i="15"/>
  <c r="AD102" i="15" s="1"/>
  <c r="AF102" i="15" s="1"/>
  <c r="AH102" i="15" s="1"/>
  <c r="AJ102" i="15" s="1"/>
  <c r="AL102" i="15" s="1"/>
  <c r="AN102" i="15" s="1"/>
  <c r="AP102" i="15" s="1"/>
  <c r="AR102" i="15" s="1"/>
  <c r="AT102" i="15" s="1"/>
  <c r="AV102" i="15" s="1"/>
  <c r="V17" i="15"/>
  <c r="X17" i="15"/>
  <c r="Z17" i="15" s="1"/>
  <c r="AB17" i="15" s="1"/>
  <c r="AD17" i="15" s="1"/>
  <c r="AF17" i="15" s="1"/>
  <c r="AH17" i="15" s="1"/>
  <c r="AJ17" i="15" s="1"/>
  <c r="AL17" i="15" s="1"/>
  <c r="AN17" i="15" s="1"/>
  <c r="AP17" i="15" s="1"/>
  <c r="AR17" i="15" s="1"/>
  <c r="AT17" i="15" s="1"/>
  <c r="AV17" i="15" s="1"/>
  <c r="T39" i="15"/>
  <c r="V39" i="15"/>
  <c r="X39" i="15" s="1"/>
  <c r="Z39" i="15" s="1"/>
  <c r="AB39" i="15" s="1"/>
  <c r="AD39" i="15" s="1"/>
  <c r="AF39" i="15" s="1"/>
  <c r="AH39" i="15" s="1"/>
  <c r="AJ39" i="15" s="1"/>
  <c r="AL39" i="15" s="1"/>
  <c r="AN39" i="15" s="1"/>
  <c r="AP39" i="15" s="1"/>
  <c r="AR39" i="15" s="1"/>
  <c r="AT39" i="15" s="1"/>
  <c r="AV39" i="15" s="1"/>
  <c r="T52" i="15"/>
  <c r="V52" i="15"/>
  <c r="X52" i="15" s="1"/>
  <c r="Z52" i="15" s="1"/>
  <c r="AB52" i="15" s="1"/>
  <c r="AD52" i="15" s="1"/>
  <c r="AF52" i="15" s="1"/>
  <c r="AH52" i="15" s="1"/>
  <c r="AJ52" i="15" s="1"/>
  <c r="AL52" i="15" s="1"/>
  <c r="AN52" i="15" s="1"/>
  <c r="AP52" i="15" s="1"/>
  <c r="AR52" i="15" s="1"/>
  <c r="AT52" i="15" s="1"/>
  <c r="AV52" i="15" s="1"/>
  <c r="T73" i="15"/>
  <c r="V73" i="15"/>
  <c r="X73" i="15" s="1"/>
  <c r="Z73" i="15" s="1"/>
  <c r="AB73" i="15" s="1"/>
  <c r="AD73" i="15" s="1"/>
  <c r="AF73" i="15" s="1"/>
  <c r="AH73" i="15" s="1"/>
  <c r="AJ73" i="15" s="1"/>
  <c r="AL73" i="15" s="1"/>
  <c r="AN73" i="15" s="1"/>
  <c r="AP73" i="15" s="1"/>
  <c r="AR73" i="15" s="1"/>
  <c r="AT73" i="15" s="1"/>
  <c r="AV73" i="15" s="1"/>
  <c r="V103" i="15"/>
  <c r="X103" i="15" s="1"/>
  <c r="Z103" i="15" s="1"/>
  <c r="AB103" i="15" s="1"/>
  <c r="AD103" i="15"/>
  <c r="AF103" i="15" s="1"/>
  <c r="AH103" i="15" s="1"/>
  <c r="AJ103" i="15" s="1"/>
  <c r="AL103" i="15" s="1"/>
  <c r="AN103" i="15" s="1"/>
  <c r="AP103" i="15" s="1"/>
  <c r="AR103" i="15" s="1"/>
  <c r="AT103" i="15" s="1"/>
  <c r="AV103" i="15" s="1"/>
  <c r="T103" i="15"/>
  <c r="T59" i="15"/>
  <c r="V59" i="15"/>
  <c r="X59" i="15" s="1"/>
  <c r="Z59" i="15" s="1"/>
  <c r="AB59" i="15" s="1"/>
  <c r="AD59" i="15" s="1"/>
  <c r="AF59" i="15" s="1"/>
  <c r="AH59" i="15" s="1"/>
  <c r="AJ59" i="15" s="1"/>
  <c r="AL59" i="15" s="1"/>
  <c r="AN59" i="15" s="1"/>
  <c r="AP59" i="15" s="1"/>
  <c r="AR59" i="15" s="1"/>
  <c r="AT59" i="15" s="1"/>
  <c r="AV59" i="15" s="1"/>
  <c r="T31" i="15"/>
  <c r="V31" i="15"/>
  <c r="X31" i="15" s="1"/>
  <c r="Z31" i="15" s="1"/>
  <c r="AB31" i="15" s="1"/>
  <c r="AD31" i="15" s="1"/>
  <c r="AF31" i="15" s="1"/>
  <c r="AH31" i="15" s="1"/>
  <c r="AJ31" i="15" s="1"/>
  <c r="AL31" i="15" s="1"/>
  <c r="AN31" i="15" s="1"/>
  <c r="AP31" i="15" s="1"/>
  <c r="AR31" i="15" s="1"/>
  <c r="AT31" i="15" s="1"/>
  <c r="AV31" i="15" s="1"/>
  <c r="V36" i="15"/>
  <c r="X36" i="15" s="1"/>
  <c r="Z36" i="15" s="1"/>
  <c r="AB36" i="15" s="1"/>
  <c r="AD36" i="15" s="1"/>
  <c r="AF36" i="15" s="1"/>
  <c r="AH36" i="15" s="1"/>
  <c r="AJ36" i="15"/>
  <c r="AL36" i="15" s="1"/>
  <c r="AN36" i="15" s="1"/>
  <c r="AP36" i="15" s="1"/>
  <c r="AR36" i="15" s="1"/>
  <c r="AT36" i="15" s="1"/>
  <c r="AV36" i="15" s="1"/>
  <c r="V9" i="15"/>
  <c r="X9" i="15"/>
  <c r="Z9" i="15" s="1"/>
  <c r="AB9" i="15" s="1"/>
  <c r="AD9" i="15" s="1"/>
  <c r="AF9" i="15" s="1"/>
  <c r="AH9" i="15" s="1"/>
  <c r="AJ9" i="15" s="1"/>
  <c r="AL9" i="15" s="1"/>
  <c r="AN9" i="15" s="1"/>
  <c r="AP9" i="15" s="1"/>
  <c r="AR9" i="15" s="1"/>
  <c r="AT9" i="15" s="1"/>
  <c r="AV9" i="15" s="1"/>
  <c r="T9" i="15"/>
  <c r="V64" i="15"/>
  <c r="X64" i="15" s="1"/>
  <c r="Z64" i="15" s="1"/>
  <c r="AB64" i="15" s="1"/>
  <c r="AD64" i="15" s="1"/>
  <c r="AF64" i="15" s="1"/>
  <c r="AH64" i="15" s="1"/>
  <c r="AJ64" i="15" s="1"/>
  <c r="AL64" i="15" s="1"/>
  <c r="AN64" i="15" s="1"/>
  <c r="AP64" i="15" s="1"/>
  <c r="AR64" i="15" s="1"/>
  <c r="AT64" i="15" s="1"/>
  <c r="AV64" i="15" s="1"/>
  <c r="T64" i="15"/>
  <c r="T147" i="15"/>
  <c r="V147" i="15"/>
  <c r="X147" i="15" s="1"/>
  <c r="Z147" i="15" s="1"/>
  <c r="AB147" i="15" s="1"/>
  <c r="AD147" i="15" s="1"/>
  <c r="AF147" i="15" s="1"/>
  <c r="AH147" i="15" s="1"/>
  <c r="AJ147" i="15" s="1"/>
  <c r="AL147" i="15" s="1"/>
  <c r="AN147" i="15" s="1"/>
  <c r="AP147" i="15" s="1"/>
  <c r="AR147" i="15" s="1"/>
  <c r="AT147" i="15" s="1"/>
  <c r="AV147" i="15" s="1"/>
  <c r="T142" i="15"/>
  <c r="V142" i="15"/>
  <c r="X142" i="15" s="1"/>
  <c r="Z142" i="15" s="1"/>
  <c r="AB142" i="15" s="1"/>
  <c r="AD142" i="15" s="1"/>
  <c r="AF142" i="15" s="1"/>
  <c r="AH142" i="15" s="1"/>
  <c r="AJ142" i="15" s="1"/>
  <c r="AL142" i="15" s="1"/>
  <c r="AN142" i="15" s="1"/>
  <c r="AP142" i="15" s="1"/>
  <c r="AR142" i="15" s="1"/>
  <c r="AT142" i="15" s="1"/>
  <c r="AV142" i="15" s="1"/>
  <c r="V69" i="15"/>
  <c r="X69" i="15" s="1"/>
  <c r="Z69" i="15" s="1"/>
  <c r="AB69" i="15" s="1"/>
  <c r="AD69" i="15" s="1"/>
  <c r="AF69" i="15" s="1"/>
  <c r="AH69" i="15" s="1"/>
  <c r="AJ69" i="15" s="1"/>
  <c r="AL69" i="15" s="1"/>
  <c r="AN69" i="15" s="1"/>
  <c r="AP69" i="15" s="1"/>
  <c r="AR69" i="15" s="1"/>
  <c r="AT69" i="15" s="1"/>
  <c r="AV69" i="15" s="1"/>
  <c r="T69" i="15"/>
  <c r="T4" i="15"/>
  <c r="T11" i="15"/>
  <c r="V11" i="15"/>
  <c r="X11" i="15"/>
  <c r="Z11" i="15" s="1"/>
  <c r="AB11" i="15" s="1"/>
  <c r="AD11" i="15" s="1"/>
  <c r="AF11" i="15" s="1"/>
  <c r="AH11" i="15" s="1"/>
  <c r="AJ11" i="15" s="1"/>
  <c r="AL11" i="15" s="1"/>
  <c r="AN11" i="15" s="1"/>
  <c r="AP11" i="15" s="1"/>
  <c r="AR11" i="15" s="1"/>
  <c r="AT11" i="15" s="1"/>
  <c r="AV11" i="15" s="1"/>
  <c r="T12" i="15"/>
  <c r="V12" i="15"/>
  <c r="X12" i="15" s="1"/>
  <c r="Z12" i="15" s="1"/>
  <c r="AB12" i="15" s="1"/>
  <c r="AD12" i="15" s="1"/>
  <c r="AF12" i="15" s="1"/>
  <c r="AH12" i="15" s="1"/>
  <c r="AJ12" i="15" s="1"/>
  <c r="AL12" i="15" s="1"/>
  <c r="AN12" i="15" s="1"/>
  <c r="AP12" i="15" s="1"/>
  <c r="AR12" i="15" s="1"/>
  <c r="AT12" i="15" s="1"/>
  <c r="AV12" i="15" s="1"/>
  <c r="T13" i="15"/>
  <c r="V13" i="15"/>
  <c r="X13" i="15" s="1"/>
  <c r="Z13" i="15" s="1"/>
  <c r="AB13" i="15" s="1"/>
  <c r="AD13" i="15" s="1"/>
  <c r="AF13" i="15" s="1"/>
  <c r="AH13" i="15" s="1"/>
  <c r="AJ13" i="15" s="1"/>
  <c r="AL13" i="15" s="1"/>
  <c r="AN13" i="15" s="1"/>
  <c r="AP13" i="15" s="1"/>
  <c r="AR13" i="15" s="1"/>
  <c r="AT13" i="15" s="1"/>
  <c r="AV13" i="15" s="1"/>
  <c r="T43" i="15"/>
  <c r="V43" i="15"/>
  <c r="X43" i="15"/>
  <c r="Z43" i="15" s="1"/>
  <c r="AB43" i="15" s="1"/>
  <c r="AD43" i="15" s="1"/>
  <c r="AF43" i="15" s="1"/>
  <c r="AH43" i="15" s="1"/>
  <c r="AJ43" i="15" s="1"/>
  <c r="AL43" i="15" s="1"/>
  <c r="AN43" i="15" s="1"/>
  <c r="AP43" i="15" s="1"/>
  <c r="AR43" i="15" s="1"/>
  <c r="AT43" i="15" s="1"/>
  <c r="AV43" i="15" s="1"/>
  <c r="T163" i="15"/>
  <c r="V163" i="15"/>
  <c r="X163" i="15" s="1"/>
  <c r="Z163" i="15" s="1"/>
  <c r="AB163" i="15"/>
  <c r="AD163" i="15" s="1"/>
  <c r="AF163" i="15" s="1"/>
  <c r="AH163" i="15" s="1"/>
  <c r="AJ163" i="15" s="1"/>
  <c r="AL163" i="15" s="1"/>
  <c r="AN163" i="15" s="1"/>
  <c r="AP163" i="15" s="1"/>
  <c r="AR163" i="15" s="1"/>
  <c r="AT163" i="15" s="1"/>
  <c r="AV163" i="15" s="1"/>
  <c r="V40" i="15"/>
  <c r="X40" i="15"/>
  <c r="Z40" i="15" s="1"/>
  <c r="AB40" i="15" s="1"/>
  <c r="AD40" i="15" s="1"/>
  <c r="AF40" i="15" s="1"/>
  <c r="AH40" i="15" s="1"/>
  <c r="AJ40" i="15" s="1"/>
  <c r="AL40" i="15" s="1"/>
  <c r="AN40" i="15" s="1"/>
  <c r="AP40" i="15" s="1"/>
  <c r="AR40" i="15" s="1"/>
  <c r="AT40" i="15" s="1"/>
  <c r="AV40" i="15" s="1"/>
  <c r="T71" i="15"/>
  <c r="V71" i="15"/>
  <c r="X71" i="15" s="1"/>
  <c r="Z71" i="15" s="1"/>
  <c r="AB71" i="15" s="1"/>
  <c r="AD71" i="15" s="1"/>
  <c r="AF71" i="15" s="1"/>
  <c r="AH71" i="15" s="1"/>
  <c r="AJ71" i="15" s="1"/>
  <c r="AL71" i="15" s="1"/>
  <c r="AN71" i="15" s="1"/>
  <c r="AP71" i="15" s="1"/>
  <c r="AR71" i="15" s="1"/>
  <c r="AT71" i="15" s="1"/>
  <c r="AV71" i="15" s="1"/>
  <c r="T116" i="15"/>
  <c r="AF116" i="15"/>
  <c r="AH116" i="15" s="1"/>
  <c r="AJ116" i="15" s="1"/>
  <c r="AL116" i="15" s="1"/>
  <c r="AN116" i="15" s="1"/>
  <c r="AP116" i="15" s="1"/>
  <c r="AR116" i="15" s="1"/>
  <c r="AT116" i="15"/>
  <c r="AV116" i="15" s="1"/>
  <c r="T51" i="15"/>
  <c r="V51" i="15"/>
  <c r="X51" i="15" s="1"/>
  <c r="Z51" i="15" s="1"/>
  <c r="AB51" i="15" s="1"/>
  <c r="AD51" i="15" s="1"/>
  <c r="AF51" i="15" s="1"/>
  <c r="AH51" i="15" s="1"/>
  <c r="AJ51" i="15" s="1"/>
  <c r="AL51" i="15" s="1"/>
  <c r="AN51" i="15" s="1"/>
  <c r="AP51" i="15" s="1"/>
  <c r="AR51" i="15" s="1"/>
  <c r="AT51" i="15" s="1"/>
  <c r="AV51" i="15" s="1"/>
  <c r="T137" i="15"/>
  <c r="V137" i="15"/>
  <c r="X137" i="15" s="1"/>
  <c r="Z137" i="15" s="1"/>
  <c r="AB137" i="15" s="1"/>
  <c r="AD137" i="15" s="1"/>
  <c r="AF137" i="15" s="1"/>
  <c r="AH137" i="15" s="1"/>
  <c r="AJ137" i="15" s="1"/>
  <c r="AL137" i="15" s="1"/>
  <c r="AN137" i="15" s="1"/>
  <c r="AP137" i="15" s="1"/>
  <c r="AR137" i="15" s="1"/>
  <c r="AT137" i="15" s="1"/>
  <c r="AV137" i="15" s="1"/>
  <c r="V114" i="15"/>
  <c r="X114" i="15" s="1"/>
  <c r="Z114" i="15" s="1"/>
  <c r="AB114" i="15" s="1"/>
  <c r="AD114" i="15" s="1"/>
  <c r="AF114" i="15" s="1"/>
  <c r="AH114" i="15" s="1"/>
  <c r="AJ114" i="15" s="1"/>
  <c r="AL114" i="15" s="1"/>
  <c r="AN114" i="15" s="1"/>
  <c r="AP114" i="15" s="1"/>
  <c r="AR114" i="15" s="1"/>
  <c r="AT114" i="15" s="1"/>
  <c r="AV114" i="15" s="1"/>
  <c r="T67" i="15"/>
  <c r="T99" i="15"/>
  <c r="V99" i="15"/>
  <c r="X99" i="15" s="1"/>
  <c r="Z99" i="15" s="1"/>
  <c r="AB99" i="15" s="1"/>
  <c r="AD99" i="15" s="1"/>
  <c r="AF99" i="15" s="1"/>
  <c r="AH99" i="15" s="1"/>
  <c r="AJ99" i="15" s="1"/>
  <c r="AL99" i="15" s="1"/>
  <c r="AN99" i="15" s="1"/>
  <c r="AP99" i="15" s="1"/>
  <c r="AR99" i="15" s="1"/>
  <c r="AT99" i="15" s="1"/>
  <c r="AV99" i="15" s="1"/>
  <c r="T56" i="15"/>
  <c r="V57" i="15"/>
  <c r="X57" i="15" s="1"/>
  <c r="Z57" i="15" s="1"/>
  <c r="AB57" i="15" s="1"/>
  <c r="AD57" i="15" s="1"/>
  <c r="AF57" i="15" s="1"/>
  <c r="AH57" i="15" s="1"/>
  <c r="AJ57" i="15" s="1"/>
  <c r="AL57" i="15" s="1"/>
  <c r="AN57" i="15" s="1"/>
  <c r="AP57" i="15" s="1"/>
  <c r="AR57" i="15" s="1"/>
  <c r="AT57" i="15" s="1"/>
  <c r="AV57" i="15" s="1"/>
  <c r="T15" i="15"/>
  <c r="T63" i="15"/>
  <c r="V63" i="15"/>
  <c r="X63" i="15" s="1"/>
  <c r="Z63" i="15" s="1"/>
  <c r="AB63" i="15" s="1"/>
  <c r="AD63" i="15" s="1"/>
  <c r="AF63" i="15" s="1"/>
  <c r="AH63" i="15"/>
  <c r="AJ63" i="15" s="1"/>
  <c r="AL63" i="15" s="1"/>
  <c r="AN63" i="15" s="1"/>
  <c r="AP63" i="15" s="1"/>
  <c r="AR63" i="15" s="1"/>
  <c r="AT63" i="15" s="1"/>
  <c r="AV63" i="15" s="1"/>
  <c r="T72" i="15"/>
  <c r="V72" i="15"/>
  <c r="X72" i="15" s="1"/>
  <c r="Z72" i="15" s="1"/>
  <c r="AB72" i="15"/>
  <c r="AD72" i="15" s="1"/>
  <c r="AF72" i="15" s="1"/>
  <c r="AH72" i="15" s="1"/>
  <c r="AJ72" i="15" s="1"/>
  <c r="AL72" i="15" s="1"/>
  <c r="AN72" i="15" s="1"/>
  <c r="AP72" i="15" s="1"/>
  <c r="AR72" i="15" s="1"/>
  <c r="AT72" i="15" s="1"/>
  <c r="AV72" i="15" s="1"/>
  <c r="T95" i="15"/>
  <c r="V95" i="15"/>
  <c r="X95" i="15" s="1"/>
  <c r="Z95" i="15" s="1"/>
  <c r="AB95" i="15" s="1"/>
  <c r="AD95" i="15"/>
  <c r="AF95" i="15" s="1"/>
  <c r="AH95" i="15" s="1"/>
  <c r="AJ95" i="15" s="1"/>
  <c r="AL95" i="15" s="1"/>
  <c r="AN95" i="15" s="1"/>
  <c r="AP95" i="15" s="1"/>
  <c r="AR95" i="15" s="1"/>
  <c r="AT95" i="15" s="1"/>
  <c r="AV95" i="15" s="1"/>
  <c r="V61" i="15"/>
  <c r="X61" i="15" s="1"/>
  <c r="Z61" i="15"/>
  <c r="AB61" i="15" s="1"/>
  <c r="AD61" i="15" s="1"/>
  <c r="AF61" i="15" s="1"/>
  <c r="AH61" i="15" s="1"/>
  <c r="AJ61" i="15" s="1"/>
  <c r="AL61" i="15" s="1"/>
  <c r="AN61" i="15" s="1"/>
  <c r="AP61" i="15" s="1"/>
  <c r="AR61" i="15" s="1"/>
  <c r="AT61" i="15" s="1"/>
  <c r="AV61" i="15" s="1"/>
  <c r="T117" i="15"/>
  <c r="V117" i="15"/>
  <c r="X117" i="15" s="1"/>
  <c r="Z117" i="15" s="1"/>
  <c r="AB117" i="15" s="1"/>
  <c r="AD117" i="15" s="1"/>
  <c r="AF117" i="15" s="1"/>
  <c r="AH117" i="15" s="1"/>
  <c r="AJ117" i="15" s="1"/>
  <c r="AL117" i="15"/>
  <c r="AN117" i="15" s="1"/>
  <c r="AP117" i="15" s="1"/>
  <c r="AR117" i="15" s="1"/>
  <c r="AT117" i="15" s="1"/>
  <c r="AV117" i="15" s="1"/>
  <c r="T127" i="15"/>
  <c r="V127" i="15"/>
  <c r="X127" i="15"/>
  <c r="Z127" i="15" s="1"/>
  <c r="AB127" i="15" s="1"/>
  <c r="AD127" i="15" s="1"/>
  <c r="AF127" i="15" s="1"/>
  <c r="AH127" i="15" s="1"/>
  <c r="AJ127" i="15" s="1"/>
  <c r="AL127" i="15" s="1"/>
  <c r="AN127" i="15" s="1"/>
  <c r="AP127" i="15" s="1"/>
  <c r="AR127" i="15" s="1"/>
  <c r="AT127" i="15" s="1"/>
  <c r="AV127" i="15" s="1"/>
  <c r="V105" i="15"/>
  <c r="X105" i="15" s="1"/>
  <c r="Z105" i="15" s="1"/>
  <c r="AB105" i="15" s="1"/>
  <c r="AD105" i="15" s="1"/>
  <c r="AF105" i="15" s="1"/>
  <c r="AH105" i="15" s="1"/>
  <c r="AJ105" i="15" s="1"/>
  <c r="AL105" i="15" s="1"/>
  <c r="AN105" i="15" s="1"/>
  <c r="AP105" i="15" s="1"/>
  <c r="AR105" i="15" s="1"/>
  <c r="AT105" i="15" s="1"/>
  <c r="AV105" i="15" s="1"/>
  <c r="T105" i="15"/>
  <c r="T112" i="15"/>
  <c r="V112" i="15"/>
  <c r="X112" i="15" s="1"/>
  <c r="Z112" i="15" s="1"/>
  <c r="AB112" i="15" s="1"/>
  <c r="AD112" i="15" s="1"/>
  <c r="AF112" i="15" s="1"/>
  <c r="AH112" i="15" s="1"/>
  <c r="AJ112" i="15"/>
  <c r="AL112" i="15" s="1"/>
  <c r="AN112" i="15" s="1"/>
  <c r="AP112" i="15" s="1"/>
  <c r="AR112" i="15" s="1"/>
  <c r="AT112" i="15" s="1"/>
  <c r="AV112" i="15" s="1"/>
  <c r="T120" i="15"/>
  <c r="V120" i="15"/>
  <c r="X120" i="15" s="1"/>
  <c r="Z120" i="15" s="1"/>
  <c r="AB120" i="15" s="1"/>
  <c r="AD120" i="15"/>
  <c r="AF120" i="15" s="1"/>
  <c r="AH120" i="15" s="1"/>
  <c r="AJ120" i="15" s="1"/>
  <c r="AL120" i="15" s="1"/>
  <c r="AN120" i="15" s="1"/>
  <c r="AP120" i="15" s="1"/>
  <c r="AR120" i="15" s="1"/>
  <c r="AT120" i="15" s="1"/>
  <c r="AV120" i="15" s="1"/>
  <c r="T96" i="15"/>
  <c r="V96" i="15"/>
  <c r="X96" i="15"/>
  <c r="Z96" i="15" s="1"/>
  <c r="AB96" i="15" s="1"/>
  <c r="AD96" i="15" s="1"/>
  <c r="AF96" i="15" s="1"/>
  <c r="AH96" i="15" s="1"/>
  <c r="AJ96" i="15" s="1"/>
  <c r="AL96" i="15" s="1"/>
  <c r="AN96" i="15" s="1"/>
  <c r="AP96" i="15" s="1"/>
  <c r="AR96" i="15" s="1"/>
  <c r="AT96" i="15" s="1"/>
  <c r="AV96" i="15" s="1"/>
  <c r="T101" i="15"/>
  <c r="V101" i="15"/>
  <c r="X101" i="15" s="1"/>
  <c r="Z101" i="15" s="1"/>
  <c r="AB101" i="15" s="1"/>
  <c r="AD101" i="15" s="1"/>
  <c r="AF101" i="15" s="1"/>
  <c r="AH101" i="15" s="1"/>
  <c r="AJ101" i="15" s="1"/>
  <c r="AL101" i="15" s="1"/>
  <c r="AN101" i="15" s="1"/>
  <c r="AP101" i="15" s="1"/>
  <c r="AR101" i="15" s="1"/>
  <c r="AT101" i="15" s="1"/>
  <c r="AV101" i="15" s="1"/>
  <c r="V79" i="15"/>
  <c r="X79" i="15" s="1"/>
  <c r="Z79" i="15" s="1"/>
  <c r="AB79" i="15" s="1"/>
  <c r="AD79" i="15" s="1"/>
  <c r="AF79" i="15" s="1"/>
  <c r="AH79" i="15" s="1"/>
  <c r="AJ79" i="15" s="1"/>
  <c r="AL79" i="15"/>
  <c r="AN79" i="15" s="1"/>
  <c r="AP79" i="15" s="1"/>
  <c r="AR79" i="15" s="1"/>
  <c r="AT79" i="15" s="1"/>
  <c r="AV79" i="15" s="1"/>
  <c r="T79" i="15"/>
  <c r="T80" i="15"/>
  <c r="V80" i="15"/>
  <c r="X80" i="15" s="1"/>
  <c r="Z80" i="15" s="1"/>
  <c r="AB80" i="15" s="1"/>
  <c r="AD80" i="15" s="1"/>
  <c r="AF80" i="15" s="1"/>
  <c r="AH80" i="15" s="1"/>
  <c r="AJ80" i="15" s="1"/>
  <c r="AL80" i="15" s="1"/>
  <c r="AN80" i="15" s="1"/>
  <c r="AP80" i="15" s="1"/>
  <c r="AR80" i="15" s="1"/>
  <c r="AT80" i="15" s="1"/>
  <c r="AV80" i="15" s="1"/>
  <c r="Z81" i="15"/>
  <c r="AB81" i="15" s="1"/>
  <c r="AD81" i="15" s="1"/>
  <c r="AF81" i="15" s="1"/>
  <c r="AH81" i="15" s="1"/>
  <c r="AJ81" i="15" s="1"/>
  <c r="AL81" i="15" s="1"/>
  <c r="AN81" i="15" s="1"/>
  <c r="AP81" i="15" s="1"/>
  <c r="AR81" i="15" s="1"/>
  <c r="AT81" i="15" s="1"/>
  <c r="AV81" i="15" s="1"/>
  <c r="T83" i="15"/>
  <c r="V83" i="15"/>
  <c r="X83" i="15" s="1"/>
  <c r="Z83" i="15" s="1"/>
  <c r="AB83" i="15" s="1"/>
  <c r="AD83" i="15" s="1"/>
  <c r="AF83" i="15" s="1"/>
  <c r="AH83" i="15" s="1"/>
  <c r="AJ83" i="15" s="1"/>
  <c r="AL83" i="15" s="1"/>
  <c r="AN83" i="15" s="1"/>
  <c r="AP83" i="15" s="1"/>
  <c r="AR83" i="15" s="1"/>
  <c r="AT83" i="15" s="1"/>
  <c r="AV83" i="15" s="1"/>
  <c r="V104" i="15"/>
  <c r="X104" i="15" s="1"/>
  <c r="Z104" i="15" s="1"/>
  <c r="AB104" i="15" s="1"/>
  <c r="AD104" i="15" s="1"/>
  <c r="AF104" i="15" s="1"/>
  <c r="AH104" i="15" s="1"/>
  <c r="AJ104" i="15" s="1"/>
  <c r="AL104" i="15" s="1"/>
  <c r="AN104" i="15" s="1"/>
  <c r="AP104" i="15" s="1"/>
  <c r="AR104" i="15" s="1"/>
  <c r="AT104" i="15" s="1"/>
  <c r="AV104" i="15" s="1"/>
  <c r="T104" i="15"/>
  <c r="T113" i="15"/>
  <c r="V113" i="15"/>
  <c r="X113" i="15" s="1"/>
  <c r="Z113" i="15"/>
  <c r="AB113" i="15" s="1"/>
  <c r="AD113" i="15" s="1"/>
  <c r="AF113" i="15" s="1"/>
  <c r="AH113" i="15"/>
  <c r="AJ113" i="15" s="1"/>
  <c r="AL113" i="15" s="1"/>
  <c r="AN113" i="15" s="1"/>
  <c r="AP113" i="15" s="1"/>
  <c r="AR113" i="15" s="1"/>
  <c r="AT113" i="15" s="1"/>
  <c r="AV113" i="15" s="1"/>
  <c r="V119" i="15"/>
  <c r="X119" i="15" s="1"/>
  <c r="Z119" i="15" s="1"/>
  <c r="AB119" i="15" s="1"/>
  <c r="AD119" i="15" s="1"/>
  <c r="AF119" i="15" s="1"/>
  <c r="AH119" i="15" s="1"/>
  <c r="AJ119" i="15" s="1"/>
  <c r="AL119" i="15" s="1"/>
  <c r="AN119" i="15" s="1"/>
  <c r="AP119" i="15" s="1"/>
  <c r="AR119" i="15" s="1"/>
  <c r="AT119" i="15" s="1"/>
  <c r="AV119" i="15" s="1"/>
  <c r="T119" i="15"/>
  <c r="T125" i="15"/>
  <c r="V125" i="15"/>
  <c r="X125" i="15" s="1"/>
  <c r="Z125" i="15" s="1"/>
  <c r="AB125" i="15" s="1"/>
  <c r="AD125" i="15" s="1"/>
  <c r="AF125" i="15" s="1"/>
  <c r="AH125" i="15" s="1"/>
  <c r="AJ125" i="15" s="1"/>
  <c r="AL125" i="15" s="1"/>
  <c r="AN125" i="15" s="1"/>
  <c r="AP125" i="15" s="1"/>
  <c r="AR125" i="15" s="1"/>
  <c r="AT125" i="15" s="1"/>
  <c r="AV125" i="15" s="1"/>
  <c r="T140" i="15"/>
  <c r="V140" i="15"/>
  <c r="X140" i="15" s="1"/>
  <c r="Z140" i="15" s="1"/>
  <c r="AB140" i="15" s="1"/>
  <c r="AD140" i="15"/>
  <c r="AF140" i="15" s="1"/>
  <c r="AH140" i="15" s="1"/>
  <c r="AJ140" i="15" s="1"/>
  <c r="AL140" i="15" s="1"/>
  <c r="AN140" i="15" s="1"/>
  <c r="AP140" i="15" s="1"/>
  <c r="AR140" i="15" s="1"/>
  <c r="AT140" i="15" s="1"/>
  <c r="AV140" i="15" s="1"/>
  <c r="T136" i="15"/>
  <c r="V136" i="15"/>
  <c r="X136" i="15" s="1"/>
  <c r="Z136" i="15" s="1"/>
  <c r="AB136" i="15" s="1"/>
  <c r="AD136" i="15"/>
  <c r="AF136" i="15" s="1"/>
  <c r="AH136" i="15" s="1"/>
  <c r="AJ136" i="15" s="1"/>
  <c r="AL136" i="15" s="1"/>
  <c r="AN136" i="15" s="1"/>
  <c r="AP136" i="15" s="1"/>
  <c r="AR136" i="15" s="1"/>
  <c r="AT136" i="15" s="1"/>
  <c r="AV136" i="15" s="1"/>
  <c r="V129" i="15"/>
  <c r="X129" i="15" s="1"/>
  <c r="Z129" i="15"/>
  <c r="AB129" i="15" s="1"/>
  <c r="AD129" i="15" s="1"/>
  <c r="AF129" i="15" s="1"/>
  <c r="AH129" i="15" s="1"/>
  <c r="AJ129" i="15" s="1"/>
  <c r="AL129" i="15" s="1"/>
  <c r="AN129" i="15" s="1"/>
  <c r="AP129" i="15" s="1"/>
  <c r="AR129" i="15" s="1"/>
  <c r="AT129" i="15" s="1"/>
  <c r="AV129" i="15" s="1"/>
  <c r="T129" i="15"/>
  <c r="T143" i="15"/>
  <c r="V143" i="15"/>
  <c r="X143" i="15" s="1"/>
  <c r="Z143" i="15" s="1"/>
  <c r="AB143" i="15" s="1"/>
  <c r="AD143" i="15" s="1"/>
  <c r="AF143" i="15" s="1"/>
  <c r="AH143" i="15" s="1"/>
  <c r="AJ143" i="15" s="1"/>
  <c r="AL143" i="15" s="1"/>
  <c r="AN143" i="15" s="1"/>
  <c r="AP143" i="15" s="1"/>
  <c r="AR143" i="15" s="1"/>
  <c r="AT143" i="15" s="1"/>
  <c r="AV143" i="15" s="1"/>
  <c r="T132" i="15"/>
  <c r="V132" i="15"/>
  <c r="X132" i="15" s="1"/>
  <c r="Z132" i="15" s="1"/>
  <c r="AB132" i="15" s="1"/>
  <c r="AD132" i="15"/>
  <c r="AF132" i="15" s="1"/>
  <c r="AH132" i="15" s="1"/>
  <c r="AJ132" i="15" s="1"/>
  <c r="AL132" i="15" s="1"/>
  <c r="AN132" i="15" s="1"/>
  <c r="AP132" i="15" s="1"/>
  <c r="AR132" i="15" s="1"/>
  <c r="AT132" i="15" s="1"/>
  <c r="AV132" i="15" s="1"/>
  <c r="T135" i="15"/>
  <c r="V135" i="15"/>
  <c r="X135" i="15" s="1"/>
  <c r="Z135" i="15" s="1"/>
  <c r="AB135" i="15" s="1"/>
  <c r="AD135" i="15" s="1"/>
  <c r="AF135" i="15" s="1"/>
  <c r="AH135" i="15" s="1"/>
  <c r="AJ135" i="15" s="1"/>
  <c r="AL135" i="15" s="1"/>
  <c r="AN135" i="15" s="1"/>
  <c r="AP135" i="15" s="1"/>
  <c r="AR135" i="15" s="1"/>
  <c r="AT135" i="15" s="1"/>
  <c r="AV135" i="15" s="1"/>
  <c r="T155" i="15"/>
  <c r="V155" i="15"/>
  <c r="X155" i="15" s="1"/>
  <c r="Z155" i="15" s="1"/>
  <c r="AB155" i="15" s="1"/>
  <c r="AD155" i="15" s="1"/>
  <c r="AF155" i="15" s="1"/>
  <c r="AH155" i="15" s="1"/>
  <c r="AJ155" i="15" s="1"/>
  <c r="AL155" i="15" s="1"/>
  <c r="AN155" i="15" s="1"/>
  <c r="AP155" i="15" s="1"/>
  <c r="AR155" i="15" s="1"/>
  <c r="AT155" i="15" s="1"/>
  <c r="AV155" i="15" s="1"/>
  <c r="T172" i="15"/>
  <c r="V172" i="15"/>
  <c r="X172" i="15" s="1"/>
  <c r="Z172" i="15" s="1"/>
  <c r="AB172" i="15" s="1"/>
  <c r="AD172" i="15" s="1"/>
  <c r="AF172" i="15" s="1"/>
  <c r="AH172" i="15" s="1"/>
  <c r="AJ172" i="15" s="1"/>
  <c r="AL172" i="15" s="1"/>
  <c r="AN172" i="15" s="1"/>
  <c r="AP172" i="15" s="1"/>
  <c r="AR172" i="15" s="1"/>
  <c r="AT172" i="15" s="1"/>
  <c r="AV172" i="15" s="1"/>
  <c r="T141" i="15"/>
  <c r="V141" i="15"/>
  <c r="X141" i="15"/>
  <c r="Z141" i="15" s="1"/>
  <c r="AB141" i="15" s="1"/>
  <c r="AD141" i="15" s="1"/>
  <c r="AF141" i="15" s="1"/>
  <c r="AH141" i="15" s="1"/>
  <c r="AJ141" i="15" s="1"/>
  <c r="AL141" i="15" s="1"/>
  <c r="AN141" i="15" s="1"/>
  <c r="AP141" i="15" s="1"/>
  <c r="AR141" i="15" s="1"/>
  <c r="AT141" i="15" s="1"/>
  <c r="AV141" i="15" s="1"/>
  <c r="T152" i="15"/>
  <c r="V152" i="15"/>
  <c r="X152" i="15" s="1"/>
  <c r="Z152" i="15" s="1"/>
  <c r="AB152" i="15" s="1"/>
  <c r="AD152" i="15" s="1"/>
  <c r="AF152" i="15" s="1"/>
  <c r="AH152" i="15" s="1"/>
  <c r="AJ152" i="15" s="1"/>
  <c r="AL152" i="15" s="1"/>
  <c r="AN152" i="15" s="1"/>
  <c r="AP152" i="15" s="1"/>
  <c r="AR152" i="15" s="1"/>
  <c r="AT152" i="15" s="1"/>
  <c r="AV152" i="15" s="1"/>
  <c r="T161" i="15"/>
  <c r="V161" i="15"/>
  <c r="X161" i="15" s="1"/>
  <c r="Z161" i="15" s="1"/>
  <c r="AB161" i="15" s="1"/>
  <c r="AD161" i="15" s="1"/>
  <c r="AF161" i="15" s="1"/>
  <c r="AH161" i="15" s="1"/>
  <c r="AJ161" i="15" s="1"/>
  <c r="AL161" i="15" s="1"/>
  <c r="AN161" i="15" s="1"/>
  <c r="AP161" i="15" s="1"/>
  <c r="AR161" i="15" s="1"/>
  <c r="AT161" i="15" s="1"/>
  <c r="AV161" i="15" s="1"/>
  <c r="Z167" i="15"/>
  <c r="AB167" i="15"/>
  <c r="AD167" i="15" s="1"/>
  <c r="AF167" i="15" s="1"/>
  <c r="AH167" i="15" s="1"/>
  <c r="AJ167" i="15" s="1"/>
  <c r="AL167" i="15" s="1"/>
  <c r="AN167" i="15" s="1"/>
  <c r="AP167" i="15" s="1"/>
  <c r="AR167" i="15" s="1"/>
  <c r="AT167" i="15" s="1"/>
  <c r="AV167" i="15" s="1"/>
  <c r="T167" i="15"/>
  <c r="T173" i="15"/>
  <c r="V173" i="15"/>
  <c r="X173" i="15" s="1"/>
  <c r="Z173" i="15" s="1"/>
  <c r="AB173" i="15" s="1"/>
  <c r="AD173" i="15" s="1"/>
  <c r="AF173" i="15" s="1"/>
  <c r="AH173" i="15" s="1"/>
  <c r="AJ173" i="15" s="1"/>
  <c r="AL173" i="15" s="1"/>
  <c r="AN173" i="15" s="1"/>
  <c r="AP173" i="15" s="1"/>
  <c r="AR173" i="15" s="1"/>
  <c r="AT173" i="15" s="1"/>
  <c r="AV173" i="15" s="1"/>
  <c r="T168" i="15"/>
  <c r="V168" i="15"/>
  <c r="X168" i="15" s="1"/>
  <c r="Z168" i="15" s="1"/>
  <c r="AB168" i="15" s="1"/>
  <c r="AD168" i="15" s="1"/>
  <c r="AF168" i="15" s="1"/>
  <c r="AH168" i="15" s="1"/>
  <c r="AJ168" i="15" s="1"/>
  <c r="AL168" i="15" s="1"/>
  <c r="AN168" i="15" s="1"/>
  <c r="AP168" i="15" s="1"/>
  <c r="AR168" i="15" s="1"/>
  <c r="AT168" i="15" s="1"/>
  <c r="AV168" i="15" s="1"/>
  <c r="T176" i="15"/>
  <c r="V176" i="15"/>
  <c r="X176" i="15" s="1"/>
  <c r="Z176" i="15" s="1"/>
  <c r="AB176" i="15" s="1"/>
  <c r="AD176" i="15" s="1"/>
  <c r="AF176" i="15" s="1"/>
  <c r="AH176" i="15" s="1"/>
  <c r="AJ176" i="15" s="1"/>
  <c r="AL176" i="15" s="1"/>
  <c r="AN176" i="15" s="1"/>
  <c r="AP176" i="15" s="1"/>
  <c r="AR176" i="15" s="1"/>
  <c r="AT176" i="15" s="1"/>
  <c r="AV176" i="15" s="1"/>
  <c r="V164" i="15"/>
  <c r="X164" i="15" s="1"/>
  <c r="Z164" i="15" s="1"/>
  <c r="AB164" i="15" s="1"/>
  <c r="AD164" i="15" s="1"/>
  <c r="AF164" i="15" s="1"/>
  <c r="AH164" i="15" s="1"/>
  <c r="AJ164" i="15" s="1"/>
  <c r="AL164" i="15" s="1"/>
  <c r="AN164" i="15" s="1"/>
  <c r="AP164" i="15" s="1"/>
  <c r="AR164" i="15" s="1"/>
  <c r="AT164" i="15" s="1"/>
  <c r="AV164" i="15" s="1"/>
  <c r="AW125" i="3"/>
  <c r="AW115" i="3"/>
  <c r="AW111" i="3"/>
  <c r="AU98" i="3"/>
  <c r="AP98" i="3"/>
  <c r="AO98" i="3"/>
  <c r="AW7" i="3"/>
  <c r="AP95" i="3"/>
  <c r="AO95" i="3"/>
  <c r="AU95" i="3"/>
  <c r="AU23" i="3"/>
  <c r="AP23" i="3"/>
  <c r="AO23" i="3"/>
  <c r="AW81" i="3"/>
  <c r="AP216" i="3"/>
  <c r="AO216" i="3"/>
  <c r="AU216" i="3"/>
  <c r="AP142" i="3"/>
  <c r="AO142" i="3"/>
  <c r="AU142" i="3"/>
  <c r="AW191" i="3"/>
  <c r="AW136" i="3"/>
  <c r="AU72" i="3"/>
  <c r="AW179" i="3"/>
  <c r="AW21" i="3"/>
  <c r="AP152" i="3"/>
  <c r="AO152" i="3"/>
  <c r="AU152" i="3"/>
  <c r="AU58" i="3"/>
  <c r="AP58" i="3"/>
  <c r="AO58" i="3"/>
  <c r="AW43" i="3"/>
  <c r="AW83" i="3"/>
  <c r="AU130" i="3"/>
  <c r="AW66" i="3"/>
  <c r="AP96" i="3"/>
  <c r="AO96" i="3"/>
  <c r="AU96" i="3"/>
  <c r="AW16" i="3"/>
  <c r="AW77" i="3"/>
  <c r="AP21" i="3"/>
  <c r="AO21" i="3"/>
  <c r="AW3" i="3"/>
  <c r="AP104" i="3"/>
  <c r="AO104" i="3"/>
  <c r="AU104" i="3"/>
  <c r="AP91" i="3"/>
  <c r="AO91" i="3"/>
  <c r="AU91" i="3"/>
  <c r="AP219" i="3"/>
  <c r="AO219" i="3"/>
  <c r="AU219" i="3"/>
  <c r="AU52" i="3"/>
  <c r="AP52" i="3"/>
  <c r="AO52" i="3"/>
  <c r="AV176" i="13"/>
  <c r="AX176" i="13" s="1"/>
  <c r="AQ176" i="13"/>
  <c r="AP176" i="13" s="1"/>
  <c r="AV118" i="13"/>
  <c r="AX118" i="13" s="1"/>
  <c r="AQ118" i="13"/>
  <c r="AP118" i="13" s="1"/>
  <c r="AQ82" i="13"/>
  <c r="AP82" i="13" s="1"/>
  <c r="AV82" i="13"/>
  <c r="AX82" i="13" s="1"/>
  <c r="AQ167" i="13"/>
  <c r="AP167" i="13" s="1"/>
  <c r="AV151" i="13"/>
  <c r="AX151" i="13" s="1"/>
  <c r="AQ151" i="13"/>
  <c r="AP151" i="13" s="1"/>
  <c r="AV148" i="13"/>
  <c r="AX148" i="13" s="1"/>
  <c r="AQ148" i="13"/>
  <c r="AP148" i="13" s="1"/>
  <c r="AQ89" i="13"/>
  <c r="AP89" i="13" s="1"/>
  <c r="AQ92" i="13"/>
  <c r="AP92" i="13" s="1"/>
  <c r="AV92" i="13"/>
  <c r="AX92" i="13" s="1"/>
  <c r="AQ67" i="13"/>
  <c r="AP67" i="13" s="1"/>
  <c r="AV67" i="13"/>
  <c r="AX67" i="13" s="1"/>
  <c r="AQ188" i="13"/>
  <c r="AP188" i="13" s="1"/>
  <c r="AQ180" i="13"/>
  <c r="AP180" i="13" s="1"/>
  <c r="AV180" i="13"/>
  <c r="AX180" i="13" s="1"/>
  <c r="AQ171" i="13"/>
  <c r="AP171" i="13" s="1"/>
  <c r="AV171" i="13"/>
  <c r="AX171" i="13" s="1"/>
  <c r="AQ76" i="13"/>
  <c r="AP76" i="13" s="1"/>
  <c r="AV76" i="13"/>
  <c r="AX76" i="13" s="1"/>
  <c r="AQ120" i="13"/>
  <c r="AP120" i="13" s="1"/>
  <c r="AQ199" i="13"/>
  <c r="AP199" i="13" s="1"/>
  <c r="AV199" i="13"/>
  <c r="AX199" i="13" s="1"/>
  <c r="AV193" i="13"/>
  <c r="AX193" i="13" s="1"/>
  <c r="AQ193" i="13"/>
  <c r="AP193" i="13" s="1"/>
  <c r="AV70" i="13"/>
  <c r="AX70" i="13" s="1"/>
  <c r="AQ112" i="13"/>
  <c r="AP112" i="13" s="1"/>
  <c r="AV112" i="13"/>
  <c r="AX112" i="13" s="1"/>
  <c r="AW160" i="3"/>
  <c r="AP118" i="3"/>
  <c r="AO118" i="3"/>
  <c r="AU118" i="3"/>
  <c r="AP150" i="3"/>
  <c r="AO150" i="3"/>
  <c r="AU150" i="3"/>
  <c r="AP57" i="3"/>
  <c r="AO57" i="3"/>
  <c r="AU57" i="3"/>
  <c r="AP199" i="3"/>
  <c r="AO199" i="3"/>
  <c r="AU199" i="3"/>
  <c r="AU127" i="3"/>
  <c r="AP127" i="3"/>
  <c r="AO127" i="3"/>
  <c r="BD128" i="3"/>
  <c r="BE128" i="3"/>
  <c r="BF128" i="3"/>
  <c r="BG128" i="3"/>
  <c r="BH128" i="3"/>
  <c r="BB128" i="3"/>
  <c r="BC128" i="3"/>
  <c r="BB146" i="3"/>
  <c r="BC146" i="3" s="1"/>
  <c r="BD146" i="3" s="1"/>
  <c r="BE146" i="3" s="1"/>
  <c r="BF146" i="3" s="1"/>
  <c r="BG146" i="3" s="1"/>
  <c r="BH146" i="3" s="1"/>
  <c r="BC117" i="3"/>
  <c r="BD117" i="3"/>
  <c r="BE117" i="3"/>
  <c r="BF117" i="3"/>
  <c r="BG117" i="3"/>
  <c r="BH117" i="3"/>
  <c r="AP33" i="3"/>
  <c r="AO33" i="3"/>
  <c r="AW13" i="3"/>
  <c r="AW155" i="3"/>
  <c r="AW79" i="3"/>
  <c r="BB178" i="3"/>
  <c r="BC178" i="3" s="1"/>
  <c r="BD178" i="3" s="1"/>
  <c r="BE178" i="3" s="1"/>
  <c r="BF178" i="3" s="1"/>
  <c r="BG178" i="3" s="1"/>
  <c r="BH178" i="3" s="1"/>
  <c r="BB155" i="3"/>
  <c r="BC155" i="3"/>
  <c r="BD155" i="3" s="1"/>
  <c r="BE155" i="3" s="1"/>
  <c r="BF155" i="3" s="1"/>
  <c r="BG155" i="3" s="1"/>
  <c r="BH155" i="3" s="1"/>
  <c r="AW19" i="3"/>
  <c r="AW165" i="3"/>
  <c r="AW209" i="3"/>
  <c r="AW137" i="3"/>
  <c r="BB152" i="3"/>
  <c r="BC152" i="3" s="1"/>
  <c r="BD152" i="3" s="1"/>
  <c r="BE152" i="3" s="1"/>
  <c r="BF152" i="3" s="1"/>
  <c r="BG152" i="3" s="1"/>
  <c r="BH152" i="3" s="1"/>
  <c r="AP6" i="3"/>
  <c r="AO6" i="3"/>
  <c r="AU6" i="3"/>
  <c r="AP183" i="3"/>
  <c r="AO183" i="3"/>
  <c r="AU183" i="3"/>
  <c r="AU192" i="3"/>
  <c r="AP192" i="3"/>
  <c r="AO192" i="3"/>
  <c r="BC113" i="3"/>
  <c r="BD113" i="3"/>
  <c r="BE113" i="3"/>
  <c r="BF113" i="3"/>
  <c r="BG113" i="3"/>
  <c r="BH113" i="3"/>
  <c r="BB151" i="3"/>
  <c r="BC151" i="3"/>
  <c r="BD151" i="3" s="1"/>
  <c r="BE151" i="3" s="1"/>
  <c r="BF151" i="3" s="1"/>
  <c r="BG151" i="3" s="1"/>
  <c r="BH151" i="3" s="1"/>
  <c r="AW41" i="3"/>
  <c r="AP138" i="3"/>
  <c r="AO138" i="3"/>
  <c r="AU138" i="3"/>
  <c r="AW180" i="3"/>
  <c r="AU37" i="3"/>
  <c r="AP37" i="3"/>
  <c r="AO37" i="3"/>
  <c r="AU26" i="3"/>
  <c r="AP26" i="3"/>
  <c r="AO26" i="3"/>
  <c r="BB165" i="3"/>
  <c r="BC165" i="3"/>
  <c r="BD165" i="3" s="1"/>
  <c r="BE165" i="3" s="1"/>
  <c r="BF165" i="3" s="1"/>
  <c r="BG165" i="3" s="1"/>
  <c r="BH165" i="3" s="1"/>
  <c r="BB189" i="3"/>
  <c r="BC189" i="3" s="1"/>
  <c r="BD189" i="3" s="1"/>
  <c r="BE189" i="3" s="1"/>
  <c r="BF189" i="3" s="1"/>
  <c r="BG189" i="3" s="1"/>
  <c r="BH189" i="3" s="1"/>
  <c r="BC116" i="3"/>
  <c r="BD116" i="3"/>
  <c r="BE116" i="3"/>
  <c r="BF116" i="3"/>
  <c r="BG116" i="3"/>
  <c r="BH116" i="3"/>
  <c r="BD127" i="3"/>
  <c r="BE127" i="3"/>
  <c r="BF127" i="3"/>
  <c r="BG127" i="3"/>
  <c r="BH127" i="3"/>
  <c r="BB127" i="3"/>
  <c r="BC127" i="3"/>
  <c r="BC118" i="3"/>
  <c r="BD118" i="3"/>
  <c r="BE118" i="3"/>
  <c r="BF118" i="3"/>
  <c r="BG118" i="3"/>
  <c r="BH118" i="3"/>
  <c r="BD134" i="3"/>
  <c r="BE134" i="3"/>
  <c r="BF134" i="3"/>
  <c r="BG134" i="3"/>
  <c r="BH134" i="3"/>
  <c r="BB134" i="3"/>
  <c r="BC134" i="3"/>
  <c r="BB139" i="3"/>
  <c r="BC139" i="3"/>
  <c r="BD139" i="3"/>
  <c r="BE139" i="3"/>
  <c r="BF139" i="3"/>
  <c r="BG139" i="3"/>
  <c r="BH139" i="3"/>
  <c r="BB129" i="3"/>
  <c r="BC129" i="3"/>
  <c r="BD129" i="3"/>
  <c r="BE129" i="3"/>
  <c r="BF129" i="3"/>
  <c r="BG129" i="3"/>
  <c r="BH129" i="3"/>
  <c r="AU114" i="3"/>
  <c r="AW208" i="3"/>
  <c r="AP131" i="3"/>
  <c r="AO131" i="3"/>
  <c r="AU131" i="3"/>
  <c r="AW172" i="3"/>
  <c r="AP53" i="3"/>
  <c r="AO53" i="3"/>
  <c r="AU53" i="3"/>
  <c r="AW145" i="3"/>
  <c r="BB154" i="3"/>
  <c r="BC154" i="3"/>
  <c r="BD154" i="3" s="1"/>
  <c r="BE154" i="3" s="1"/>
  <c r="BF154" i="3" s="1"/>
  <c r="BG154" i="3" s="1"/>
  <c r="BH154" i="3" s="1"/>
  <c r="BB210" i="3"/>
  <c r="BC210" i="3" s="1"/>
  <c r="BD210" i="3" s="1"/>
  <c r="BE210" i="3" s="1"/>
  <c r="BF210" i="3" s="1"/>
  <c r="BG210" i="3" s="1"/>
  <c r="BH210" i="3" s="1"/>
  <c r="AP88" i="3"/>
  <c r="AO88" i="3"/>
  <c r="AU88" i="3"/>
  <c r="AU146" i="3"/>
  <c r="AP146" i="3"/>
  <c r="AO146" i="3"/>
  <c r="AP15" i="3"/>
  <c r="AO15" i="3"/>
  <c r="AU15" i="3"/>
  <c r="BB200" i="3"/>
  <c r="BC200" i="3"/>
  <c r="BD200" i="3" s="1"/>
  <c r="BE200" i="3" s="1"/>
  <c r="BF200" i="3" s="1"/>
  <c r="BG200" i="3" s="1"/>
  <c r="BH200" i="3" s="1"/>
  <c r="BB159" i="3"/>
  <c r="BC159" i="3"/>
  <c r="BD159" i="3" s="1"/>
  <c r="BE159" i="3" s="1"/>
  <c r="BF159" i="3" s="1"/>
  <c r="BG159" i="3" s="1"/>
  <c r="BH159" i="3" s="1"/>
  <c r="AP163" i="3"/>
  <c r="AO163" i="3"/>
  <c r="AW113" i="3"/>
  <c r="AW97" i="3"/>
  <c r="AP186" i="3"/>
  <c r="AO186" i="3"/>
  <c r="AU186" i="3"/>
  <c r="BB185" i="3"/>
  <c r="BC185" i="3"/>
  <c r="BD185" i="3" s="1"/>
  <c r="BE185" i="3" s="1"/>
  <c r="BF185" i="3" s="1"/>
  <c r="BG185" i="3" s="1"/>
  <c r="BH185" i="3" s="1"/>
  <c r="BC115" i="3"/>
  <c r="BD115" i="3"/>
  <c r="BE115" i="3"/>
  <c r="BF115" i="3"/>
  <c r="BG115" i="3"/>
  <c r="BH115" i="3"/>
  <c r="BB138" i="3"/>
  <c r="BC138" i="3"/>
  <c r="BD138" i="3"/>
  <c r="BE138" i="3"/>
  <c r="BF138" i="3"/>
  <c r="BG138" i="3"/>
  <c r="BH138" i="3"/>
  <c r="BD133" i="3"/>
  <c r="BE133" i="3"/>
  <c r="BF133" i="3"/>
  <c r="BG133" i="3"/>
  <c r="BH133" i="3"/>
  <c r="BB133" i="3"/>
  <c r="BC133" i="3"/>
  <c r="AW177" i="3"/>
  <c r="AW4" i="3"/>
  <c r="AW168" i="3"/>
  <c r="BB158" i="3"/>
  <c r="BC158" i="3" s="1"/>
  <c r="BD158" i="3" s="1"/>
  <c r="BE158" i="3" s="1"/>
  <c r="BF158" i="3" s="1"/>
  <c r="BG158" i="3" s="1"/>
  <c r="BH158" i="3" s="1"/>
  <c r="AP76" i="3"/>
  <c r="AO76" i="3"/>
  <c r="AU76" i="3"/>
  <c r="AW169" i="3"/>
  <c r="AU51" i="3"/>
  <c r="AP51" i="3"/>
  <c r="AO51" i="3"/>
  <c r="BC119" i="3"/>
  <c r="BD119" i="3"/>
  <c r="BE119" i="3"/>
  <c r="BF119" i="3"/>
  <c r="BG119" i="3"/>
  <c r="BH119" i="3"/>
  <c r="BC112" i="3"/>
  <c r="BD112" i="3"/>
  <c r="BE112" i="3"/>
  <c r="BF112" i="3"/>
  <c r="BG112" i="3"/>
  <c r="BH112" i="3"/>
  <c r="AW85" i="3"/>
  <c r="AW157" i="3"/>
  <c r="AW162" i="3"/>
  <c r="AW25" i="3"/>
  <c r="AP12" i="3"/>
  <c r="AO12" i="3"/>
  <c r="AU12" i="3"/>
  <c r="AW87" i="3"/>
  <c r="AU60" i="3"/>
  <c r="AP60" i="3"/>
  <c r="AO60" i="3"/>
  <c r="AV81" i="13"/>
  <c r="AX81" i="13"/>
  <c r="AQ165" i="13"/>
  <c r="AP165" i="13"/>
  <c r="AV165" i="13"/>
  <c r="AX165" i="13"/>
  <c r="AQ71" i="13"/>
  <c r="AP71" i="13"/>
  <c r="AV71" i="13"/>
  <c r="AX71" i="13"/>
  <c r="AV90" i="13"/>
  <c r="AX90" i="13" s="1"/>
  <c r="AQ90" i="13"/>
  <c r="AP90" i="13" s="1"/>
  <c r="AV110" i="13"/>
  <c r="AX110" i="13"/>
  <c r="AQ110" i="13"/>
  <c r="AP110" i="13"/>
  <c r="AV186" i="13"/>
  <c r="AX186" i="13"/>
  <c r="AQ186" i="13"/>
  <c r="AP186" i="13"/>
  <c r="AV179" i="13"/>
  <c r="AX179" i="13"/>
  <c r="AQ179" i="13"/>
  <c r="AP179" i="13"/>
  <c r="AV185" i="13"/>
  <c r="AX185" i="13"/>
  <c r="AQ185" i="13"/>
  <c r="AP185" i="13"/>
  <c r="AV133" i="13"/>
  <c r="AX133" i="13"/>
  <c r="AQ133" i="13"/>
  <c r="AP133" i="13"/>
  <c r="AV190" i="13"/>
  <c r="AX190" i="13"/>
  <c r="AQ190" i="13"/>
  <c r="AP190" i="13"/>
  <c r="AV134" i="13"/>
  <c r="AX134" i="13"/>
  <c r="AQ134" i="13"/>
  <c r="AP134" i="13"/>
  <c r="AQ113" i="13"/>
  <c r="AP113" i="13"/>
  <c r="AV113" i="13"/>
  <c r="AX113" i="13"/>
  <c r="AV169" i="13"/>
  <c r="AX169" i="13"/>
  <c r="AQ169" i="13"/>
  <c r="AP169" i="13"/>
  <c r="AV187" i="13"/>
  <c r="AX187" i="13"/>
  <c r="AQ187" i="13"/>
  <c r="AP187" i="13"/>
  <c r="AV40" i="13"/>
  <c r="AX40" i="13"/>
  <c r="AV14" i="13"/>
  <c r="AX14" i="13"/>
  <c r="AV135" i="13"/>
  <c r="AX135" i="13"/>
  <c r="AQ135" i="13"/>
  <c r="AP135" i="13"/>
  <c r="AV154" i="13"/>
  <c r="AX154" i="13" s="1"/>
  <c r="AQ154" i="13"/>
  <c r="AP154" i="13" s="1"/>
  <c r="AV116" i="13"/>
  <c r="AX116" i="13" s="1"/>
  <c r="AQ79" i="13"/>
  <c r="AP79" i="13" s="1"/>
  <c r="AV79" i="13"/>
  <c r="AX79" i="13" s="1"/>
  <c r="AQ119" i="13"/>
  <c r="AP119" i="13" s="1"/>
  <c r="AV119" i="13"/>
  <c r="AX119" i="13" s="1"/>
  <c r="AV63" i="13"/>
  <c r="AX63" i="13" s="1"/>
  <c r="AV103" i="13"/>
  <c r="AX103" i="13" s="1"/>
  <c r="AQ103" i="13"/>
  <c r="AP103" i="13" s="1"/>
  <c r="AV98" i="13"/>
  <c r="AX98" i="13" s="1"/>
  <c r="AQ98" i="13"/>
  <c r="AP98" i="13" s="1"/>
  <c r="AV163" i="13"/>
  <c r="AX163" i="13" s="1"/>
  <c r="AQ163" i="13"/>
  <c r="AP163" i="13" s="1"/>
  <c r="AQ56" i="13"/>
  <c r="AP56" i="13" s="1"/>
  <c r="AV56" i="13"/>
  <c r="AX56" i="13" s="1"/>
  <c r="AV177" i="13"/>
  <c r="AX177" i="13" s="1"/>
  <c r="AQ177" i="13"/>
  <c r="AP177" i="13" s="1"/>
  <c r="AQ160" i="13"/>
  <c r="AP160" i="13" s="1"/>
  <c r="AV160" i="13"/>
  <c r="AX160" i="13" s="1"/>
  <c r="AQ174" i="13"/>
  <c r="AP174" i="13" s="1"/>
  <c r="AV174" i="13"/>
  <c r="AX174" i="13" s="1"/>
  <c r="AV138" i="13"/>
  <c r="AX138" i="13" s="1"/>
  <c r="AQ138" i="13"/>
  <c r="AP138" i="13" s="1"/>
  <c r="AV145" i="13"/>
  <c r="AX145" i="13" s="1"/>
  <c r="AQ145" i="13"/>
  <c r="AP145" i="13" s="1"/>
  <c r="AQ66" i="13"/>
  <c r="AP66" i="13" s="1"/>
  <c r="AV66" i="13"/>
  <c r="AX66" i="13" s="1"/>
  <c r="AV156" i="13"/>
  <c r="AX156" i="13" s="1"/>
  <c r="AQ156" i="13"/>
  <c r="AP156" i="13" s="1"/>
  <c r="AV197" i="13"/>
  <c r="AX197" i="13" s="1"/>
  <c r="AQ197" i="13"/>
  <c r="AP197" i="13" s="1"/>
  <c r="AV35" i="13"/>
  <c r="AX35" i="13" s="1"/>
  <c r="AQ35" i="13"/>
  <c r="AP35" i="13" s="1"/>
  <c r="AV143" i="13"/>
  <c r="AX143" i="13" s="1"/>
  <c r="AQ143" i="13"/>
  <c r="AP143" i="13" s="1"/>
  <c r="AQ38" i="13"/>
  <c r="AP38" i="13" s="1"/>
  <c r="AV31" i="13"/>
  <c r="AX31" i="13" s="1"/>
  <c r="AQ31" i="13"/>
  <c r="AP31" i="13" s="1"/>
  <c r="AV15" i="13"/>
  <c r="AX15" i="13" s="1"/>
  <c r="AQ15" i="13"/>
  <c r="AP15" i="13" s="1"/>
  <c r="AQ12" i="13"/>
  <c r="AP12" i="13" s="1"/>
  <c r="AV12" i="13"/>
  <c r="AX12" i="13" s="1"/>
  <c r="AV55" i="13"/>
  <c r="AX55" i="13" s="1"/>
  <c r="AQ58" i="13"/>
  <c r="AP58" i="13" s="1"/>
  <c r="AV58" i="13"/>
  <c r="AX58" i="13" s="1"/>
  <c r="AQ6" i="13"/>
  <c r="AP6" i="13" s="1"/>
  <c r="AV6" i="13"/>
  <c r="AX6" i="13" s="1"/>
  <c r="AV16" i="13"/>
  <c r="AX16" i="13" s="1"/>
  <c r="AQ16" i="13"/>
  <c r="AP16" i="13" s="1"/>
  <c r="AQ3" i="13"/>
  <c r="AP3" i="13" s="1"/>
  <c r="AV3" i="13"/>
  <c r="AX3" i="13" s="1"/>
  <c r="AV34" i="13"/>
  <c r="AX34" i="13" s="1"/>
  <c r="AQ34" i="13"/>
  <c r="AP34" i="13" s="1"/>
  <c r="AQ5" i="13"/>
  <c r="AP5" i="13" s="1"/>
  <c r="AV5" i="13"/>
  <c r="AX5" i="13" s="1"/>
  <c r="AQ59" i="13"/>
  <c r="AP59" i="13" s="1"/>
  <c r="AV59" i="13"/>
  <c r="AX59" i="13" s="1"/>
  <c r="AV21" i="13"/>
  <c r="AX21" i="13" s="1"/>
  <c r="AQ11" i="13"/>
  <c r="AP11" i="13" s="1"/>
  <c r="AV11" i="13"/>
  <c r="AX11" i="13" s="1"/>
  <c r="AQ23" i="13"/>
  <c r="AP23" i="13" s="1"/>
  <c r="AV23" i="13"/>
  <c r="AX23" i="13" s="1"/>
  <c r="AQ37" i="13"/>
  <c r="AP37" i="13" s="1"/>
  <c r="AV37" i="13"/>
  <c r="AX37" i="13" s="1"/>
  <c r="AQ20" i="13"/>
  <c r="AP20" i="13" s="1"/>
  <c r="AV20" i="13"/>
  <c r="AX20" i="13" s="1"/>
  <c r="AV39" i="13"/>
  <c r="AX39" i="13" s="1"/>
  <c r="AQ39" i="13"/>
  <c r="AP39" i="13" s="1"/>
  <c r="AQ32" i="13"/>
  <c r="AP32" i="13" s="1"/>
  <c r="AV32" i="13"/>
  <c r="AX32" i="13" s="1"/>
  <c r="AQ4" i="13"/>
  <c r="AP4" i="13" s="1"/>
  <c r="AV4" i="13"/>
  <c r="AX4" i="13" s="1"/>
  <c r="AQ57" i="13"/>
  <c r="AP57" i="13" s="1"/>
  <c r="AV57" i="13"/>
  <c r="AX57" i="13" s="1"/>
  <c r="BB226" i="3"/>
  <c r="BC226" i="3"/>
  <c r="BD226" i="3" s="1"/>
  <c r="BE226" i="3" s="1"/>
  <c r="BF226" i="3" s="1"/>
  <c r="BG226" i="3" s="1"/>
  <c r="BH226" i="3" s="1"/>
  <c r="AP227" i="3"/>
  <c r="AO227" i="3"/>
  <c r="AU227" i="3"/>
  <c r="AP218" i="3"/>
  <c r="AO218" i="3"/>
  <c r="AU218" i="3"/>
  <c r="BB223" i="3"/>
  <c r="BC223" i="3"/>
  <c r="BD223" i="3" s="1"/>
  <c r="BE223" i="3" s="1"/>
  <c r="BF223" i="3" s="1"/>
  <c r="BG223" i="3" s="1"/>
  <c r="BH223" i="3" s="1"/>
  <c r="BB222" i="3"/>
  <c r="BC222" i="3"/>
  <c r="BD222" i="3"/>
  <c r="BE222" i="3" s="1"/>
  <c r="BF222" i="3" s="1"/>
  <c r="BG222" i="3" s="1"/>
  <c r="BH222" i="3" s="1"/>
  <c r="AV24" i="13"/>
  <c r="AX24" i="13"/>
  <c r="AQ24" i="13"/>
  <c r="AP24" i="13"/>
  <c r="BB231" i="3"/>
  <c r="BC231" i="3" s="1"/>
  <c r="BD231" i="3" s="1"/>
  <c r="BE231" i="3" s="1"/>
  <c r="BF231" i="3" s="1"/>
  <c r="BG231" i="3" s="1"/>
  <c r="BH231" i="3" s="1"/>
  <c r="AV2" i="13"/>
  <c r="AX2" i="13" s="1"/>
  <c r="AQ2" i="13"/>
  <c r="AP2" i="13" s="1"/>
  <c r="AV25" i="13"/>
  <c r="AX25" i="13" s="1"/>
  <c r="AQ25" i="13"/>
  <c r="AP25" i="13" s="1"/>
  <c r="AP228" i="3"/>
  <c r="AO228" i="3"/>
  <c r="AU228" i="3"/>
  <c r="AQ26" i="13"/>
  <c r="AP26" i="13"/>
  <c r="AV26" i="13"/>
  <c r="AX26" i="13"/>
  <c r="AQ18" i="13"/>
  <c r="AP18" i="13"/>
  <c r="AV18" i="13"/>
  <c r="AX18" i="13"/>
  <c r="BB229" i="3"/>
  <c r="BC229" i="3"/>
  <c r="BD229" i="3" s="1"/>
  <c r="BE229" i="3" s="1"/>
  <c r="BF229" i="3" s="1"/>
  <c r="BG229" i="3" s="1"/>
  <c r="BH229" i="3" s="1"/>
  <c r="AV17" i="13"/>
  <c r="AX17" i="13"/>
  <c r="AQ17" i="13"/>
  <c r="AP17" i="13"/>
  <c r="AV29" i="13"/>
  <c r="AX29" i="13"/>
  <c r="AQ29" i="13"/>
  <c r="AP29" i="13"/>
  <c r="AP217" i="3"/>
  <c r="AO217" i="3"/>
  <c r="AU217" i="3"/>
  <c r="AQ9" i="13"/>
  <c r="AP9" i="13" s="1"/>
  <c r="AV9" i="13"/>
  <c r="AX9" i="13" s="1"/>
  <c r="AV33" i="13"/>
  <c r="AX33" i="13" s="1"/>
  <c r="AQ33" i="13"/>
  <c r="AP33" i="13" s="1"/>
  <c r="AV7" i="13"/>
  <c r="AX7" i="13" s="1"/>
  <c r="AQ7" i="13"/>
  <c r="AP7" i="13" s="1"/>
  <c r="BB225" i="3"/>
  <c r="BC225" i="3" s="1"/>
  <c r="BD225" i="3" s="1"/>
  <c r="BE225" i="3" s="1"/>
  <c r="BF225" i="3" s="1"/>
  <c r="BG225" i="3" s="1"/>
  <c r="BH225" i="3" s="1"/>
  <c r="BB215" i="3"/>
  <c r="BC215" i="3"/>
  <c r="BD215" i="3" s="1"/>
  <c r="BE215" i="3" s="1"/>
  <c r="BF215" i="3" s="1"/>
  <c r="BG215" i="3" s="1"/>
  <c r="BH215" i="3" s="1"/>
  <c r="AU231" i="3"/>
  <c r="AP231" i="3"/>
  <c r="AO231" i="3"/>
  <c r="AV41" i="13"/>
  <c r="AX41" i="13" s="1"/>
  <c r="AQ41" i="13"/>
  <c r="AP41" i="13"/>
  <c r="AU117" i="3"/>
  <c r="AO117" i="3"/>
  <c r="AO112" i="3"/>
  <c r="AU112" i="3"/>
  <c r="AU110" i="3"/>
  <c r="AO110" i="3"/>
  <c r="AW29" i="3"/>
  <c r="AW134" i="3"/>
  <c r="AO154" i="3"/>
  <c r="AU154" i="3"/>
  <c r="AP124" i="3"/>
  <c r="AO124" i="3"/>
  <c r="AU124" i="3"/>
  <c r="AW47" i="3"/>
  <c r="AW171" i="3"/>
  <c r="AW185" i="3"/>
  <c r="AW130" i="3"/>
  <c r="AP32" i="3"/>
  <c r="AO32" i="3"/>
  <c r="AU32" i="3"/>
  <c r="AW210" i="3"/>
  <c r="AW70" i="3"/>
  <c r="AW201" i="3"/>
  <c r="AU62" i="3"/>
  <c r="AP62" i="3"/>
  <c r="AO62" i="3"/>
  <c r="AW173" i="3"/>
  <c r="AP8" i="3"/>
  <c r="AO8" i="3"/>
  <c r="AU8" i="3"/>
  <c r="AW42" i="3"/>
  <c r="AW59" i="3"/>
  <c r="AW174" i="3"/>
  <c r="AU129" i="3"/>
  <c r="AP129" i="3"/>
  <c r="AO129" i="3"/>
  <c r="AU99" i="3"/>
  <c r="AP99" i="3"/>
  <c r="AO99" i="3"/>
  <c r="AO158" i="3"/>
  <c r="AU158" i="3"/>
  <c r="AW159" i="3"/>
  <c r="AP56" i="3"/>
  <c r="AO56" i="3"/>
  <c r="AU56" i="3"/>
  <c r="AW2" i="3"/>
  <c r="AW90" i="3"/>
  <c r="AW188" i="3"/>
  <c r="AW203" i="3"/>
  <c r="AW170" i="3"/>
  <c r="AO215" i="3"/>
  <c r="AU215" i="3"/>
  <c r="AW163" i="3"/>
  <c r="AO230" i="3"/>
  <c r="AU230" i="3"/>
  <c r="AW148" i="3"/>
  <c r="AW119" i="3"/>
  <c r="AW9" i="3"/>
  <c r="AW206" i="3"/>
  <c r="AU220" i="3"/>
  <c r="AO220" i="3"/>
  <c r="AO221" i="3"/>
  <c r="AU221" i="3"/>
  <c r="AO222" i="3"/>
  <c r="AU222" i="3"/>
  <c r="AW223" i="3"/>
  <c r="AU224" i="3"/>
  <c r="AO224" i="3"/>
  <c r="AO225" i="3"/>
  <c r="AU225" i="3"/>
  <c r="AU226" i="3"/>
  <c r="AO226" i="3"/>
  <c r="AW219" i="3"/>
  <c r="AW104" i="3"/>
  <c r="AW58" i="3"/>
  <c r="AW216" i="3"/>
  <c r="AW72" i="3"/>
  <c r="AW152" i="3"/>
  <c r="AW23" i="3"/>
  <c r="AW91" i="3"/>
  <c r="AW142" i="3"/>
  <c r="AW95" i="3"/>
  <c r="AW52" i="3"/>
  <c r="AW96" i="3"/>
  <c r="AW98" i="3"/>
  <c r="AW12" i="3"/>
  <c r="AW88" i="3"/>
  <c r="AW53" i="3"/>
  <c r="AW192" i="3"/>
  <c r="AW183" i="3"/>
  <c r="AW150" i="3"/>
  <c r="AW114" i="3"/>
  <c r="AW76" i="3"/>
  <c r="AW26" i="3"/>
  <c r="AW60" i="3"/>
  <c r="AW6" i="3"/>
  <c r="AW15" i="3"/>
  <c r="AW131" i="3"/>
  <c r="AW37" i="3"/>
  <c r="AW127" i="3"/>
  <c r="AW118" i="3"/>
  <c r="AW199" i="3"/>
  <c r="AW186" i="3"/>
  <c r="AW51" i="3"/>
  <c r="AW146" i="3"/>
  <c r="AW138" i="3"/>
  <c r="AW57" i="3"/>
  <c r="AW228" i="3"/>
  <c r="AW227" i="3"/>
  <c r="AW218" i="3"/>
  <c r="AW217" i="3"/>
  <c r="AW231" i="3"/>
  <c r="AW117" i="3"/>
  <c r="AW112" i="3"/>
  <c r="AW110" i="3"/>
  <c r="AW215" i="3"/>
  <c r="AW56" i="3"/>
  <c r="AW8" i="3"/>
  <c r="AW154" i="3"/>
  <c r="AW129" i="3"/>
  <c r="AW230" i="3"/>
  <c r="AW158" i="3"/>
  <c r="AW99" i="3"/>
  <c r="AW32" i="3"/>
  <c r="AW62" i="3"/>
  <c r="AW220" i="3"/>
  <c r="AW221" i="3"/>
  <c r="AW222" i="3"/>
  <c r="AW224" i="3"/>
  <c r="AW225" i="3"/>
  <c r="AW226" i="3"/>
  <c r="V206" i="17"/>
  <c r="X206" i="17"/>
  <c r="Z206" i="17" s="1"/>
  <c r="AB206" i="17" s="1"/>
  <c r="AD206" i="17" s="1"/>
  <c r="AF206" i="17" s="1"/>
  <c r="AH206" i="17" s="1"/>
  <c r="AJ206" i="17" s="1"/>
  <c r="AL206" i="17" s="1"/>
  <c r="AN206" i="17" s="1"/>
  <c r="AP206" i="17" s="1"/>
  <c r="AR206" i="17" s="1"/>
  <c r="AT206" i="17" s="1"/>
  <c r="AV206" i="17" s="1"/>
  <c r="AX206" i="17" s="1"/>
  <c r="V228" i="17"/>
  <c r="X228" i="17"/>
  <c r="Z228" i="17" s="1"/>
  <c r="AB228" i="17" s="1"/>
  <c r="AD228" i="17" s="1"/>
  <c r="AF228" i="17" s="1"/>
  <c r="AH228" i="17" s="1"/>
  <c r="AJ228" i="17" s="1"/>
  <c r="AL228" i="17" s="1"/>
  <c r="AN228" i="17" s="1"/>
  <c r="AP228" i="17" s="1"/>
  <c r="AR228" i="17" s="1"/>
  <c r="AT228" i="17" s="1"/>
  <c r="AV228" i="17" s="1"/>
  <c r="AX228" i="17" s="1"/>
  <c r="V153" i="17"/>
  <c r="X153" i="17"/>
  <c r="Z153" i="17" s="1"/>
  <c r="AB153" i="17" s="1"/>
  <c r="AD153" i="17" s="1"/>
  <c r="AF153" i="17" s="1"/>
  <c r="AH153" i="17" s="1"/>
  <c r="AJ153" i="17" s="1"/>
  <c r="AL153" i="17" s="1"/>
  <c r="AN153" i="17" s="1"/>
  <c r="AP153" i="17" s="1"/>
  <c r="AR153" i="17" s="1"/>
  <c r="AT153" i="17" s="1"/>
  <c r="AV153" i="17" s="1"/>
  <c r="AX153" i="17" s="1"/>
  <c r="V188" i="17"/>
  <c r="X188" i="17"/>
  <c r="Z188" i="17" s="1"/>
  <c r="AB188" i="17" s="1"/>
  <c r="AD188" i="17" s="1"/>
  <c r="AF188" i="17" s="1"/>
  <c r="AH188" i="17" s="1"/>
  <c r="AJ188" i="17" s="1"/>
  <c r="AL188" i="17" s="1"/>
  <c r="AN188" i="17" s="1"/>
  <c r="AP188" i="17" s="1"/>
  <c r="AR188" i="17" s="1"/>
  <c r="AT188" i="17" s="1"/>
  <c r="AV188" i="17" s="1"/>
  <c r="AX188" i="17" s="1"/>
  <c r="X207" i="17"/>
  <c r="Z207" i="17"/>
  <c r="AB207" i="17" s="1"/>
  <c r="AD207" i="17" s="1"/>
  <c r="AF207" i="17" s="1"/>
  <c r="AH207" i="17" s="1"/>
  <c r="AJ207" i="17" s="1"/>
  <c r="AL207" i="17" s="1"/>
  <c r="AN207" i="17" s="1"/>
  <c r="AP207" i="17" s="1"/>
  <c r="AR207" i="17" s="1"/>
  <c r="AT207" i="17" s="1"/>
  <c r="AV207" i="17" s="1"/>
  <c r="AX207" i="17" s="1"/>
  <c r="V207" i="17"/>
  <c r="V212" i="17"/>
  <c r="X212" i="17"/>
  <c r="Z212" i="17"/>
  <c r="AB212" i="17" s="1"/>
  <c r="AD212" i="17" s="1"/>
  <c r="AF212" i="17" s="1"/>
  <c r="AH212" i="17" s="1"/>
  <c r="AJ212" i="17" s="1"/>
  <c r="AL212" i="17" s="1"/>
  <c r="AN212" i="17" s="1"/>
  <c r="AP212" i="17" s="1"/>
  <c r="AR212" i="17" s="1"/>
  <c r="AT212" i="17" s="1"/>
  <c r="AV212" i="17" s="1"/>
  <c r="AX212" i="17" s="1"/>
  <c r="X216" i="17"/>
  <c r="Z216" i="17" s="1"/>
  <c r="AB216" i="17" s="1"/>
  <c r="AD216" i="17" s="1"/>
  <c r="AF216" i="17" s="1"/>
  <c r="AH216" i="17" s="1"/>
  <c r="AJ216" i="17" s="1"/>
  <c r="AL216" i="17" s="1"/>
  <c r="AN216" i="17" s="1"/>
  <c r="AP216" i="17" s="1"/>
  <c r="AR216" i="17" s="1"/>
  <c r="AT216" i="17" s="1"/>
  <c r="AV216" i="17" s="1"/>
  <c r="AX216" i="17" s="1"/>
  <c r="V216" i="17"/>
  <c r="V199" i="17"/>
  <c r="X203" i="17"/>
  <c r="Z203" i="17" s="1"/>
  <c r="AB203" i="17" s="1"/>
  <c r="AD203" i="17" s="1"/>
  <c r="AF203" i="17" s="1"/>
  <c r="AH203" i="17" s="1"/>
  <c r="AJ203" i="17" s="1"/>
  <c r="AL203" i="17" s="1"/>
  <c r="AN203" i="17" s="1"/>
  <c r="AP203" i="17" s="1"/>
  <c r="AR203" i="17" s="1"/>
  <c r="AT203" i="17" s="1"/>
  <c r="AV203" i="17" s="1"/>
  <c r="AX203" i="17" s="1"/>
  <c r="X204" i="17"/>
  <c r="Z204" i="17" s="1"/>
  <c r="AB204" i="17" s="1"/>
  <c r="AD204" i="17" s="1"/>
  <c r="AF204" i="17" s="1"/>
  <c r="AH204" i="17" s="1"/>
  <c r="AJ204" i="17" s="1"/>
  <c r="AL204" i="17" s="1"/>
  <c r="AN204" i="17" s="1"/>
  <c r="AP204" i="17" s="1"/>
  <c r="AR204" i="17" s="1"/>
  <c r="AT204" i="17" s="1"/>
  <c r="AV204" i="17" s="1"/>
  <c r="AX204" i="17" s="1"/>
  <c r="V204" i="17"/>
  <c r="V202" i="17"/>
  <c r="X202" i="17"/>
  <c r="Z202" i="17" s="1"/>
  <c r="AB202" i="17" s="1"/>
  <c r="AD202" i="17" s="1"/>
  <c r="AF202" i="17" s="1"/>
  <c r="AH202" i="17" s="1"/>
  <c r="AJ202" i="17" s="1"/>
  <c r="AL202" i="17" s="1"/>
  <c r="AN202" i="17" s="1"/>
  <c r="AP202" i="17" s="1"/>
  <c r="AR202" i="17" s="1"/>
  <c r="AT202" i="17" s="1"/>
  <c r="AV202" i="17" s="1"/>
  <c r="AX202" i="17" s="1"/>
  <c r="X219" i="17"/>
  <c r="Z219" i="17" s="1"/>
  <c r="AB219" i="17" s="1"/>
  <c r="AD219" i="17" s="1"/>
  <c r="AF219" i="17" s="1"/>
  <c r="AH219" i="17" s="1"/>
  <c r="AJ219" i="17" s="1"/>
  <c r="AL219" i="17" s="1"/>
  <c r="AN219" i="17" s="1"/>
  <c r="AP219" i="17" s="1"/>
  <c r="AR219" i="17" s="1"/>
  <c r="AT219" i="17" s="1"/>
  <c r="AV219" i="17" s="1"/>
  <c r="AX219" i="17" s="1"/>
  <c r="X200" i="17"/>
  <c r="Z200" i="17" s="1"/>
  <c r="AB200" i="17" s="1"/>
  <c r="AD200" i="17" s="1"/>
  <c r="AF200" i="17" s="1"/>
  <c r="AH200" i="17" s="1"/>
  <c r="AJ200" i="17" s="1"/>
  <c r="AL200" i="17" s="1"/>
  <c r="AN200" i="17" s="1"/>
  <c r="AP200" i="17" s="1"/>
  <c r="AR200" i="17" s="1"/>
  <c r="AT200" i="17" s="1"/>
  <c r="AV200" i="17" s="1"/>
  <c r="AX200" i="17" s="1"/>
  <c r="V223" i="17"/>
  <c r="X223" i="17"/>
  <c r="Z223" i="17" s="1"/>
  <c r="AB223" i="17" s="1"/>
  <c r="AD223" i="17" s="1"/>
  <c r="AF223" i="17" s="1"/>
  <c r="AH223" i="17" s="1"/>
  <c r="AJ223" i="17" s="1"/>
  <c r="AL223" i="17" s="1"/>
  <c r="AN223" i="17" s="1"/>
  <c r="AP223" i="17" s="1"/>
  <c r="AR223" i="17" s="1"/>
  <c r="AT223" i="17" s="1"/>
  <c r="AV223" i="17" s="1"/>
  <c r="AX223" i="17" s="1"/>
  <c r="V193" i="17"/>
  <c r="X193" i="17"/>
  <c r="Z193" i="17" s="1"/>
  <c r="AB193" i="17" s="1"/>
  <c r="AD193" i="17" s="1"/>
  <c r="AF193" i="17" s="1"/>
  <c r="AH193" i="17" s="1"/>
  <c r="AJ193" i="17" s="1"/>
  <c r="AL193" i="17" s="1"/>
  <c r="AN193" i="17" s="1"/>
  <c r="AP193" i="17" s="1"/>
  <c r="AR193" i="17" s="1"/>
  <c r="AT193" i="17" s="1"/>
  <c r="AV193" i="17" s="1"/>
  <c r="AX193" i="17" s="1"/>
  <c r="X125" i="17"/>
  <c r="Z125" i="17" s="1"/>
  <c r="AB125" i="17" s="1"/>
  <c r="AD125" i="17" s="1"/>
  <c r="AF125" i="17" s="1"/>
  <c r="AH125" i="17" s="1"/>
  <c r="AJ125" i="17" s="1"/>
  <c r="AL125" i="17" s="1"/>
  <c r="AN125" i="17" s="1"/>
  <c r="AP125" i="17" s="1"/>
  <c r="AR125" i="17" s="1"/>
  <c r="AT125" i="17" s="1"/>
  <c r="AV125" i="17" s="1"/>
  <c r="AX125" i="17" s="1"/>
  <c r="V125" i="17"/>
  <c r="V224" i="17"/>
  <c r="X224" i="17"/>
  <c r="Z224" i="17" s="1"/>
  <c r="AB224" i="17" s="1"/>
  <c r="AD224" i="17" s="1"/>
  <c r="AF224" i="17" s="1"/>
  <c r="AH224" i="17" s="1"/>
  <c r="AJ224" i="17" s="1"/>
  <c r="AL224" i="17" s="1"/>
  <c r="AN224" i="17" s="1"/>
  <c r="AP224" i="17" s="1"/>
  <c r="AR224" i="17" s="1"/>
  <c r="AT224" i="17" s="1"/>
  <c r="AV224" i="17" s="1"/>
  <c r="AX224" i="17" s="1"/>
  <c r="V222" i="17"/>
  <c r="X226" i="17"/>
  <c r="Z226" i="17"/>
  <c r="AB226" i="17" s="1"/>
  <c r="AD226" i="17" s="1"/>
  <c r="AF226" i="17" s="1"/>
  <c r="AH226" i="17" s="1"/>
  <c r="AJ226" i="17" s="1"/>
  <c r="AL226" i="17" s="1"/>
  <c r="AN226" i="17" s="1"/>
  <c r="AP226" i="17" s="1"/>
  <c r="AR226" i="17" s="1"/>
  <c r="AT226" i="17" s="1"/>
  <c r="AV226" i="17" s="1"/>
  <c r="AX226" i="17" s="1"/>
  <c r="V226" i="17"/>
  <c r="X230" i="17"/>
  <c r="Z230" i="17" s="1"/>
  <c r="AB230" i="17" s="1"/>
  <c r="AD230" i="17" s="1"/>
  <c r="AF230" i="17" s="1"/>
  <c r="AH230" i="17" s="1"/>
  <c r="AJ230" i="17" s="1"/>
  <c r="AL230" i="17" s="1"/>
  <c r="AN230" i="17" s="1"/>
  <c r="AP230" i="17" s="1"/>
  <c r="AR230" i="17" s="1"/>
  <c r="AT230" i="17" s="1"/>
  <c r="AV230" i="17" s="1"/>
  <c r="AX230" i="17" s="1"/>
  <c r="V231" i="17"/>
  <c r="X231" i="17"/>
  <c r="Z231" i="17"/>
  <c r="AB231" i="17" s="1"/>
  <c r="AD231" i="17" s="1"/>
  <c r="AF231" i="17" s="1"/>
  <c r="AH231" i="17" s="1"/>
  <c r="AJ231" i="17" s="1"/>
  <c r="AL231" i="17" s="1"/>
  <c r="AN231" i="17" s="1"/>
  <c r="AP231" i="17" s="1"/>
  <c r="AR231" i="17" s="1"/>
  <c r="AT231" i="17" s="1"/>
  <c r="AV231" i="17" s="1"/>
  <c r="AX231" i="17" s="1"/>
  <c r="S90" i="19"/>
  <c r="R39" i="19"/>
  <c r="S39" i="19"/>
  <c r="S38" i="19"/>
  <c r="R38" i="19"/>
  <c r="R35" i="19"/>
  <c r="S35" i="19"/>
  <c r="R40" i="19"/>
  <c r="S40" i="19"/>
  <c r="R37" i="19"/>
  <c r="S37" i="19"/>
  <c r="R36" i="19"/>
  <c r="S36" i="19"/>
  <c r="AW36" i="3"/>
  <c r="AW35" i="3"/>
  <c r="R34" i="19"/>
  <c r="S34" i="19"/>
  <c r="AU33" i="3"/>
  <c r="BO14" i="16"/>
  <c r="BO17" i="16"/>
  <c r="BO2" i="16"/>
  <c r="BO3" i="16"/>
  <c r="BO6" i="16"/>
  <c r="BO23" i="16"/>
  <c r="BO16" i="16"/>
  <c r="BO15" i="16"/>
  <c r="BO11" i="16"/>
  <c r="BO10" i="16"/>
  <c r="BO9" i="16"/>
  <c r="T21" i="15"/>
  <c r="V21" i="15"/>
  <c r="X21" i="15"/>
  <c r="Z21" i="15"/>
  <c r="AB21" i="15" s="1"/>
  <c r="AD21" i="15" s="1"/>
  <c r="AF21" i="15" s="1"/>
  <c r="AH21" i="15" s="1"/>
  <c r="AJ21" i="15" s="1"/>
  <c r="AL21" i="15" s="1"/>
  <c r="AN21" i="15" s="1"/>
  <c r="AP21" i="15" s="1"/>
  <c r="AR21" i="15" s="1"/>
  <c r="AT21" i="15" s="1"/>
  <c r="AV21" i="15" s="1"/>
  <c r="T22" i="15"/>
  <c r="V22" i="15"/>
  <c r="X22" i="15" s="1"/>
  <c r="Z22" i="15" s="1"/>
  <c r="AB22" i="15" s="1"/>
  <c r="AD22" i="15" s="1"/>
  <c r="AF22" i="15" s="1"/>
  <c r="AH22" i="15" s="1"/>
  <c r="AJ22" i="15" s="1"/>
  <c r="AL22" i="15" s="1"/>
  <c r="AN22" i="15" s="1"/>
  <c r="AP22" i="15" s="1"/>
  <c r="AR22" i="15" s="1"/>
  <c r="AT22" i="15" s="1"/>
  <c r="AV22" i="15" s="1"/>
  <c r="T16" i="15"/>
  <c r="V16" i="15"/>
  <c r="X16" i="15" s="1"/>
  <c r="Z16" i="15" s="1"/>
  <c r="AB16" i="15" s="1"/>
  <c r="AD16" i="15" s="1"/>
  <c r="AF16" i="15" s="1"/>
  <c r="AH16" i="15" s="1"/>
  <c r="AJ16" i="15" s="1"/>
  <c r="AL16" i="15" s="1"/>
  <c r="AN16" i="15" s="1"/>
  <c r="AP16" i="15" s="1"/>
  <c r="AR16" i="15" s="1"/>
  <c r="AT16" i="15" s="1"/>
  <c r="AV16" i="15" s="1"/>
  <c r="T25" i="15"/>
  <c r="V23" i="15"/>
  <c r="X23" i="15" s="1"/>
  <c r="Z23" i="15" s="1"/>
  <c r="AB23" i="15" s="1"/>
  <c r="AD23" i="15" s="1"/>
  <c r="AF23" i="15" s="1"/>
  <c r="AH23" i="15" s="1"/>
  <c r="AJ23" i="15" s="1"/>
  <c r="AL23" i="15" s="1"/>
  <c r="AN23" i="15" s="1"/>
  <c r="AP23" i="15" s="1"/>
  <c r="AR23" i="15" s="1"/>
  <c r="AT23" i="15" s="1"/>
  <c r="AV23" i="15" s="1"/>
  <c r="V166" i="17"/>
  <c r="X166" i="17"/>
  <c r="Z166" i="17" s="1"/>
  <c r="AB166" i="17" s="1"/>
  <c r="AD166" i="17" s="1"/>
  <c r="AF166" i="17" s="1"/>
  <c r="AH166" i="17" s="1"/>
  <c r="AJ166" i="17" s="1"/>
  <c r="AL166" i="17" s="1"/>
  <c r="AN166" i="17" s="1"/>
  <c r="AP166" i="17" s="1"/>
  <c r="AR166" i="17" s="1"/>
  <c r="AT166" i="17" s="1"/>
  <c r="AV166" i="17" s="1"/>
  <c r="AX166" i="17" s="1"/>
  <c r="BQ5" i="7"/>
  <c r="BQ8" i="7"/>
  <c r="BQ21" i="7"/>
  <c r="BQ19" i="7"/>
  <c r="BQ17" i="7"/>
  <c r="BQ15" i="7"/>
  <c r="BQ13" i="7"/>
  <c r="BQ9" i="7"/>
  <c r="BQ18" i="7"/>
  <c r="BQ6" i="7"/>
  <c r="BQ20" i="7"/>
  <c r="BQ16" i="7"/>
  <c r="BQ14" i="7"/>
  <c r="BQ7" i="7"/>
  <c r="BQ2" i="7"/>
  <c r="BQ4" i="7"/>
  <c r="R178" i="6"/>
  <c r="S178" i="6"/>
  <c r="R177" i="6"/>
  <c r="S177" i="6"/>
  <c r="R3" i="6"/>
  <c r="S3" i="6"/>
  <c r="R175" i="6"/>
  <c r="S175" i="6"/>
  <c r="R171" i="6"/>
  <c r="S171" i="6"/>
  <c r="R169" i="6"/>
  <c r="S169" i="6"/>
  <c r="R163" i="6"/>
  <c r="S163" i="6"/>
  <c r="R149" i="6"/>
  <c r="S149" i="6"/>
  <c r="R143" i="6"/>
  <c r="S143" i="6"/>
  <c r="R135" i="6"/>
  <c r="S135" i="6"/>
  <c r="R126" i="6"/>
  <c r="S126" i="6"/>
  <c r="R86" i="6"/>
  <c r="S86" i="6"/>
  <c r="R79" i="6"/>
  <c r="S79" i="6"/>
  <c r="R78" i="6"/>
  <c r="S78" i="6"/>
  <c r="R77" i="6"/>
  <c r="S77" i="6"/>
  <c r="R76" i="6"/>
  <c r="S76" i="6"/>
  <c r="R75" i="6"/>
  <c r="S75" i="6"/>
  <c r="R74" i="6"/>
  <c r="S74" i="6"/>
  <c r="R73" i="6"/>
  <c r="S73" i="6"/>
  <c r="R72" i="6"/>
  <c r="S72" i="6"/>
  <c r="R71" i="6"/>
  <c r="S71" i="6"/>
  <c r="R70" i="6"/>
  <c r="S70" i="6"/>
  <c r="R69" i="6"/>
  <c r="S69" i="6"/>
  <c r="R68" i="6"/>
  <c r="S68" i="6"/>
  <c r="R67" i="6"/>
  <c r="S67" i="6"/>
  <c r="R66" i="6"/>
  <c r="S66" i="6"/>
  <c r="R65" i="6"/>
  <c r="S65" i="6"/>
  <c r="R63" i="6"/>
  <c r="S63" i="6"/>
  <c r="R62" i="6"/>
  <c r="S62" i="6"/>
  <c r="R61" i="6"/>
  <c r="S61" i="6"/>
  <c r="R59" i="6"/>
  <c r="S59" i="6"/>
  <c r="R58" i="6"/>
  <c r="S58" i="6"/>
  <c r="R57" i="6"/>
  <c r="S57" i="6"/>
  <c r="R56" i="6"/>
  <c r="S56" i="6"/>
  <c r="R55" i="6"/>
  <c r="S55" i="6"/>
  <c r="R54" i="6"/>
  <c r="S54" i="6"/>
  <c r="R53" i="6"/>
  <c r="S53" i="6"/>
  <c r="R50" i="6"/>
  <c r="S50" i="6"/>
  <c r="R46" i="6"/>
  <c r="S46" i="6"/>
  <c r="R45" i="6"/>
  <c r="S45" i="6"/>
  <c r="R44" i="6"/>
  <c r="S44" i="6"/>
  <c r="R43" i="6"/>
  <c r="S43" i="6"/>
  <c r="R42" i="6"/>
  <c r="S42" i="6"/>
  <c r="R40" i="6"/>
  <c r="S40" i="6"/>
  <c r="R39" i="6"/>
  <c r="S39" i="6"/>
  <c r="R38" i="6"/>
  <c r="S38" i="6"/>
  <c r="R37" i="6"/>
  <c r="S37" i="6"/>
  <c r="R36" i="6"/>
  <c r="S36" i="6"/>
  <c r="R35" i="6"/>
  <c r="S35" i="6"/>
  <c r="R34" i="6"/>
  <c r="S34" i="6"/>
  <c r="R33" i="6"/>
  <c r="S33" i="6"/>
  <c r="R32" i="6"/>
  <c r="S32" i="6"/>
  <c r="R31" i="6"/>
  <c r="S31" i="6"/>
  <c r="R30" i="6"/>
  <c r="S30" i="6"/>
  <c r="R29" i="6"/>
  <c r="S29" i="6"/>
  <c r="R28" i="6"/>
  <c r="S28" i="6"/>
  <c r="R27" i="6"/>
  <c r="S27" i="6"/>
  <c r="R26" i="6"/>
  <c r="S26" i="6"/>
  <c r="R25" i="6"/>
  <c r="S25" i="6"/>
  <c r="R24" i="6"/>
  <c r="S24" i="6"/>
  <c r="R23" i="6"/>
  <c r="S23" i="6"/>
  <c r="R22" i="6"/>
  <c r="S22" i="6"/>
  <c r="R21" i="6"/>
  <c r="S21" i="6"/>
  <c r="R20" i="6"/>
  <c r="S20" i="6"/>
  <c r="R19" i="6"/>
  <c r="S19" i="6"/>
  <c r="R18" i="6"/>
  <c r="S18" i="6"/>
  <c r="R17" i="6"/>
  <c r="S17" i="6"/>
  <c r="R16" i="6"/>
  <c r="S16" i="6"/>
  <c r="R15" i="6"/>
  <c r="S15" i="6"/>
  <c r="R14" i="6"/>
  <c r="S14" i="6"/>
  <c r="R13" i="6"/>
  <c r="S13" i="6"/>
  <c r="R12" i="6"/>
  <c r="S12" i="6"/>
  <c r="R11" i="6"/>
  <c r="S11" i="6"/>
  <c r="R10" i="6"/>
  <c r="S10" i="6"/>
  <c r="R9" i="6"/>
  <c r="S9" i="6"/>
  <c r="R8" i="6"/>
  <c r="S8" i="6"/>
  <c r="R7" i="6"/>
  <c r="S7" i="6"/>
  <c r="R6" i="6"/>
  <c r="S6" i="6"/>
  <c r="R5" i="6"/>
  <c r="S5" i="6"/>
  <c r="R4" i="6"/>
  <c r="S4" i="6"/>
  <c r="R176" i="6"/>
  <c r="S176" i="6"/>
  <c r="R168" i="6"/>
  <c r="S168" i="6"/>
  <c r="R152" i="6"/>
  <c r="S152" i="6"/>
  <c r="R148" i="6"/>
  <c r="S148" i="6"/>
  <c r="R144" i="6"/>
  <c r="S144" i="6"/>
  <c r="R140" i="6"/>
  <c r="S140" i="6"/>
  <c r="R120" i="6"/>
  <c r="S120" i="6"/>
  <c r="R112" i="6"/>
  <c r="S112" i="6"/>
  <c r="R84" i="6"/>
  <c r="S84" i="6"/>
  <c r="R128" i="6"/>
  <c r="S128" i="6"/>
  <c r="R127" i="6"/>
  <c r="S127" i="6"/>
  <c r="R125" i="6"/>
  <c r="S125" i="6"/>
  <c r="R124" i="6"/>
  <c r="S124" i="6"/>
  <c r="R123" i="6"/>
  <c r="S123" i="6"/>
  <c r="R122" i="6"/>
  <c r="S122" i="6"/>
  <c r="R121" i="6"/>
  <c r="S121" i="6"/>
  <c r="R119" i="6"/>
  <c r="S119" i="6"/>
  <c r="R118" i="6"/>
  <c r="S118" i="6"/>
  <c r="R117" i="6"/>
  <c r="S117" i="6"/>
  <c r="R116" i="6"/>
  <c r="S116" i="6"/>
  <c r="R115" i="6"/>
  <c r="S115" i="6"/>
  <c r="R114" i="6"/>
  <c r="S114" i="6"/>
  <c r="R113" i="6"/>
  <c r="S113" i="6"/>
  <c r="R111" i="6"/>
  <c r="S111" i="6"/>
  <c r="R110" i="6"/>
  <c r="S110" i="6"/>
  <c r="R109" i="6"/>
  <c r="S109" i="6"/>
  <c r="R108" i="6"/>
  <c r="S108" i="6"/>
  <c r="R107" i="6"/>
  <c r="S107" i="6"/>
  <c r="R106" i="6"/>
  <c r="S106" i="6"/>
  <c r="R105" i="6"/>
  <c r="S105" i="6"/>
  <c r="R104" i="6"/>
  <c r="S104" i="6"/>
  <c r="R103" i="6"/>
  <c r="S103" i="6"/>
  <c r="R102" i="6"/>
  <c r="S102" i="6"/>
  <c r="R101" i="6"/>
  <c r="S101" i="6"/>
  <c r="R100" i="6"/>
  <c r="S100" i="6"/>
  <c r="R99" i="6"/>
  <c r="S99" i="6"/>
  <c r="R98" i="6"/>
  <c r="S98" i="6"/>
  <c r="R97" i="6"/>
  <c r="S97" i="6"/>
  <c r="R96" i="6"/>
  <c r="S96" i="6"/>
  <c r="R95" i="6"/>
  <c r="S95" i="6"/>
  <c r="R94" i="6"/>
  <c r="S94" i="6"/>
  <c r="R93" i="6"/>
  <c r="S93" i="6"/>
  <c r="R92" i="6"/>
  <c r="S92" i="6"/>
  <c r="R91" i="6"/>
  <c r="S91" i="6"/>
  <c r="R90" i="6"/>
  <c r="S90" i="6"/>
  <c r="R89" i="6"/>
  <c r="S89" i="6"/>
  <c r="R88" i="6"/>
  <c r="S88" i="6"/>
  <c r="R87" i="6"/>
  <c r="S87" i="6"/>
  <c r="R85" i="6"/>
  <c r="S85" i="6"/>
  <c r="R83" i="6"/>
  <c r="S83" i="6"/>
  <c r="R82" i="6"/>
  <c r="S82" i="6"/>
  <c r="R81" i="6"/>
  <c r="S81" i="6"/>
  <c r="R80" i="6"/>
  <c r="S80" i="6"/>
  <c r="R174" i="6"/>
  <c r="S174" i="6"/>
  <c r="R173" i="6"/>
  <c r="S173" i="6"/>
  <c r="R172" i="6"/>
  <c r="S172" i="6"/>
  <c r="R170" i="6"/>
  <c r="S170" i="6"/>
  <c r="R167" i="6"/>
  <c r="S167" i="6"/>
  <c r="R166" i="6"/>
  <c r="S166" i="6"/>
  <c r="R165" i="6"/>
  <c r="S165" i="6"/>
  <c r="R164" i="6"/>
  <c r="S164" i="6"/>
  <c r="R162" i="6"/>
  <c r="S162" i="6"/>
  <c r="R161" i="6"/>
  <c r="S161" i="6"/>
  <c r="R160" i="6"/>
  <c r="S160" i="6"/>
  <c r="R159" i="6"/>
  <c r="S159" i="6"/>
  <c r="R158" i="6"/>
  <c r="S158" i="6"/>
  <c r="R157" i="6"/>
  <c r="S157" i="6"/>
  <c r="R156" i="6"/>
  <c r="S156" i="6"/>
  <c r="R155" i="6"/>
  <c r="S155" i="6"/>
  <c r="R154" i="6"/>
  <c r="S154" i="6"/>
  <c r="R153" i="6"/>
  <c r="S153" i="6"/>
  <c r="R151" i="6"/>
  <c r="S151" i="6"/>
  <c r="R150" i="6"/>
  <c r="S150" i="6"/>
  <c r="R147" i="6"/>
  <c r="S147" i="6"/>
  <c r="R146" i="6"/>
  <c r="S146" i="6"/>
  <c r="R145" i="6"/>
  <c r="S145" i="6"/>
  <c r="R142" i="6"/>
  <c r="S142" i="6"/>
  <c r="R141" i="6"/>
  <c r="S141" i="6"/>
  <c r="R139" i="6"/>
  <c r="S139" i="6"/>
  <c r="R138" i="6"/>
  <c r="S138" i="6"/>
  <c r="R134" i="6"/>
  <c r="S134" i="6"/>
  <c r="R133" i="6"/>
  <c r="S133" i="6"/>
  <c r="R132" i="6"/>
  <c r="S132" i="6"/>
  <c r="R131" i="6"/>
  <c r="S131" i="6"/>
  <c r="R130" i="6"/>
  <c r="S130" i="6"/>
  <c r="R129" i="6"/>
  <c r="S129" i="6"/>
  <c r="AW124" i="3"/>
  <c r="V45" i="15"/>
  <c r="X45" i="15" s="1"/>
  <c r="Z45" i="15" s="1"/>
  <c r="AB45" i="15" s="1"/>
  <c r="AD45" i="15" s="1"/>
  <c r="AF45" i="15" s="1"/>
  <c r="AH45" i="15" s="1"/>
  <c r="AJ45" i="15" s="1"/>
  <c r="AL45" i="15" s="1"/>
  <c r="AN45" i="15" s="1"/>
  <c r="AP45" i="15" s="1"/>
  <c r="AR45" i="15" s="1"/>
  <c r="AT45" i="15" s="1"/>
  <c r="AV45" i="15" s="1"/>
  <c r="V47" i="15"/>
  <c r="X47" i="15" s="1"/>
  <c r="Z47" i="15" s="1"/>
  <c r="AB47" i="15" s="1"/>
  <c r="AD47" i="15" s="1"/>
  <c r="AF47" i="15" s="1"/>
  <c r="AH47" i="15" s="1"/>
  <c r="AJ47" i="15" s="1"/>
  <c r="AL47" i="15" s="1"/>
  <c r="AN47" i="15" s="1"/>
  <c r="AP47" i="15" s="1"/>
  <c r="AR47" i="15" s="1"/>
  <c r="AT47" i="15" s="1"/>
  <c r="AV47" i="15" s="1"/>
  <c r="T47" i="15"/>
  <c r="T32" i="15"/>
  <c r="V32" i="15"/>
  <c r="X32" i="15" s="1"/>
  <c r="Z32" i="15" s="1"/>
  <c r="AB32" i="15" s="1"/>
  <c r="AD32" i="15" s="1"/>
  <c r="AF32" i="15" s="1"/>
  <c r="AH32" i="15" s="1"/>
  <c r="AJ32" i="15" s="1"/>
  <c r="AL32" i="15" s="1"/>
  <c r="AN32" i="15" s="1"/>
  <c r="AP32" i="15" s="1"/>
  <c r="AR32" i="15" s="1"/>
  <c r="AT32" i="15" s="1"/>
  <c r="AV32" i="15" s="1"/>
  <c r="V133" i="15"/>
  <c r="X133" i="15" s="1"/>
  <c r="Z133" i="15" s="1"/>
  <c r="AB133" i="15" s="1"/>
  <c r="AD133" i="15" s="1"/>
  <c r="AF133" i="15" s="1"/>
  <c r="AH133" i="15" s="1"/>
  <c r="AJ133" i="15" s="1"/>
  <c r="AL133" i="15" s="1"/>
  <c r="AN133" i="15" s="1"/>
  <c r="AP133" i="15" s="1"/>
  <c r="AR133" i="15" s="1"/>
  <c r="AT133" i="15" s="1"/>
  <c r="AV133" i="15" s="1"/>
  <c r="V108" i="15"/>
  <c r="X108" i="15" s="1"/>
  <c r="Z108" i="15" s="1"/>
  <c r="AB108" i="15" s="1"/>
  <c r="AD108" i="15" s="1"/>
  <c r="AF108" i="15" s="1"/>
  <c r="AH108" i="15" s="1"/>
  <c r="AJ108" i="15" s="1"/>
  <c r="AL108" i="15" s="1"/>
  <c r="AN108" i="15" s="1"/>
  <c r="AP108" i="15" s="1"/>
  <c r="AR108" i="15" s="1"/>
  <c r="AT108" i="15" s="1"/>
  <c r="AV108" i="15" s="1"/>
  <c r="V60" i="15"/>
  <c r="X60" i="15" s="1"/>
  <c r="Z60" i="15" s="1"/>
  <c r="AB60" i="15" s="1"/>
  <c r="AD60" i="15" s="1"/>
  <c r="AF60" i="15" s="1"/>
  <c r="AH60" i="15" s="1"/>
  <c r="AJ60" i="15" s="1"/>
  <c r="AL60" i="15" s="1"/>
  <c r="AN60" i="15" s="1"/>
  <c r="AP60" i="15" s="1"/>
  <c r="AR60" i="15" s="1"/>
  <c r="AT60" i="15" s="1"/>
  <c r="AV60" i="15" s="1"/>
  <c r="V68" i="15"/>
  <c r="X68" i="15" s="1"/>
  <c r="Z68" i="15" s="1"/>
  <c r="AB68" i="15" s="1"/>
  <c r="AD68" i="15" s="1"/>
  <c r="AF68" i="15" s="1"/>
  <c r="AH68" i="15" s="1"/>
  <c r="AJ68" i="15" s="1"/>
  <c r="AL68" i="15" s="1"/>
  <c r="AN68" i="15" s="1"/>
  <c r="AP68" i="15" s="1"/>
  <c r="AR68" i="15" s="1"/>
  <c r="AT68" i="15" s="1"/>
  <c r="AV68" i="15" s="1"/>
  <c r="V124" i="15"/>
  <c r="X124" i="15" s="1"/>
  <c r="Z124" i="15" s="1"/>
  <c r="AB124" i="15" s="1"/>
  <c r="AD124" i="15" s="1"/>
  <c r="AF124" i="15" s="1"/>
  <c r="AH124" i="15" s="1"/>
  <c r="AJ124" i="15" s="1"/>
  <c r="AL124" i="15" s="1"/>
  <c r="AN124" i="15" s="1"/>
  <c r="AP124" i="15" s="1"/>
  <c r="AR124" i="15" s="1"/>
  <c r="AT124" i="15" s="1"/>
  <c r="AV124" i="15" s="1"/>
  <c r="V145" i="15"/>
  <c r="X145" i="15" s="1"/>
  <c r="Z145" i="15" s="1"/>
  <c r="AB145" i="15" s="1"/>
  <c r="AD145" i="15" s="1"/>
  <c r="AF145" i="15" s="1"/>
  <c r="AH145" i="15" s="1"/>
  <c r="AJ145" i="15" s="1"/>
  <c r="AL145" i="15" s="1"/>
  <c r="AN145" i="15" s="1"/>
  <c r="AP145" i="15" s="1"/>
  <c r="AR145" i="15" s="1"/>
  <c r="AT145" i="15" s="1"/>
  <c r="AV145" i="15" s="1"/>
  <c r="T145" i="15"/>
  <c r="T94" i="15"/>
  <c r="V94" i="15"/>
  <c r="X94" i="15"/>
  <c r="Z94" i="15"/>
  <c r="AB94" i="15" s="1"/>
  <c r="AD94" i="15" s="1"/>
  <c r="AF94" i="15" s="1"/>
  <c r="AH94" i="15" s="1"/>
  <c r="AJ94" i="15" s="1"/>
  <c r="AL94" i="15" s="1"/>
  <c r="AN94" i="15" s="1"/>
  <c r="AP94" i="15" s="1"/>
  <c r="AR94" i="15" s="1"/>
  <c r="AT94" i="15" s="1"/>
  <c r="AV94" i="15" s="1"/>
  <c r="T62" i="15"/>
  <c r="V62" i="15"/>
  <c r="X62" i="15" s="1"/>
  <c r="Z62" i="15" s="1"/>
  <c r="AB62" i="15" s="1"/>
  <c r="AD62" i="15" s="1"/>
  <c r="AF62" i="15" s="1"/>
  <c r="AH62" i="15" s="1"/>
  <c r="AJ62" i="15" s="1"/>
  <c r="AL62" i="15" s="1"/>
  <c r="AN62" i="15" s="1"/>
  <c r="AP62" i="15" s="1"/>
  <c r="AR62" i="15" s="1"/>
  <c r="AT62" i="15" s="1"/>
  <c r="AV62" i="15" s="1"/>
  <c r="T54" i="15"/>
  <c r="V54" i="15"/>
  <c r="X54" i="15" s="1"/>
  <c r="Z54" i="15" s="1"/>
  <c r="AB54" i="15" s="1"/>
  <c r="AD54" i="15" s="1"/>
  <c r="AF54" i="15" s="1"/>
  <c r="AH54" i="15" s="1"/>
  <c r="AJ54" i="15" s="1"/>
  <c r="AL54" i="15" s="1"/>
  <c r="AN54" i="15" s="1"/>
  <c r="AP54" i="15" s="1"/>
  <c r="AR54" i="15" s="1"/>
  <c r="AT54" i="15" s="1"/>
  <c r="AV54" i="15" s="1"/>
  <c r="I238" i="6"/>
  <c r="H238" i="6"/>
  <c r="I237" i="6"/>
  <c r="H237" i="6"/>
  <c r="I236" i="6"/>
  <c r="H236" i="6"/>
  <c r="I235" i="6"/>
  <c r="H235" i="6"/>
  <c r="I234" i="6"/>
  <c r="H234" i="6"/>
  <c r="I233" i="6"/>
  <c r="H233" i="6"/>
  <c r="I232" i="6"/>
  <c r="H232" i="6"/>
  <c r="I231" i="6"/>
  <c r="H231" i="6"/>
  <c r="I230" i="6"/>
  <c r="H230" i="6"/>
  <c r="I229" i="6"/>
  <c r="H229" i="6"/>
  <c r="I228" i="6"/>
  <c r="H228" i="6"/>
  <c r="I227" i="6"/>
  <c r="H227" i="6"/>
  <c r="I226" i="6"/>
  <c r="H226" i="6"/>
  <c r="I225" i="6"/>
  <c r="H225" i="6"/>
  <c r="I224" i="6"/>
  <c r="H224" i="6"/>
  <c r="I223" i="6"/>
  <c r="H223" i="6"/>
  <c r="I222" i="6"/>
  <c r="H222" i="6"/>
  <c r="I221" i="6"/>
  <c r="H221" i="6"/>
  <c r="I220" i="6"/>
  <c r="H220" i="6"/>
  <c r="I219" i="6"/>
  <c r="H219" i="6"/>
  <c r="I218" i="6"/>
  <c r="H218" i="6"/>
  <c r="I217" i="6"/>
  <c r="H217" i="6"/>
  <c r="I216" i="6"/>
  <c r="H216" i="6"/>
  <c r="I215" i="6"/>
  <c r="H215" i="6"/>
  <c r="I214" i="6"/>
  <c r="H214" i="6"/>
  <c r="I213" i="6"/>
  <c r="H213" i="6"/>
  <c r="I212" i="6"/>
  <c r="H212" i="6"/>
  <c r="I211" i="6"/>
  <c r="H211" i="6"/>
  <c r="I210" i="6"/>
  <c r="H210" i="6"/>
  <c r="I209" i="6"/>
  <c r="H209" i="6"/>
  <c r="I208" i="6"/>
  <c r="H208" i="6"/>
  <c r="I207" i="6"/>
  <c r="H207" i="6"/>
  <c r="I206" i="6"/>
  <c r="H206" i="6"/>
  <c r="I205" i="6"/>
  <c r="H205" i="6"/>
  <c r="I204" i="6"/>
  <c r="H204" i="6"/>
  <c r="I203" i="6"/>
  <c r="H203" i="6"/>
  <c r="I202" i="6"/>
  <c r="H202" i="6"/>
  <c r="I201" i="6"/>
  <c r="H201" i="6"/>
  <c r="I200" i="6"/>
  <c r="H200" i="6"/>
  <c r="I199" i="6"/>
  <c r="H199" i="6"/>
  <c r="I198" i="6"/>
  <c r="H198" i="6"/>
  <c r="I197" i="6"/>
  <c r="H197" i="6"/>
  <c r="I196" i="6"/>
  <c r="H196" i="6"/>
  <c r="I195" i="6"/>
  <c r="H195" i="6"/>
  <c r="I194" i="6"/>
  <c r="H194" i="6"/>
  <c r="I193" i="6"/>
  <c r="H193" i="6"/>
  <c r="I192" i="6"/>
  <c r="H192" i="6"/>
  <c r="I191" i="6"/>
  <c r="H191" i="6"/>
  <c r="I190" i="6"/>
  <c r="H190" i="6"/>
  <c r="I189" i="6"/>
  <c r="H189" i="6"/>
  <c r="I188" i="6"/>
  <c r="H188" i="6"/>
  <c r="I187" i="6"/>
  <c r="H187" i="6"/>
  <c r="I186" i="6"/>
  <c r="H186" i="6"/>
  <c r="I185" i="6"/>
  <c r="H185" i="6"/>
  <c r="I184" i="6"/>
  <c r="H184" i="6"/>
  <c r="I183" i="6"/>
  <c r="H183" i="6"/>
  <c r="I182" i="6"/>
  <c r="H182" i="6"/>
  <c r="I181" i="6"/>
  <c r="H181" i="6"/>
  <c r="I180" i="6"/>
  <c r="H180" i="6"/>
  <c r="I179" i="6"/>
  <c r="H179" i="6"/>
  <c r="I178" i="6"/>
  <c r="H178" i="6"/>
  <c r="I177" i="6"/>
  <c r="H177" i="6"/>
  <c r="I176" i="6"/>
  <c r="H176" i="6"/>
  <c r="I175" i="6"/>
  <c r="H175" i="6"/>
  <c r="I174" i="6"/>
  <c r="H174" i="6"/>
  <c r="I173" i="6"/>
  <c r="H173" i="6"/>
  <c r="I172" i="6"/>
  <c r="H172" i="6"/>
  <c r="I171" i="6"/>
  <c r="H171" i="6"/>
  <c r="I170" i="6"/>
  <c r="H170" i="6"/>
  <c r="I169" i="6"/>
  <c r="H169" i="6"/>
  <c r="I168" i="6"/>
  <c r="H168" i="6"/>
  <c r="I167" i="6"/>
  <c r="H167" i="6"/>
  <c r="I166" i="6"/>
  <c r="H166" i="6"/>
  <c r="I165" i="6"/>
  <c r="H165" i="6"/>
  <c r="I164" i="6"/>
  <c r="H164" i="6"/>
  <c r="I163" i="6"/>
  <c r="H163" i="6"/>
  <c r="I162" i="6"/>
  <c r="H162" i="6"/>
  <c r="I161" i="6"/>
  <c r="H161" i="6"/>
  <c r="I160" i="6"/>
  <c r="H160" i="6"/>
  <c r="I159" i="6"/>
  <c r="H159" i="6"/>
  <c r="I158" i="6"/>
  <c r="H158" i="6"/>
  <c r="I157" i="6"/>
  <c r="H157" i="6"/>
  <c r="I156" i="6"/>
  <c r="H156" i="6"/>
  <c r="I155" i="6"/>
  <c r="H155" i="6"/>
  <c r="I154" i="6"/>
  <c r="H154" i="6"/>
  <c r="I153" i="6"/>
  <c r="H153" i="6"/>
  <c r="I152" i="6"/>
  <c r="H152" i="6"/>
  <c r="I151" i="6"/>
  <c r="H151" i="6"/>
  <c r="I150" i="6"/>
  <c r="H150" i="6"/>
  <c r="I149" i="6"/>
  <c r="H149" i="6"/>
  <c r="I148" i="6"/>
  <c r="H148" i="6"/>
  <c r="I147" i="6"/>
  <c r="H147" i="6"/>
  <c r="I146" i="6"/>
  <c r="H146" i="6"/>
  <c r="I145" i="6"/>
  <c r="H145" i="6"/>
  <c r="I144" i="6"/>
  <c r="H144" i="6"/>
  <c r="I143" i="6"/>
  <c r="H143" i="6"/>
  <c r="I142" i="6"/>
  <c r="H142" i="6"/>
  <c r="I141" i="6"/>
  <c r="H141" i="6"/>
  <c r="I140" i="6"/>
  <c r="H140" i="6"/>
  <c r="I139" i="6"/>
  <c r="H139" i="6"/>
  <c r="I138" i="6"/>
  <c r="H138" i="6"/>
  <c r="I137" i="6"/>
  <c r="H137" i="6"/>
  <c r="I136" i="6"/>
  <c r="H136" i="6"/>
  <c r="I135" i="6"/>
  <c r="H135" i="6"/>
  <c r="I134" i="6"/>
  <c r="H134" i="6"/>
  <c r="I133" i="6"/>
  <c r="H133" i="6"/>
  <c r="I132" i="6"/>
  <c r="H132" i="6"/>
  <c r="I131" i="6"/>
  <c r="H131" i="6"/>
  <c r="I130" i="6"/>
  <c r="H130" i="6"/>
  <c r="I129" i="6"/>
  <c r="H129" i="6"/>
  <c r="I128" i="6"/>
  <c r="H128" i="6"/>
  <c r="I127" i="6"/>
  <c r="H127" i="6"/>
  <c r="I126" i="6"/>
  <c r="H126" i="6"/>
  <c r="I125" i="6"/>
  <c r="H125" i="6"/>
  <c r="I124" i="6"/>
  <c r="H124" i="6"/>
  <c r="I123" i="6"/>
  <c r="H123" i="6"/>
  <c r="I122" i="6"/>
  <c r="H122" i="6"/>
  <c r="I121" i="6"/>
  <c r="H121" i="6"/>
  <c r="I120" i="6"/>
  <c r="H120" i="6"/>
  <c r="I119" i="6"/>
  <c r="H119" i="6"/>
  <c r="I118" i="6"/>
  <c r="H118" i="6"/>
  <c r="I117" i="6"/>
  <c r="H117" i="6"/>
  <c r="I116" i="6"/>
  <c r="H116" i="6"/>
  <c r="I115" i="6"/>
  <c r="H115" i="6"/>
  <c r="I114" i="6"/>
  <c r="H114" i="6"/>
  <c r="I113" i="6"/>
  <c r="H113" i="6"/>
  <c r="I112" i="6"/>
  <c r="H112" i="6"/>
  <c r="I111" i="6"/>
  <c r="H111" i="6"/>
  <c r="I110" i="6"/>
  <c r="H110" i="6"/>
  <c r="I109" i="6"/>
  <c r="H109" i="6"/>
  <c r="I108" i="6"/>
  <c r="H108" i="6"/>
  <c r="I107" i="6"/>
  <c r="H107" i="6"/>
  <c r="I106" i="6"/>
  <c r="H106" i="6"/>
  <c r="I105" i="6"/>
  <c r="H105" i="6"/>
  <c r="I104" i="6"/>
  <c r="H104" i="6"/>
  <c r="I103" i="6"/>
  <c r="H103" i="6"/>
  <c r="I102" i="6"/>
  <c r="H102" i="6"/>
  <c r="I101" i="6"/>
  <c r="H101" i="6"/>
  <c r="I100" i="6"/>
  <c r="H100" i="6"/>
  <c r="I99" i="6"/>
  <c r="H99" i="6"/>
  <c r="I98" i="6"/>
  <c r="H98" i="6"/>
  <c r="I97" i="6"/>
  <c r="H97" i="6"/>
  <c r="I96" i="6"/>
  <c r="H96" i="6"/>
  <c r="I95" i="6"/>
  <c r="H95" i="6"/>
  <c r="I94" i="6"/>
  <c r="H94" i="6"/>
  <c r="I93" i="6"/>
  <c r="H93" i="6"/>
  <c r="I92" i="6"/>
  <c r="H92" i="6"/>
  <c r="I91" i="6"/>
  <c r="H91" i="6"/>
  <c r="I90" i="6"/>
  <c r="H90" i="6"/>
  <c r="I89" i="6"/>
  <c r="H89" i="6"/>
  <c r="I88" i="6"/>
  <c r="H88" i="6"/>
  <c r="I87" i="6"/>
  <c r="H87" i="6"/>
  <c r="I86" i="6"/>
  <c r="H86" i="6"/>
  <c r="I85" i="6"/>
  <c r="H85" i="6"/>
  <c r="I84" i="6"/>
  <c r="H84" i="6"/>
  <c r="I83" i="6"/>
  <c r="H83" i="6"/>
  <c r="I82" i="6"/>
  <c r="H82" i="6"/>
  <c r="I81" i="6"/>
  <c r="H81" i="6"/>
  <c r="I80" i="6"/>
  <c r="H80" i="6"/>
  <c r="I79" i="6"/>
  <c r="H79" i="6"/>
  <c r="I78" i="6"/>
  <c r="H78" i="6"/>
  <c r="I77" i="6"/>
  <c r="H77" i="6"/>
  <c r="I76" i="6"/>
  <c r="H76" i="6"/>
  <c r="I75" i="6"/>
  <c r="H75" i="6"/>
  <c r="I74" i="6"/>
  <c r="H74" i="6"/>
  <c r="I73" i="6"/>
  <c r="H73" i="6"/>
  <c r="I72" i="6"/>
  <c r="H72" i="6"/>
  <c r="I71" i="6"/>
  <c r="H71" i="6"/>
  <c r="I70" i="6"/>
  <c r="H70" i="6"/>
  <c r="I69" i="6"/>
  <c r="H69" i="6"/>
  <c r="I68" i="6"/>
  <c r="H68" i="6"/>
  <c r="I67" i="6"/>
  <c r="H67" i="6"/>
  <c r="I66" i="6"/>
  <c r="H66" i="6"/>
  <c r="I65" i="6"/>
  <c r="H65" i="6"/>
  <c r="I64" i="6"/>
  <c r="H64" i="6"/>
  <c r="I63" i="6"/>
  <c r="H63" i="6"/>
  <c r="I62" i="6"/>
  <c r="H62" i="6"/>
  <c r="I61" i="6"/>
  <c r="H61" i="6"/>
  <c r="I60" i="6"/>
  <c r="H60" i="6"/>
  <c r="I59" i="6"/>
  <c r="H59" i="6"/>
  <c r="I58" i="6"/>
  <c r="H58" i="6"/>
  <c r="I57" i="6"/>
  <c r="H57" i="6"/>
  <c r="I56" i="6"/>
  <c r="H56" i="6"/>
  <c r="I55" i="6"/>
  <c r="H55" i="6"/>
  <c r="I54" i="6"/>
  <c r="H54" i="6"/>
  <c r="I53" i="6"/>
  <c r="H53" i="6"/>
  <c r="I52" i="6"/>
  <c r="H52" i="6"/>
  <c r="I51" i="6"/>
  <c r="H51" i="6"/>
  <c r="I50" i="6"/>
  <c r="H50" i="6"/>
  <c r="I49" i="6"/>
  <c r="H49" i="6"/>
  <c r="I48" i="6"/>
  <c r="H48" i="6"/>
  <c r="I47" i="6"/>
  <c r="H47" i="6"/>
  <c r="I46" i="6"/>
  <c r="H46" i="6"/>
  <c r="I45" i="6"/>
  <c r="H45" i="6"/>
  <c r="I44" i="6"/>
  <c r="H44" i="6"/>
  <c r="I43" i="6"/>
  <c r="H43" i="6"/>
  <c r="I42" i="6"/>
  <c r="H42" i="6"/>
  <c r="I41" i="6"/>
  <c r="H41" i="6"/>
  <c r="I40" i="6"/>
  <c r="H40" i="6"/>
  <c r="I39" i="6"/>
  <c r="H39" i="6"/>
  <c r="I38" i="6"/>
  <c r="H38" i="6"/>
  <c r="I37" i="6"/>
  <c r="H37" i="6"/>
  <c r="I36" i="6"/>
  <c r="H36" i="6"/>
  <c r="I35" i="6"/>
  <c r="H35" i="6"/>
  <c r="I34" i="6"/>
  <c r="H34" i="6"/>
  <c r="I33" i="6"/>
  <c r="H33" i="6"/>
  <c r="I32" i="6"/>
  <c r="H32" i="6"/>
  <c r="I31" i="6"/>
  <c r="H31" i="6"/>
  <c r="I30" i="6"/>
  <c r="H30" i="6"/>
  <c r="I29" i="6"/>
  <c r="H29" i="6"/>
  <c r="I28" i="6"/>
  <c r="H28" i="6"/>
  <c r="I27" i="6"/>
  <c r="H27" i="6"/>
  <c r="I26" i="6"/>
  <c r="H26" i="6"/>
  <c r="I25" i="6"/>
  <c r="H25" i="6"/>
  <c r="I24" i="6"/>
  <c r="H24" i="6"/>
  <c r="I23" i="6"/>
  <c r="H23" i="6"/>
  <c r="I22" i="6"/>
  <c r="H22" i="6"/>
  <c r="I21" i="6"/>
  <c r="H21" i="6"/>
  <c r="I20" i="6"/>
  <c r="H20" i="6"/>
  <c r="I19" i="6"/>
  <c r="H19" i="6"/>
  <c r="I18" i="6"/>
  <c r="H18" i="6"/>
  <c r="I17" i="6"/>
  <c r="H17" i="6"/>
  <c r="I16" i="6"/>
  <c r="H16" i="6"/>
  <c r="I15" i="6"/>
  <c r="H15" i="6"/>
  <c r="I14" i="6"/>
  <c r="H14" i="6"/>
  <c r="I13" i="6"/>
  <c r="H13" i="6"/>
  <c r="I12" i="6"/>
  <c r="H12" i="6"/>
  <c r="I11" i="6"/>
  <c r="H11" i="6"/>
  <c r="I10" i="6"/>
  <c r="H10" i="6"/>
  <c r="I9" i="6"/>
  <c r="H9" i="6"/>
  <c r="I8" i="6"/>
  <c r="H8" i="6"/>
  <c r="I7" i="6"/>
  <c r="H7" i="6"/>
  <c r="I6" i="6"/>
  <c r="H6" i="6"/>
  <c r="I5" i="6"/>
  <c r="H5" i="6"/>
  <c r="I4" i="6"/>
  <c r="H4" i="6"/>
  <c r="I3" i="6"/>
  <c r="H3" i="6"/>
  <c r="AW33" i="3"/>
  <c r="R136" i="19"/>
  <c r="S136" i="19"/>
  <c r="S136" i="6"/>
  <c r="R136" i="6"/>
  <c r="R49" i="6"/>
  <c r="S49" i="6"/>
  <c r="R49" i="19"/>
  <c r="S49" i="19"/>
  <c r="S48" i="19"/>
  <c r="R48" i="19"/>
  <c r="R48" i="6"/>
  <c r="S48" i="6"/>
  <c r="R60" i="19"/>
  <c r="S60" i="19"/>
  <c r="R60" i="6"/>
  <c r="S60" i="6"/>
  <c r="R52" i="6"/>
  <c r="S52" i="6"/>
  <c r="R52" i="19"/>
  <c r="S52" i="19"/>
  <c r="R47" i="6"/>
  <c r="S47" i="6"/>
  <c r="R47" i="19"/>
  <c r="S47" i="19"/>
  <c r="AU46" i="3"/>
  <c r="X198" i="17"/>
  <c r="Z198" i="17" s="1"/>
  <c r="AB198" i="17" s="1"/>
  <c r="AD198" i="17" s="1"/>
  <c r="AF198" i="17" s="1"/>
  <c r="AH198" i="17" s="1"/>
  <c r="AJ198" i="17" s="1"/>
  <c r="AL198" i="17" s="1"/>
  <c r="AN198" i="17" s="1"/>
  <c r="AP198" i="17" s="1"/>
  <c r="AR198" i="17" s="1"/>
  <c r="AT198" i="17" s="1"/>
  <c r="AV198" i="17" s="1"/>
  <c r="AX198" i="17" s="1"/>
  <c r="V198" i="17"/>
  <c r="V168" i="17"/>
  <c r="X168" i="17"/>
  <c r="Z168" i="17" s="1"/>
  <c r="AB168" i="17" s="1"/>
  <c r="AD168" i="17" s="1"/>
  <c r="AF168" i="17" s="1"/>
  <c r="AH168" i="17" s="1"/>
  <c r="AJ168" i="17" s="1"/>
  <c r="AL168" i="17" s="1"/>
  <c r="AN168" i="17" s="1"/>
  <c r="AP168" i="17" s="1"/>
  <c r="AR168" i="17" s="1"/>
  <c r="AT168" i="17" s="1"/>
  <c r="AV168" i="17" s="1"/>
  <c r="AX168" i="17" s="1"/>
  <c r="X126" i="17"/>
  <c r="Z126" i="17"/>
  <c r="AB126" i="17" s="1"/>
  <c r="AD126" i="17" s="1"/>
  <c r="AF126" i="17" s="1"/>
  <c r="AH126" i="17" s="1"/>
  <c r="AJ126" i="17" s="1"/>
  <c r="AL126" i="17" s="1"/>
  <c r="AN126" i="17" s="1"/>
  <c r="AP126" i="17" s="1"/>
  <c r="AR126" i="17" s="1"/>
  <c r="AT126" i="17" s="1"/>
  <c r="AV126" i="17" s="1"/>
  <c r="AX126" i="17" s="1"/>
  <c r="V126" i="17"/>
  <c r="V117" i="17"/>
  <c r="X117" i="17"/>
  <c r="Z117" i="17" s="1"/>
  <c r="AB117" i="17" s="1"/>
  <c r="AD117" i="17" s="1"/>
  <c r="AF117" i="17" s="1"/>
  <c r="AH117" i="17" s="1"/>
  <c r="AJ117" i="17" s="1"/>
  <c r="AL117" i="17" s="1"/>
  <c r="AN117" i="17" s="1"/>
  <c r="AP117" i="17" s="1"/>
  <c r="AR117" i="17" s="1"/>
  <c r="AT117" i="17" s="1"/>
  <c r="AV117" i="17" s="1"/>
  <c r="AX117" i="17" s="1"/>
  <c r="X118" i="17"/>
  <c r="Z118" i="17" s="1"/>
  <c r="AB118" i="17" s="1"/>
  <c r="AD118" i="17" s="1"/>
  <c r="AF118" i="17" s="1"/>
  <c r="AH118" i="17" s="1"/>
  <c r="AJ118" i="17" s="1"/>
  <c r="AL118" i="17" s="1"/>
  <c r="AN118" i="17" s="1"/>
  <c r="AP118" i="17" s="1"/>
  <c r="AR118" i="17" s="1"/>
  <c r="AT118" i="17" s="1"/>
  <c r="AV118" i="17" s="1"/>
  <c r="AX118" i="17" s="1"/>
  <c r="V118" i="17"/>
  <c r="V58" i="17"/>
  <c r="X58" i="17"/>
  <c r="Z58" i="17"/>
  <c r="AB58" i="17" s="1"/>
  <c r="AD58" i="17" s="1"/>
  <c r="AF58" i="17" s="1"/>
  <c r="AH58" i="17" s="1"/>
  <c r="AJ58" i="17" s="1"/>
  <c r="AL58" i="17" s="1"/>
  <c r="AN58" i="17" s="1"/>
  <c r="AP58" i="17" s="1"/>
  <c r="AR58" i="17" s="1"/>
  <c r="AT58" i="17" s="1"/>
  <c r="AV58" i="17" s="1"/>
  <c r="AX58" i="17" s="1"/>
  <c r="X205" i="17"/>
  <c r="Z205" i="17" s="1"/>
  <c r="AB205" i="17" s="1"/>
  <c r="AD205" i="17" s="1"/>
  <c r="AF205" i="17" s="1"/>
  <c r="AH205" i="17" s="1"/>
  <c r="AJ205" i="17" s="1"/>
  <c r="AL205" i="17" s="1"/>
  <c r="AN205" i="17" s="1"/>
  <c r="AP205" i="17" s="1"/>
  <c r="AR205" i="17" s="1"/>
  <c r="AT205" i="17" s="1"/>
  <c r="AV205" i="17" s="1"/>
  <c r="AX205" i="17" s="1"/>
  <c r="V205" i="17"/>
  <c r="V192" i="17"/>
  <c r="X192" i="17"/>
  <c r="Z192" i="17" s="1"/>
  <c r="AB192" i="17" s="1"/>
  <c r="AD192" i="17" s="1"/>
  <c r="AF192" i="17" s="1"/>
  <c r="AH192" i="17" s="1"/>
  <c r="AJ192" i="17" s="1"/>
  <c r="AL192" i="17" s="1"/>
  <c r="AN192" i="17" s="1"/>
  <c r="AP192" i="17" s="1"/>
  <c r="AR192" i="17" s="1"/>
  <c r="AT192" i="17" s="1"/>
  <c r="AV192" i="17" s="1"/>
  <c r="AX192" i="17" s="1"/>
  <c r="X180" i="17"/>
  <c r="Z180" i="17" s="1"/>
  <c r="AB180" i="17" s="1"/>
  <c r="AD180" i="17" s="1"/>
  <c r="AF180" i="17" s="1"/>
  <c r="AH180" i="17" s="1"/>
  <c r="AJ180" i="17" s="1"/>
  <c r="AL180" i="17" s="1"/>
  <c r="AN180" i="17" s="1"/>
  <c r="AP180" i="17" s="1"/>
  <c r="AR180" i="17" s="1"/>
  <c r="AT180" i="17" s="1"/>
  <c r="AV180" i="17" s="1"/>
  <c r="AX180" i="17" s="1"/>
  <c r="V180" i="17"/>
  <c r="X128" i="17"/>
  <c r="Z128" i="17" s="1"/>
  <c r="AB128" i="17" s="1"/>
  <c r="AD128" i="17" s="1"/>
  <c r="AF128" i="17" s="1"/>
  <c r="AH128" i="17" s="1"/>
  <c r="AJ128" i="17" s="1"/>
  <c r="AL128" i="17" s="1"/>
  <c r="AN128" i="17" s="1"/>
  <c r="AP128" i="17" s="1"/>
  <c r="AR128" i="17" s="1"/>
  <c r="AT128" i="17" s="1"/>
  <c r="AV128" i="17" s="1"/>
  <c r="AX128" i="17" s="1"/>
  <c r="V128" i="17"/>
  <c r="X120" i="17"/>
  <c r="Z120" i="17"/>
  <c r="AB120" i="17" s="1"/>
  <c r="AD120" i="17" s="1"/>
  <c r="AF120" i="17" s="1"/>
  <c r="AH120" i="17" s="1"/>
  <c r="AJ120" i="17" s="1"/>
  <c r="AL120" i="17" s="1"/>
  <c r="AN120" i="17" s="1"/>
  <c r="AP120" i="17" s="1"/>
  <c r="AR120" i="17" s="1"/>
  <c r="AT120" i="17" s="1"/>
  <c r="AV120" i="17" s="1"/>
  <c r="AX120" i="17" s="1"/>
  <c r="V120" i="17"/>
  <c r="V218" i="17"/>
  <c r="X218" i="17"/>
  <c r="Z218" i="17"/>
  <c r="AB218" i="17" s="1"/>
  <c r="AD218" i="17" s="1"/>
  <c r="AF218" i="17" s="1"/>
  <c r="AH218" i="17" s="1"/>
  <c r="AJ218" i="17" s="1"/>
  <c r="AL218" i="17" s="1"/>
  <c r="AN218" i="17" s="1"/>
  <c r="AP218" i="17" s="1"/>
  <c r="AR218" i="17" s="1"/>
  <c r="AT218" i="17" s="1"/>
  <c r="AV218" i="17" s="1"/>
  <c r="AX218" i="17" s="1"/>
  <c r="V185" i="17"/>
  <c r="X185" i="17"/>
  <c r="Z185" i="17" s="1"/>
  <c r="AB185" i="17" s="1"/>
  <c r="AD185" i="17" s="1"/>
  <c r="AF185" i="17" s="1"/>
  <c r="AH185" i="17" s="1"/>
  <c r="AJ185" i="17" s="1"/>
  <c r="AL185" i="17" s="1"/>
  <c r="AN185" i="17" s="1"/>
  <c r="AP185" i="17" s="1"/>
  <c r="AR185" i="17" s="1"/>
  <c r="AT185" i="17" s="1"/>
  <c r="AV185" i="17" s="1"/>
  <c r="AX185" i="17" s="1"/>
  <c r="V119" i="17"/>
  <c r="X119" i="17"/>
  <c r="Z119" i="17" s="1"/>
  <c r="AB119" i="17" s="1"/>
  <c r="AD119" i="17" s="1"/>
  <c r="AF119" i="17" s="1"/>
  <c r="AH119" i="17" s="1"/>
  <c r="AJ119" i="17" s="1"/>
  <c r="AL119" i="17" s="1"/>
  <c r="AN119" i="17" s="1"/>
  <c r="AP119" i="17" s="1"/>
  <c r="AR119" i="17" s="1"/>
  <c r="AT119" i="17" s="1"/>
  <c r="AV119" i="17" s="1"/>
  <c r="AX119" i="17" s="1"/>
  <c r="X229" i="17"/>
  <c r="Z229" i="17" s="1"/>
  <c r="AB229" i="17" s="1"/>
  <c r="AD229" i="17" s="1"/>
  <c r="AF229" i="17" s="1"/>
  <c r="AH229" i="17" s="1"/>
  <c r="AJ229" i="17" s="1"/>
  <c r="AL229" i="17" s="1"/>
  <c r="AN229" i="17" s="1"/>
  <c r="AP229" i="17" s="1"/>
  <c r="AR229" i="17" s="1"/>
  <c r="AT229" i="17" s="1"/>
  <c r="AV229" i="17" s="1"/>
  <c r="AX229" i="17" s="1"/>
  <c r="X146" i="17"/>
  <c r="Z146" i="17" s="1"/>
  <c r="AB146" i="17" s="1"/>
  <c r="AD146" i="17" s="1"/>
  <c r="AF146" i="17" s="1"/>
  <c r="AH146" i="17" s="1"/>
  <c r="AJ146" i="17" s="1"/>
  <c r="AL146" i="17" s="1"/>
  <c r="AN146" i="17" s="1"/>
  <c r="AP146" i="17" s="1"/>
  <c r="AR146" i="17" s="1"/>
  <c r="AT146" i="17" s="1"/>
  <c r="AV146" i="17" s="1"/>
  <c r="AX146" i="17" s="1"/>
  <c r="X14" i="17"/>
  <c r="Z14" i="17" s="1"/>
  <c r="AB14" i="17" s="1"/>
  <c r="AD14" i="17" s="1"/>
  <c r="AF14" i="17" s="1"/>
  <c r="AH14" i="17" s="1"/>
  <c r="AJ14" i="17" s="1"/>
  <c r="AL14" i="17" s="1"/>
  <c r="AN14" i="17" s="1"/>
  <c r="AP14" i="17" s="1"/>
  <c r="AR14" i="17" s="1"/>
  <c r="AT14" i="17" s="1"/>
  <c r="AV14" i="17" s="1"/>
  <c r="AX14" i="17" s="1"/>
  <c r="X12" i="17"/>
  <c r="Z12" i="17" s="1"/>
  <c r="AB12" i="17" s="1"/>
  <c r="AD12" i="17" s="1"/>
  <c r="AF12" i="17" s="1"/>
  <c r="AH12" i="17" s="1"/>
  <c r="AJ12" i="17" s="1"/>
  <c r="AL12" i="17" s="1"/>
  <c r="AN12" i="17" s="1"/>
  <c r="AP12" i="17" s="1"/>
  <c r="AR12" i="17" s="1"/>
  <c r="AT12" i="17" s="1"/>
  <c r="AV12" i="17" s="1"/>
  <c r="AX12" i="17" s="1"/>
  <c r="X50" i="17"/>
  <c r="Z50" i="17" s="1"/>
  <c r="AB50" i="17" s="1"/>
  <c r="AD50" i="17" s="1"/>
  <c r="AF50" i="17" s="1"/>
  <c r="AH50" i="17" s="1"/>
  <c r="AJ50" i="17" s="1"/>
  <c r="AT50" i="17" s="1"/>
  <c r="AV50" i="17" s="1"/>
  <c r="AX50" i="17" s="1"/>
  <c r="X94" i="17"/>
  <c r="Z94" i="17" s="1"/>
  <c r="AB94" i="17" s="1"/>
  <c r="AD94" i="17" s="1"/>
  <c r="AF94" i="17" s="1"/>
  <c r="AH94" i="17" s="1"/>
  <c r="AJ94" i="17" s="1"/>
  <c r="AL94" i="17" s="1"/>
  <c r="AN94" i="17" s="1"/>
  <c r="AP94" i="17" s="1"/>
  <c r="AR94" i="17" s="1"/>
  <c r="AT94" i="17" s="1"/>
  <c r="AV94" i="17" s="1"/>
  <c r="AX94" i="17" s="1"/>
  <c r="V90" i="17"/>
  <c r="X134" i="17"/>
  <c r="Z134" i="17" s="1"/>
  <c r="AB134" i="17" s="1"/>
  <c r="AD134" i="17" s="1"/>
  <c r="AF134" i="17" s="1"/>
  <c r="AH134" i="17" s="1"/>
  <c r="AJ134" i="17" s="1"/>
  <c r="AL134" i="17" s="1"/>
  <c r="AN134" i="17" s="1"/>
  <c r="AP134" i="17" s="1"/>
  <c r="AR134" i="17" s="1"/>
  <c r="AT134" i="17" s="1"/>
  <c r="AV134" i="17" s="1"/>
  <c r="AX134" i="17" s="1"/>
  <c r="V170" i="17"/>
  <c r="X170" i="17"/>
  <c r="Z170" i="17" s="1"/>
  <c r="AB170" i="17" s="1"/>
  <c r="AD170" i="17" s="1"/>
  <c r="AF170" i="17" s="1"/>
  <c r="AH170" i="17" s="1"/>
  <c r="AJ170" i="17" s="1"/>
  <c r="AL170" i="17" s="1"/>
  <c r="AN170" i="17" s="1"/>
  <c r="AP170" i="17" s="1"/>
  <c r="AR170" i="17" s="1"/>
  <c r="AT170" i="17" s="1"/>
  <c r="AV170" i="17" s="1"/>
  <c r="AX170" i="17" s="1"/>
  <c r="X27" i="17"/>
  <c r="Z27" i="17" s="1"/>
  <c r="AB27" i="17" s="1"/>
  <c r="AD27" i="17" s="1"/>
  <c r="AF27" i="17" s="1"/>
  <c r="AH27" i="17" s="1"/>
  <c r="AJ27" i="17" s="1"/>
  <c r="AL27" i="17" s="1"/>
  <c r="AN27" i="17" s="1"/>
  <c r="AP27" i="17" s="1"/>
  <c r="AR27" i="17" s="1"/>
  <c r="AT27" i="17" s="1"/>
  <c r="AV27" i="17" s="1"/>
  <c r="AX27" i="17" s="1"/>
  <c r="V27" i="17"/>
  <c r="V81" i="17"/>
  <c r="X81" i="17"/>
  <c r="Z81" i="17" s="1"/>
  <c r="AB81" i="17" s="1"/>
  <c r="AD81" i="17" s="1"/>
  <c r="AF81" i="17" s="1"/>
  <c r="AH81" i="17" s="1"/>
  <c r="AJ81" i="17" s="1"/>
  <c r="AL81" i="17" s="1"/>
  <c r="AN81" i="17" s="1"/>
  <c r="AP81" i="17" s="1"/>
  <c r="AR81" i="17" s="1"/>
  <c r="AT81" i="17" s="1"/>
  <c r="AV81" i="17" s="1"/>
  <c r="AX81" i="17" s="1"/>
  <c r="X21" i="17"/>
  <c r="Z21" i="17" s="1"/>
  <c r="AB21" i="17" s="1"/>
  <c r="AD21" i="17" s="1"/>
  <c r="AF21" i="17" s="1"/>
  <c r="AH21" i="17" s="1"/>
  <c r="AJ21" i="17" s="1"/>
  <c r="AL21" i="17" s="1"/>
  <c r="AN21" i="17" s="1"/>
  <c r="AP21" i="17" s="1"/>
  <c r="AR21" i="17" s="1"/>
  <c r="AT21" i="17" s="1"/>
  <c r="AV21" i="17" s="1"/>
  <c r="AX21" i="17" s="1"/>
  <c r="X60" i="17"/>
  <c r="Z60" i="17" s="1"/>
  <c r="AB60" i="17" s="1"/>
  <c r="AD60" i="17" s="1"/>
  <c r="AF60" i="17" s="1"/>
  <c r="AH60" i="17" s="1"/>
  <c r="AJ60" i="17" s="1"/>
  <c r="AL60" i="17" s="1"/>
  <c r="AN60" i="17" s="1"/>
  <c r="AP60" i="17" s="1"/>
  <c r="AR60" i="17" s="1"/>
  <c r="AT60" i="17" s="1"/>
  <c r="AV60" i="17" s="1"/>
  <c r="AX60" i="17" s="1"/>
  <c r="V159" i="17"/>
  <c r="X167" i="17"/>
  <c r="Z167" i="17" s="1"/>
  <c r="AB167" i="17" s="1"/>
  <c r="AD167" i="17" s="1"/>
  <c r="AF167" i="17" s="1"/>
  <c r="AH167" i="17" s="1"/>
  <c r="AJ167" i="17" s="1"/>
  <c r="AL167" i="17" s="1"/>
  <c r="AN167" i="17" s="1"/>
  <c r="AP167" i="17" s="1"/>
  <c r="AR167" i="17" s="1"/>
  <c r="AT167" i="17" s="1"/>
  <c r="AV167" i="17" s="1"/>
  <c r="AX167" i="17" s="1"/>
  <c r="X186" i="17"/>
  <c r="Z186" i="17" s="1"/>
  <c r="AB186" i="17" s="1"/>
  <c r="AD186" i="17" s="1"/>
  <c r="AF186" i="17" s="1"/>
  <c r="AH186" i="17" s="1"/>
  <c r="AJ186" i="17" s="1"/>
  <c r="AL186" i="17" s="1"/>
  <c r="AN186" i="17" s="1"/>
  <c r="AP186" i="17" s="1"/>
  <c r="AR186" i="17" s="1"/>
  <c r="AT186" i="17" s="1"/>
  <c r="AV186" i="17" s="1"/>
  <c r="AX186" i="17" s="1"/>
  <c r="V24" i="17"/>
  <c r="V3" i="17"/>
  <c r="X162" i="17"/>
  <c r="Z162" i="17" s="1"/>
  <c r="AB162" i="17" s="1"/>
  <c r="AD162" i="17" s="1"/>
  <c r="AF162" i="17" s="1"/>
  <c r="AH162" i="17" s="1"/>
  <c r="AJ162" i="17" s="1"/>
  <c r="AL162" i="17" s="1"/>
  <c r="AN162" i="17" s="1"/>
  <c r="AP162" i="17" s="1"/>
  <c r="AR162" i="17" s="1"/>
  <c r="AT162" i="17" s="1"/>
  <c r="AV162" i="17" s="1"/>
  <c r="AX162" i="17" s="1"/>
  <c r="V162" i="17"/>
  <c r="V160" i="17"/>
  <c r="X160" i="17"/>
  <c r="Z160" i="17" s="1"/>
  <c r="AB160" i="17" s="1"/>
  <c r="AD160" i="17" s="1"/>
  <c r="AF160" i="17" s="1"/>
  <c r="AH160" i="17" s="1"/>
  <c r="AJ160" i="17" s="1"/>
  <c r="AL160" i="17" s="1"/>
  <c r="AN160" i="17" s="1"/>
  <c r="AP160" i="17" s="1"/>
  <c r="AR160" i="17" s="1"/>
  <c r="AT160" i="17" s="1"/>
  <c r="AV160" i="17" s="1"/>
  <c r="AX160" i="17" s="1"/>
  <c r="X26" i="17"/>
  <c r="Z26" i="17" s="1"/>
  <c r="AB26" i="17" s="1"/>
  <c r="AD26" i="17" s="1"/>
  <c r="AF26" i="17" s="1"/>
  <c r="AH26" i="17" s="1"/>
  <c r="AJ26" i="17" s="1"/>
  <c r="AL26" i="17" s="1"/>
  <c r="AN26" i="17" s="1"/>
  <c r="AP26" i="17" s="1"/>
  <c r="AR26" i="17" s="1"/>
  <c r="AT26" i="17" s="1"/>
  <c r="AV26" i="17" s="1"/>
  <c r="AX26" i="17" s="1"/>
  <c r="V26" i="17"/>
  <c r="V130" i="17"/>
  <c r="X130" i="17"/>
  <c r="Z130" i="17"/>
  <c r="AB130" i="17" s="1"/>
  <c r="AD130" i="17" s="1"/>
  <c r="AF130" i="17" s="1"/>
  <c r="AH130" i="17" s="1"/>
  <c r="AJ130" i="17" s="1"/>
  <c r="AL130" i="17" s="1"/>
  <c r="AN130" i="17" s="1"/>
  <c r="AP130" i="17" s="1"/>
  <c r="AR130" i="17" s="1"/>
  <c r="AT130" i="17" s="1"/>
  <c r="AV130" i="17" s="1"/>
  <c r="AX130" i="17" s="1"/>
  <c r="X150" i="17"/>
  <c r="Z150" i="17"/>
  <c r="AB150" i="17"/>
  <c r="AD150" i="17"/>
  <c r="AF150" i="17" s="1"/>
  <c r="AH150" i="17" s="1"/>
  <c r="AJ150" i="17" s="1"/>
  <c r="AL150" i="17" s="1"/>
  <c r="AN150" i="17" s="1"/>
  <c r="AP150" i="17" s="1"/>
  <c r="AR150" i="17" s="1"/>
  <c r="AT150" i="17" s="1"/>
  <c r="AV150" i="17" s="1"/>
  <c r="AX150" i="17" s="1"/>
  <c r="X154" i="17"/>
  <c r="Z154" i="17"/>
  <c r="AB154" i="17" s="1"/>
  <c r="AD154" i="17" s="1"/>
  <c r="AF154" i="17" s="1"/>
  <c r="AH154" i="17" s="1"/>
  <c r="AJ154" i="17" s="1"/>
  <c r="AL154" i="17" s="1"/>
  <c r="AN154" i="17" s="1"/>
  <c r="AP154" i="17" s="1"/>
  <c r="AR154" i="17" s="1"/>
  <c r="AT154" i="17" s="1"/>
  <c r="AV154" i="17" s="1"/>
  <c r="AX154" i="17" s="1"/>
  <c r="V208" i="17"/>
  <c r="V172" i="17"/>
  <c r="V187" i="17"/>
  <c r="V135" i="17"/>
  <c r="X135" i="17"/>
  <c r="Z135" i="17"/>
  <c r="AB135" i="17"/>
  <c r="AD135" i="17"/>
  <c r="AF135" i="17" s="1"/>
  <c r="AH135" i="17" s="1"/>
  <c r="AJ135" i="17" s="1"/>
  <c r="AL135" i="17" s="1"/>
  <c r="AN135" i="17" s="1"/>
  <c r="AP135" i="17" s="1"/>
  <c r="AR135" i="17" s="1"/>
  <c r="AT135" i="17" s="1"/>
  <c r="AV135" i="17" s="1"/>
  <c r="AX135" i="17" s="1"/>
  <c r="V69" i="17"/>
  <c r="X69" i="17"/>
  <c r="Z69" i="17" s="1"/>
  <c r="AB69" i="17" s="1"/>
  <c r="AD69" i="17" s="1"/>
  <c r="AF69" i="17" s="1"/>
  <c r="AH69" i="17" s="1"/>
  <c r="AJ69" i="17" s="1"/>
  <c r="AL69" i="17" s="1"/>
  <c r="AN69" i="17" s="1"/>
  <c r="AP69" i="17" s="1"/>
  <c r="AR69" i="17" s="1"/>
  <c r="AT69" i="17" s="1"/>
  <c r="AV69" i="17" s="1"/>
  <c r="AX69" i="17" s="1"/>
  <c r="V191" i="17"/>
  <c r="X191" i="17"/>
  <c r="Z191" i="17"/>
  <c r="AB191" i="17" s="1"/>
  <c r="AD191" i="17" s="1"/>
  <c r="AF191" i="17" s="1"/>
  <c r="AH191" i="17" s="1"/>
  <c r="AJ191" i="17" s="1"/>
  <c r="AL191" i="17" s="1"/>
  <c r="AN191" i="17" s="1"/>
  <c r="AP191" i="17" s="1"/>
  <c r="AR191" i="17" s="1"/>
  <c r="AT191" i="17" s="1"/>
  <c r="AV191" i="17" s="1"/>
  <c r="AX191" i="17" s="1"/>
  <c r="X184" i="17"/>
  <c r="Z184" i="17"/>
  <c r="AB184" i="17"/>
  <c r="AD184" i="17"/>
  <c r="AF184" i="17" s="1"/>
  <c r="AH184" i="17" s="1"/>
  <c r="AJ184" i="17" s="1"/>
  <c r="AL184" i="17" s="1"/>
  <c r="AN184" i="17" s="1"/>
  <c r="AP184" i="17" s="1"/>
  <c r="AR184" i="17" s="1"/>
  <c r="AT184" i="17" s="1"/>
  <c r="AV184" i="17" s="1"/>
  <c r="AX184" i="17" s="1"/>
  <c r="V184" i="17"/>
  <c r="V176" i="17"/>
  <c r="X176" i="17"/>
  <c r="Z176" i="17"/>
  <c r="AB176" i="17"/>
  <c r="AD176" i="17"/>
  <c r="AF176" i="17" s="1"/>
  <c r="AH176" i="17" s="1"/>
  <c r="AJ176" i="17" s="1"/>
  <c r="AL176" i="17" s="1"/>
  <c r="AN176" i="17" s="1"/>
  <c r="AP176" i="17" s="1"/>
  <c r="AR176" i="17" s="1"/>
  <c r="AT176" i="17" s="1"/>
  <c r="AV176" i="17" s="1"/>
  <c r="AX176" i="17" s="1"/>
  <c r="X163" i="17"/>
  <c r="Z163" i="17"/>
  <c r="AB163" i="17" s="1"/>
  <c r="AD163" i="17" s="1"/>
  <c r="AF163" i="17" s="1"/>
  <c r="AH163" i="17" s="1"/>
  <c r="AJ163" i="17" s="1"/>
  <c r="AL163" i="17" s="1"/>
  <c r="AN163" i="17" s="1"/>
  <c r="AP163" i="17" s="1"/>
  <c r="AR163" i="17" s="1"/>
  <c r="AT163" i="17" s="1"/>
  <c r="AV163" i="17" s="1"/>
  <c r="AX163" i="17" s="1"/>
  <c r="V163" i="17"/>
  <c r="V123" i="17"/>
  <c r="X123" i="17"/>
  <c r="Z123" i="17"/>
  <c r="AB123" i="17" s="1"/>
  <c r="AD123" i="17" s="1"/>
  <c r="AF123" i="17" s="1"/>
  <c r="AH123" i="17" s="1"/>
  <c r="AJ123" i="17" s="1"/>
  <c r="AL123" i="17" s="1"/>
  <c r="AN123" i="17" s="1"/>
  <c r="AP123" i="17" s="1"/>
  <c r="AR123" i="17" s="1"/>
  <c r="AT123" i="17" s="1"/>
  <c r="AV123" i="17" s="1"/>
  <c r="AX123" i="17" s="1"/>
  <c r="V114" i="17"/>
  <c r="X114" i="17"/>
  <c r="Z114" i="17"/>
  <c r="AB114" i="17"/>
  <c r="AD114" i="17" s="1"/>
  <c r="AF114" i="17" s="1"/>
  <c r="AH114" i="17" s="1"/>
  <c r="AJ114" i="17" s="1"/>
  <c r="AL114" i="17" s="1"/>
  <c r="AN114" i="17" s="1"/>
  <c r="AP114" i="17" s="1"/>
  <c r="AR114" i="17" s="1"/>
  <c r="AT114" i="17" s="1"/>
  <c r="AV114" i="17" s="1"/>
  <c r="AX114" i="17" s="1"/>
  <c r="V100" i="17"/>
  <c r="X100" i="17"/>
  <c r="Z100" i="17"/>
  <c r="AB100" i="17"/>
  <c r="AD100" i="17"/>
  <c r="AF100" i="17" s="1"/>
  <c r="AH100" i="17" s="1"/>
  <c r="AJ100" i="17" s="1"/>
  <c r="AL100" i="17" s="1"/>
  <c r="AN100" i="17" s="1"/>
  <c r="AP100" i="17" s="1"/>
  <c r="AR100" i="17" s="1"/>
  <c r="AT100" i="17" s="1"/>
  <c r="AV100" i="17" s="1"/>
  <c r="AX100" i="17" s="1"/>
  <c r="X78" i="17"/>
  <c r="Z78" i="17"/>
  <c r="AB78" i="17" s="1"/>
  <c r="AD78" i="17" s="1"/>
  <c r="AF78" i="17" s="1"/>
  <c r="AH78" i="17" s="1"/>
  <c r="AJ78" i="17" s="1"/>
  <c r="AL78" i="17" s="1"/>
  <c r="AN78" i="17" s="1"/>
  <c r="AP78" i="17" s="1"/>
  <c r="AR78" i="17" s="1"/>
  <c r="AT78" i="17" s="1"/>
  <c r="AV78" i="17" s="1"/>
  <c r="AX78" i="17" s="1"/>
  <c r="V78" i="17"/>
  <c r="V76" i="17"/>
  <c r="X76" i="17"/>
  <c r="Z76" i="17"/>
  <c r="AB76" i="17" s="1"/>
  <c r="AD76" i="17" s="1"/>
  <c r="AF76" i="17" s="1"/>
  <c r="AH76" i="17" s="1"/>
  <c r="AJ76" i="17" s="1"/>
  <c r="AL76" i="17" s="1"/>
  <c r="AN76" i="17" s="1"/>
  <c r="AP76" i="17" s="1"/>
  <c r="AR76" i="17" s="1"/>
  <c r="AT76" i="17" s="1"/>
  <c r="AV76" i="17" s="1"/>
  <c r="AX76" i="17" s="1"/>
  <c r="X74" i="17"/>
  <c r="Z74" i="17"/>
  <c r="AB74" i="17"/>
  <c r="AD74" i="17"/>
  <c r="AF74" i="17" s="1"/>
  <c r="AH74" i="17" s="1"/>
  <c r="AJ74" i="17" s="1"/>
  <c r="AL74" i="17" s="1"/>
  <c r="AN74" i="17" s="1"/>
  <c r="AP74" i="17" s="1"/>
  <c r="AR74" i="17" s="1"/>
  <c r="AT74" i="17" s="1"/>
  <c r="AV74" i="17" s="1"/>
  <c r="AX74" i="17" s="1"/>
  <c r="V74" i="17"/>
  <c r="X72" i="17"/>
  <c r="Z72" i="17" s="1"/>
  <c r="AB72" i="17" s="1"/>
  <c r="AD72" i="17" s="1"/>
  <c r="AF72" i="17" s="1"/>
  <c r="AH72" i="17" s="1"/>
  <c r="AJ72" i="17" s="1"/>
  <c r="AL72" i="17" s="1"/>
  <c r="AN72" i="17" s="1"/>
  <c r="AP72" i="17" s="1"/>
  <c r="AR72" i="17" s="1"/>
  <c r="AT72" i="17" s="1"/>
  <c r="AV72" i="17" s="1"/>
  <c r="AX72" i="17" s="1"/>
  <c r="V72" i="17"/>
  <c r="V68" i="17"/>
  <c r="X68" i="17"/>
  <c r="Z68" i="17" s="1"/>
  <c r="AB68" i="17" s="1"/>
  <c r="AD68" i="17" s="1"/>
  <c r="AF68" i="17" s="1"/>
  <c r="AH68" i="17" s="1"/>
  <c r="AJ68" i="17" s="1"/>
  <c r="AL68" i="17" s="1"/>
  <c r="AN68" i="17" s="1"/>
  <c r="AP68" i="17" s="1"/>
  <c r="AR68" i="17" s="1"/>
  <c r="AT68" i="17" s="1"/>
  <c r="AV68" i="17" s="1"/>
  <c r="AX68" i="17" s="1"/>
  <c r="V66" i="17"/>
  <c r="X66" i="17"/>
  <c r="Z66" i="17"/>
  <c r="AB66" i="17" s="1"/>
  <c r="AD66" i="17" s="1"/>
  <c r="AF66" i="17" s="1"/>
  <c r="AH66" i="17" s="1"/>
  <c r="AJ66" i="17" s="1"/>
  <c r="AL66" i="17" s="1"/>
  <c r="AN66" i="17" s="1"/>
  <c r="AP66" i="17" s="1"/>
  <c r="AR66" i="17" s="1"/>
  <c r="AT66" i="17" s="1"/>
  <c r="AV66" i="17" s="1"/>
  <c r="AX66" i="17" s="1"/>
  <c r="V36" i="17"/>
  <c r="X36" i="17"/>
  <c r="Z36" i="17" s="1"/>
  <c r="AB36" i="17" s="1"/>
  <c r="AD36" i="17" s="1"/>
  <c r="AF36" i="17" s="1"/>
  <c r="AH36" i="17" s="1"/>
  <c r="AJ36" i="17" s="1"/>
  <c r="AL36" i="17" s="1"/>
  <c r="AN36" i="17" s="1"/>
  <c r="AP36" i="17" s="1"/>
  <c r="AR36" i="17" s="1"/>
  <c r="AT36" i="17" s="1"/>
  <c r="AV36" i="17" s="1"/>
  <c r="AX36" i="17" s="1"/>
  <c r="V31" i="17"/>
  <c r="X31" i="17"/>
  <c r="Z31" i="17"/>
  <c r="AB31" i="17" s="1"/>
  <c r="AD31" i="17" s="1"/>
  <c r="AF31" i="17" s="1"/>
  <c r="AH31" i="17" s="1"/>
  <c r="AJ31" i="17" s="1"/>
  <c r="AL31" i="17" s="1"/>
  <c r="AN31" i="17" s="1"/>
  <c r="AP31" i="17" s="1"/>
  <c r="AR31" i="17" s="1"/>
  <c r="AT31" i="17" s="1"/>
  <c r="AV31" i="17" s="1"/>
  <c r="AX31" i="17" s="1"/>
  <c r="X225" i="17"/>
  <c r="Z225" i="17"/>
  <c r="AB225" i="17" s="1"/>
  <c r="AD225" i="17" s="1"/>
  <c r="AF225" i="17" s="1"/>
  <c r="AH225" i="17" s="1"/>
  <c r="AJ225" i="17" s="1"/>
  <c r="AL225" i="17" s="1"/>
  <c r="AN225" i="17" s="1"/>
  <c r="AP225" i="17" s="1"/>
  <c r="AR225" i="17" s="1"/>
  <c r="AT225" i="17" s="1"/>
  <c r="AV225" i="17" s="1"/>
  <c r="AX225" i="17" s="1"/>
  <c r="V112" i="17"/>
  <c r="X221" i="17"/>
  <c r="Z221" i="17" s="1"/>
  <c r="AB221" i="17" s="1"/>
  <c r="AD221" i="17" s="1"/>
  <c r="AF221" i="17" s="1"/>
  <c r="AH221" i="17" s="1"/>
  <c r="AJ221" i="17" s="1"/>
  <c r="AL221" i="17" s="1"/>
  <c r="AN221" i="17" s="1"/>
  <c r="AP221" i="17" s="1"/>
  <c r="AR221" i="17" s="1"/>
  <c r="AT221" i="17" s="1"/>
  <c r="AV221" i="17" s="1"/>
  <c r="AX221" i="17" s="1"/>
  <c r="V221" i="17"/>
  <c r="X217" i="17"/>
  <c r="Z217" i="17"/>
  <c r="AB217" i="17" s="1"/>
  <c r="AD217" i="17" s="1"/>
  <c r="AF217" i="17" s="1"/>
  <c r="AH217" i="17" s="1"/>
  <c r="AJ217" i="17" s="1"/>
  <c r="AL217" i="17" s="1"/>
  <c r="AN217" i="17" s="1"/>
  <c r="AP217" i="17" s="1"/>
  <c r="AR217" i="17" s="1"/>
  <c r="AT217" i="17" s="1"/>
  <c r="AV217" i="17" s="1"/>
  <c r="AX217" i="17" s="1"/>
  <c r="V217" i="17"/>
  <c r="X215" i="17"/>
  <c r="Z215" i="17" s="1"/>
  <c r="AB215" i="17" s="1"/>
  <c r="AD215" i="17" s="1"/>
  <c r="AF215" i="17" s="1"/>
  <c r="AH215" i="17" s="1"/>
  <c r="AJ215" i="17" s="1"/>
  <c r="AL215" i="17" s="1"/>
  <c r="AN215" i="17" s="1"/>
  <c r="AP215" i="17" s="1"/>
  <c r="AR215" i="17" s="1"/>
  <c r="AT215" i="17" s="1"/>
  <c r="AV215" i="17" s="1"/>
  <c r="AX215" i="17" s="1"/>
  <c r="V215" i="17"/>
  <c r="V64" i="17"/>
  <c r="X179" i="17"/>
  <c r="Z179" i="17" s="1"/>
  <c r="AB179" i="17" s="1"/>
  <c r="AD179" i="17" s="1"/>
  <c r="AF179" i="17" s="1"/>
  <c r="AH179" i="17" s="1"/>
  <c r="AJ179" i="17" s="1"/>
  <c r="AL179" i="17" s="1"/>
  <c r="AN179" i="17" s="1"/>
  <c r="AP179" i="17" s="1"/>
  <c r="AR179" i="17" s="1"/>
  <c r="AT179" i="17" s="1"/>
  <c r="AV179" i="17" s="1"/>
  <c r="AX179" i="17" s="1"/>
  <c r="X33" i="17"/>
  <c r="Z33" i="17" s="1"/>
  <c r="AB33" i="17" s="1"/>
  <c r="AD33" i="17" s="1"/>
  <c r="AF33" i="17" s="1"/>
  <c r="AH33" i="17" s="1"/>
  <c r="AJ33" i="17" s="1"/>
  <c r="AL33" i="17" s="1"/>
  <c r="AN33" i="17" s="1"/>
  <c r="AP33" i="17" s="1"/>
  <c r="AR33" i="17" s="1"/>
  <c r="AT33" i="17" s="1"/>
  <c r="AV33" i="17" s="1"/>
  <c r="AX33" i="17" s="1"/>
  <c r="V70" i="17"/>
  <c r="V209" i="17"/>
  <c r="X209" i="17"/>
  <c r="Z209" i="17" s="1"/>
  <c r="AB209" i="17" s="1"/>
  <c r="AD209" i="17" s="1"/>
  <c r="AF209" i="17" s="1"/>
  <c r="AH209" i="17" s="1"/>
  <c r="AJ209" i="17" s="1"/>
  <c r="AL209" i="17" s="1"/>
  <c r="AN209" i="17" s="1"/>
  <c r="AP209" i="17" s="1"/>
  <c r="AR209" i="17" s="1"/>
  <c r="AT209" i="17" s="1"/>
  <c r="AV209" i="17" s="1"/>
  <c r="AX209" i="17" s="1"/>
  <c r="X195" i="17"/>
  <c r="Z195" i="17" s="1"/>
  <c r="AB195" i="17" s="1"/>
  <c r="AD195" i="17" s="1"/>
  <c r="AF195" i="17" s="1"/>
  <c r="AH195" i="17" s="1"/>
  <c r="AJ195" i="17" s="1"/>
  <c r="AL195" i="17" s="1"/>
  <c r="AN195" i="17" s="1"/>
  <c r="AP195" i="17" s="1"/>
  <c r="AR195" i="17" s="1"/>
  <c r="AT195" i="17" s="1"/>
  <c r="AV195" i="17" s="1"/>
  <c r="AX195" i="17" s="1"/>
  <c r="V195" i="17"/>
  <c r="V181" i="17"/>
  <c r="X181" i="17"/>
  <c r="Z181" i="17" s="1"/>
  <c r="AB181" i="17" s="1"/>
  <c r="AD181" i="17" s="1"/>
  <c r="AF181" i="17" s="1"/>
  <c r="AH181" i="17" s="1"/>
  <c r="AJ181" i="17" s="1"/>
  <c r="AL181" i="17" s="1"/>
  <c r="AN181" i="17" s="1"/>
  <c r="AP181" i="17" s="1"/>
  <c r="AR181" i="17" s="1"/>
  <c r="AT181" i="17" s="1"/>
  <c r="AV181" i="17" s="1"/>
  <c r="AX181" i="17" s="1"/>
  <c r="V178" i="17"/>
  <c r="X178" i="17"/>
  <c r="Z178" i="17"/>
  <c r="AB178" i="17" s="1"/>
  <c r="AD178" i="17" s="1"/>
  <c r="AF178" i="17" s="1"/>
  <c r="AH178" i="17" s="1"/>
  <c r="AJ178" i="17" s="1"/>
  <c r="AL178" i="17" s="1"/>
  <c r="AN178" i="17" s="1"/>
  <c r="AP178" i="17" s="1"/>
  <c r="AR178" i="17" s="1"/>
  <c r="AT178" i="17" s="1"/>
  <c r="AV178" i="17" s="1"/>
  <c r="AX178" i="17" s="1"/>
  <c r="X171" i="17"/>
  <c r="Z171" i="17"/>
  <c r="AB171" i="17"/>
  <c r="AD171" i="17"/>
  <c r="AF171" i="17" s="1"/>
  <c r="AH171" i="17" s="1"/>
  <c r="AJ171" i="17" s="1"/>
  <c r="AL171" i="17" s="1"/>
  <c r="AN171" i="17" s="1"/>
  <c r="AP171" i="17" s="1"/>
  <c r="AR171" i="17" s="1"/>
  <c r="AT171" i="17" s="1"/>
  <c r="AV171" i="17" s="1"/>
  <c r="AX171" i="17" s="1"/>
  <c r="V171" i="17"/>
  <c r="X214" i="17"/>
  <c r="Z214" i="17" s="1"/>
  <c r="AB214" i="17" s="1"/>
  <c r="AD214" i="17" s="1"/>
  <c r="AF214" i="17" s="1"/>
  <c r="AH214" i="17" s="1"/>
  <c r="AJ214" i="17" s="1"/>
  <c r="AL214" i="17" s="1"/>
  <c r="AN214" i="17" s="1"/>
  <c r="AP214" i="17" s="1"/>
  <c r="AR214" i="17" s="1"/>
  <c r="AT214" i="17" s="1"/>
  <c r="AV214" i="17" s="1"/>
  <c r="AX214" i="17" s="1"/>
  <c r="V214" i="17"/>
  <c r="V211" i="17"/>
  <c r="X211" i="17"/>
  <c r="Z211" i="17" s="1"/>
  <c r="AB211" i="17" s="1"/>
  <c r="AD211" i="17" s="1"/>
  <c r="AF211" i="17" s="1"/>
  <c r="AH211" i="17" s="1"/>
  <c r="AJ211" i="17" s="1"/>
  <c r="AL211" i="17" s="1"/>
  <c r="AN211" i="17" s="1"/>
  <c r="AP211" i="17" s="1"/>
  <c r="AR211" i="17" s="1"/>
  <c r="AT211" i="17" s="1"/>
  <c r="AV211" i="17" s="1"/>
  <c r="AX211" i="17" s="1"/>
  <c r="V201" i="17"/>
  <c r="X201" i="17"/>
  <c r="Z201" i="17"/>
  <c r="AB201" i="17" s="1"/>
  <c r="AD201" i="17" s="1"/>
  <c r="AF201" i="17" s="1"/>
  <c r="AH201" i="17" s="1"/>
  <c r="AJ201" i="17" s="1"/>
  <c r="AL201" i="17" s="1"/>
  <c r="AN201" i="17" s="1"/>
  <c r="AP201" i="17" s="1"/>
  <c r="AR201" i="17" s="1"/>
  <c r="AT201" i="17" s="1"/>
  <c r="AV201" i="17" s="1"/>
  <c r="AX201" i="17" s="1"/>
  <c r="X196" i="17"/>
  <c r="Z196" i="17"/>
  <c r="AB196" i="17"/>
  <c r="AD196" i="17"/>
  <c r="AF196" i="17" s="1"/>
  <c r="AH196" i="17" s="1"/>
  <c r="AJ196" i="17" s="1"/>
  <c r="AL196" i="17" s="1"/>
  <c r="AN196" i="17" s="1"/>
  <c r="AP196" i="17" s="1"/>
  <c r="AR196" i="17" s="1"/>
  <c r="AT196" i="17" s="1"/>
  <c r="AV196" i="17" s="1"/>
  <c r="AX196" i="17" s="1"/>
  <c r="V196" i="17"/>
  <c r="V183" i="17"/>
  <c r="X183" i="17"/>
  <c r="Z183" i="17"/>
  <c r="AB183" i="17"/>
  <c r="AD183" i="17"/>
  <c r="AF183" i="17" s="1"/>
  <c r="AH183" i="17" s="1"/>
  <c r="AJ183" i="17" s="1"/>
  <c r="AL183" i="17" s="1"/>
  <c r="AN183" i="17" s="1"/>
  <c r="AP183" i="17" s="1"/>
  <c r="AR183" i="17" s="1"/>
  <c r="AT183" i="17" s="1"/>
  <c r="AV183" i="17" s="1"/>
  <c r="AX183" i="17" s="1"/>
  <c r="V175" i="17"/>
  <c r="X175" i="17"/>
  <c r="Z175" i="17" s="1"/>
  <c r="AB175" i="17" s="1"/>
  <c r="AD175" i="17" s="1"/>
  <c r="AF175" i="17" s="1"/>
  <c r="AH175" i="17" s="1"/>
  <c r="AJ175" i="17" s="1"/>
  <c r="AL175" i="17" s="1"/>
  <c r="AN175" i="17" s="1"/>
  <c r="AP175" i="17" s="1"/>
  <c r="AR175" i="17" s="1"/>
  <c r="AT175" i="17" s="1"/>
  <c r="AV175" i="17" s="1"/>
  <c r="AX175" i="17" s="1"/>
  <c r="V213" i="17"/>
  <c r="X213" i="17"/>
  <c r="Z213" i="17"/>
  <c r="AB213" i="17" s="1"/>
  <c r="AD213" i="17" s="1"/>
  <c r="AF213" i="17" s="1"/>
  <c r="AH213" i="17" s="1"/>
  <c r="AJ213" i="17" s="1"/>
  <c r="AL213" i="17" s="1"/>
  <c r="AN213" i="17" s="1"/>
  <c r="AP213" i="17" s="1"/>
  <c r="AR213" i="17" s="1"/>
  <c r="AT213" i="17" s="1"/>
  <c r="AV213" i="17" s="1"/>
  <c r="AX213" i="17" s="1"/>
  <c r="X194" i="17"/>
  <c r="Z194" i="17"/>
  <c r="AB194" i="17"/>
  <c r="AD194" i="17"/>
  <c r="AF194" i="17" s="1"/>
  <c r="AH194" i="17" s="1"/>
  <c r="AJ194" i="17" s="1"/>
  <c r="AL194" i="17" s="1"/>
  <c r="AN194" i="17" s="1"/>
  <c r="AP194" i="17" s="1"/>
  <c r="AR194" i="17" s="1"/>
  <c r="AT194" i="17" s="1"/>
  <c r="AV194" i="17" s="1"/>
  <c r="AX194" i="17" s="1"/>
  <c r="V194" i="17"/>
  <c r="X174" i="17"/>
  <c r="Z174" i="17" s="1"/>
  <c r="AB174" i="17" s="1"/>
  <c r="AD174" i="17" s="1"/>
  <c r="AF174" i="17" s="1"/>
  <c r="AH174" i="17" s="1"/>
  <c r="AJ174" i="17" s="1"/>
  <c r="AL174" i="17" s="1"/>
  <c r="AN174" i="17" s="1"/>
  <c r="AP174" i="17" s="1"/>
  <c r="AR174" i="17" s="1"/>
  <c r="AT174" i="17" s="1"/>
  <c r="AV174" i="17" s="1"/>
  <c r="AX174" i="17" s="1"/>
  <c r="V174" i="17"/>
  <c r="X173" i="17"/>
  <c r="Z173" i="17"/>
  <c r="AB173" i="17" s="1"/>
  <c r="AD173" i="17" s="1"/>
  <c r="AF173" i="17" s="1"/>
  <c r="AH173" i="17" s="1"/>
  <c r="AJ173" i="17" s="1"/>
  <c r="AL173" i="17" s="1"/>
  <c r="AN173" i="17" s="1"/>
  <c r="AP173" i="17" s="1"/>
  <c r="AR173" i="17" s="1"/>
  <c r="AT173" i="17" s="1"/>
  <c r="AV173" i="17" s="1"/>
  <c r="AX173" i="17" s="1"/>
  <c r="V173" i="17"/>
  <c r="V220" i="17"/>
  <c r="X220" i="17"/>
  <c r="Z220" i="17"/>
  <c r="AB220" i="17" s="1"/>
  <c r="AD220" i="17" s="1"/>
  <c r="AF220" i="17" s="1"/>
  <c r="AH220" i="17" s="1"/>
  <c r="AJ220" i="17" s="1"/>
  <c r="AL220" i="17" s="1"/>
  <c r="AN220" i="17" s="1"/>
  <c r="AP220" i="17" s="1"/>
  <c r="AR220" i="17" s="1"/>
  <c r="AT220" i="17" s="1"/>
  <c r="AV220" i="17" s="1"/>
  <c r="AX220" i="17" s="1"/>
  <c r="V169" i="17"/>
  <c r="X169" i="17"/>
  <c r="Z169" i="17"/>
  <c r="AB169" i="17"/>
  <c r="AD169" i="17" s="1"/>
  <c r="AF169" i="17" s="1"/>
  <c r="AH169" i="17" s="1"/>
  <c r="AJ169" i="17" s="1"/>
  <c r="AL169" i="17" s="1"/>
  <c r="AN169" i="17" s="1"/>
  <c r="AP169" i="17" s="1"/>
  <c r="AR169" i="17" s="1"/>
  <c r="AT169" i="17" s="1"/>
  <c r="AV169" i="17" s="1"/>
  <c r="AX169" i="17" s="1"/>
  <c r="X227" i="17"/>
  <c r="Z227" i="17" s="1"/>
  <c r="AB227" i="17" s="1"/>
  <c r="AD227" i="17" s="1"/>
  <c r="AF227" i="17" s="1"/>
  <c r="AH227" i="17" s="1"/>
  <c r="AJ227" i="17" s="1"/>
  <c r="AL227" i="17" s="1"/>
  <c r="AN227" i="17" s="1"/>
  <c r="AP227" i="17" s="1"/>
  <c r="AR227" i="17" s="1"/>
  <c r="AT227" i="17" s="1"/>
  <c r="AV227" i="17" s="1"/>
  <c r="AX227" i="17" s="1"/>
  <c r="V227" i="17"/>
  <c r="R51" i="19"/>
  <c r="S51" i="19"/>
  <c r="R51" i="6"/>
  <c r="S51" i="6"/>
  <c r="AS40" i="3"/>
  <c r="AW40" i="3"/>
  <c r="R41" i="6"/>
  <c r="S41" i="6"/>
  <c r="S41" i="19"/>
  <c r="AW46" i="3"/>
  <c r="W91" i="13" l="1"/>
  <c r="BB91" i="13"/>
  <c r="BC91" i="13" s="1"/>
  <c r="BD91" i="13" s="1"/>
  <c r="BE91" i="13" s="1"/>
  <c r="BF91" i="13" s="1"/>
  <c r="BG91" i="13" s="1"/>
  <c r="BH91" i="13" s="1"/>
  <c r="BI91" i="13" s="1"/>
  <c r="T90" i="15"/>
  <c r="V90" i="15"/>
  <c r="X90" i="15" s="1"/>
  <c r="Z90" i="15" s="1"/>
  <c r="AB90" i="15" s="1"/>
  <c r="AD90" i="15" s="1"/>
  <c r="AF90" i="15" s="1"/>
  <c r="AH90" i="15" s="1"/>
  <c r="AJ90" i="15" s="1"/>
  <c r="AL90" i="15" s="1"/>
  <c r="AN90" i="15" s="1"/>
  <c r="AP90" i="15" s="1"/>
  <c r="AR90" i="15" s="1"/>
  <c r="AT90" i="15" s="1"/>
  <c r="AV90" i="15" s="1"/>
  <c r="AJ91" i="13"/>
  <c r="AN91" i="13"/>
  <c r="AF91" i="13"/>
  <c r="T92" i="15"/>
  <c r="AQ93" i="13"/>
  <c r="AP93" i="13" s="1"/>
  <c r="T88" i="15"/>
  <c r="V88" i="15"/>
  <c r="X88" i="15" s="1"/>
  <c r="Z88" i="15" s="1"/>
  <c r="AB88" i="15" s="1"/>
  <c r="AD88" i="15" s="1"/>
  <c r="AF88" i="15" s="1"/>
  <c r="AH88" i="15" s="1"/>
  <c r="AJ88" i="15" s="1"/>
  <c r="AL88" i="15" s="1"/>
  <c r="AN88" i="15" s="1"/>
  <c r="AP88" i="15" s="1"/>
  <c r="AR88" i="15" s="1"/>
  <c r="AT88" i="15" s="1"/>
  <c r="AV88" i="15" s="1"/>
  <c r="X88" i="13"/>
  <c r="AN88" i="13"/>
  <c r="AF88" i="13"/>
  <c r="BB89" i="13"/>
  <c r="BC89" i="13" s="1"/>
  <c r="BD89" i="13" s="1"/>
  <c r="BE89" i="13" s="1"/>
  <c r="BF89" i="13" s="1"/>
  <c r="BG89" i="13" s="1"/>
  <c r="BH89" i="13" s="1"/>
  <c r="BI89" i="13" s="1"/>
  <c r="AJ88" i="13"/>
  <c r="R137" i="6"/>
  <c r="S137" i="6"/>
  <c r="R64" i="6"/>
  <c r="S64" i="6"/>
  <c r="AQ128" i="13"/>
  <c r="AP128" i="13" s="1"/>
  <c r="AV128" i="13"/>
  <c r="AX128" i="13" s="1"/>
  <c r="AQ61" i="13"/>
  <c r="AP61" i="13" s="1"/>
  <c r="AV61" i="13"/>
  <c r="AX61" i="13" s="1"/>
  <c r="AQ84" i="13"/>
  <c r="AP84" i="13" s="1"/>
  <c r="AV84" i="13"/>
  <c r="AX84" i="13" s="1"/>
  <c r="AQ175" i="13"/>
  <c r="AP175" i="13" s="1"/>
  <c r="AV175" i="13"/>
  <c r="AX175" i="13" s="1"/>
  <c r="AQ126" i="13"/>
  <c r="AP126" i="13" s="1"/>
  <c r="AV126" i="13"/>
  <c r="AX126" i="13" s="1"/>
  <c r="AN8" i="13"/>
  <c r="AJ8" i="13"/>
  <c r="X8" i="13"/>
  <c r="BB17" i="13"/>
  <c r="BC17" i="13" s="1"/>
  <c r="BD17" i="13" s="1"/>
  <c r="BE17" i="13" s="1"/>
  <c r="BF17" i="13" s="1"/>
  <c r="BG17" i="13" s="1"/>
  <c r="BH17" i="13" s="1"/>
  <c r="BI17" i="13" s="1"/>
  <c r="W17" i="13"/>
  <c r="AF24" i="13"/>
  <c r="X24" i="13"/>
  <c r="W26" i="13"/>
  <c r="BB26" i="13"/>
  <c r="BC26" i="13" s="1"/>
  <c r="BD26" i="13" s="1"/>
  <c r="BE26" i="13" s="1"/>
  <c r="BF26" i="13" s="1"/>
  <c r="BG26" i="13" s="1"/>
  <c r="BH26" i="13" s="1"/>
  <c r="BI26" i="13" s="1"/>
  <c r="AJ36" i="13"/>
  <c r="AN36" i="13"/>
  <c r="AN27" i="13"/>
  <c r="AJ27" i="13"/>
  <c r="AJ19" i="13"/>
  <c r="AN19" i="13"/>
  <c r="AQ200" i="13"/>
  <c r="AP200" i="13" s="1"/>
  <c r="AJ54" i="13"/>
  <c r="AN54" i="13"/>
  <c r="AF54" i="13"/>
  <c r="AF45" i="13"/>
  <c r="AJ45" i="13"/>
  <c r="X45" i="13"/>
  <c r="AN45" i="13"/>
  <c r="AN44" i="13"/>
  <c r="AJ44" i="13"/>
  <c r="AF44" i="13"/>
  <c r="X44" i="13"/>
  <c r="AJ43" i="13"/>
  <c r="AN43" i="13"/>
  <c r="AF43" i="13"/>
  <c r="X43" i="13"/>
  <c r="W52" i="13"/>
  <c r="BB52" i="13"/>
  <c r="BC52" i="13" s="1"/>
  <c r="BD52" i="13" s="1"/>
  <c r="BE52" i="13" s="1"/>
  <c r="BF52" i="13" s="1"/>
  <c r="BG52" i="13" s="1"/>
  <c r="BH52" i="13" s="1"/>
  <c r="BI52" i="13" s="1"/>
  <c r="W48" i="13"/>
  <c r="BB48" i="13"/>
  <c r="BC48" i="13" s="1"/>
  <c r="BD48" i="13" s="1"/>
  <c r="BE48" i="13" s="1"/>
  <c r="BF48" i="13" s="1"/>
  <c r="BG48" i="13" s="1"/>
  <c r="BH48" i="13" s="1"/>
  <c r="BI48" i="13" s="1"/>
  <c r="W44" i="13"/>
  <c r="BB44" i="13"/>
  <c r="BC44" i="13" s="1"/>
  <c r="BD44" i="13" s="1"/>
  <c r="BE44" i="13" s="1"/>
  <c r="BF44" i="13" s="1"/>
  <c r="BG44" i="13" s="1"/>
  <c r="BH44" i="13" s="1"/>
  <c r="BI44" i="13" s="1"/>
  <c r="BB43" i="13"/>
  <c r="BC43" i="13" s="1"/>
  <c r="BD43" i="13" s="1"/>
  <c r="BE43" i="13" s="1"/>
  <c r="BF43" i="13" s="1"/>
  <c r="BG43" i="13" s="1"/>
  <c r="BH43" i="13" s="1"/>
  <c r="BI43" i="13" s="1"/>
  <c r="W43" i="13"/>
  <c r="AV51" i="13"/>
  <c r="AX51" i="13" s="1"/>
  <c r="AQ53" i="13"/>
  <c r="AP53" i="13" s="1"/>
  <c r="T2" i="15"/>
  <c r="V2" i="15"/>
  <c r="X2" i="15" s="1"/>
  <c r="Z2" i="15" s="1"/>
  <c r="AB2" i="15" s="1"/>
  <c r="AD2" i="15" s="1"/>
  <c r="AF2" i="15" s="1"/>
  <c r="AH2" i="15" s="1"/>
  <c r="AJ2" i="15" s="1"/>
  <c r="AL2" i="15" s="1"/>
  <c r="AN2" i="15" s="1"/>
  <c r="AP2" i="15" s="1"/>
  <c r="AR2" i="15" s="1"/>
  <c r="AT2" i="15" s="1"/>
  <c r="AV2" i="15" s="1"/>
  <c r="T44" i="15"/>
  <c r="V44" i="15"/>
  <c r="X44" i="15" s="1"/>
  <c r="Z44" i="15" s="1"/>
  <c r="AB44" i="15" s="1"/>
  <c r="AD44" i="15" s="1"/>
  <c r="AF44" i="15" s="1"/>
  <c r="AH44" i="15" s="1"/>
  <c r="AJ44" i="15" s="1"/>
  <c r="AL44" i="15" s="1"/>
  <c r="AN44" i="15" s="1"/>
  <c r="AP44" i="15" s="1"/>
  <c r="AR44" i="15" s="1"/>
  <c r="AT44" i="15" s="1"/>
  <c r="AV44" i="15" s="1"/>
  <c r="T42" i="15"/>
  <c r="V42" i="15"/>
  <c r="X42" i="15" s="1"/>
  <c r="Z42" i="15" s="1"/>
  <c r="AB42" i="15" s="1"/>
  <c r="AD42" i="15" s="1"/>
  <c r="AF42" i="15" s="1"/>
  <c r="AH42" i="15" s="1"/>
  <c r="AJ42" i="15" s="1"/>
  <c r="AL42" i="15" s="1"/>
  <c r="AN42" i="15" s="1"/>
  <c r="AP42" i="15" s="1"/>
  <c r="AR42" i="15" s="1"/>
  <c r="AT42" i="15" s="1"/>
  <c r="AV42" i="15" s="1"/>
  <c r="T131" i="15"/>
  <c r="V128" i="15"/>
  <c r="X128" i="15" s="1"/>
  <c r="Z128" i="15" s="1"/>
  <c r="AB128" i="15" s="1"/>
  <c r="AD128" i="15" s="1"/>
  <c r="AF128" i="15" s="1"/>
  <c r="AH128" i="15" s="1"/>
  <c r="AJ128" i="15" s="1"/>
  <c r="AL128" i="15" s="1"/>
  <c r="AN128" i="15" s="1"/>
  <c r="AP128" i="15" s="1"/>
  <c r="AR128" i="15" s="1"/>
  <c r="AT128" i="15" s="1"/>
  <c r="AV128" i="15" s="1"/>
  <c r="T81" i="15"/>
  <c r="T33" i="15"/>
  <c r="V33" i="15"/>
  <c r="X33" i="15" s="1"/>
  <c r="Z33" i="15" s="1"/>
  <c r="AB33" i="15" s="1"/>
  <c r="AD33" i="15" s="1"/>
  <c r="AF33" i="15" s="1"/>
  <c r="AH33" i="15" s="1"/>
  <c r="AJ33" i="15" s="1"/>
  <c r="AL33" i="15" s="1"/>
  <c r="AN33" i="15" s="1"/>
  <c r="AP33" i="15" s="1"/>
  <c r="AR33" i="15" s="1"/>
  <c r="AT33" i="15" s="1"/>
  <c r="AV33" i="15" s="1"/>
  <c r="V53" i="15"/>
  <c r="X53" i="15" s="1"/>
  <c r="Z53" i="15" s="1"/>
  <c r="AB53" i="15" s="1"/>
  <c r="AD53" i="15" s="1"/>
  <c r="AF53" i="15" s="1"/>
  <c r="AH53" i="15" s="1"/>
  <c r="AJ53" i="15" s="1"/>
  <c r="AL53" i="15" s="1"/>
  <c r="AN53" i="15" s="1"/>
  <c r="AP53" i="15" s="1"/>
  <c r="AR53" i="15" s="1"/>
  <c r="AT53" i="15" s="1"/>
  <c r="AV53" i="15" s="1"/>
  <c r="T53" i="15"/>
  <c r="T109" i="15"/>
  <c r="V109" i="15"/>
  <c r="X109" i="15" s="1"/>
  <c r="Z109" i="15" s="1"/>
  <c r="AB109" i="15" s="1"/>
  <c r="AD109" i="15" s="1"/>
  <c r="AF109" i="15" s="1"/>
  <c r="AH109" i="15" s="1"/>
  <c r="AJ109" i="15" s="1"/>
  <c r="AL109" i="15" s="1"/>
  <c r="AN109" i="15" s="1"/>
  <c r="AP109" i="15" s="1"/>
  <c r="AR109" i="15" s="1"/>
  <c r="AT109" i="15" s="1"/>
  <c r="AV109" i="15" s="1"/>
  <c r="V157" i="15"/>
  <c r="X157" i="15" s="1"/>
  <c r="Z157" i="15" s="1"/>
  <c r="AB157" i="15" s="1"/>
  <c r="AD157" i="15" s="1"/>
  <c r="AF157" i="15" s="1"/>
  <c r="AH157" i="15" s="1"/>
  <c r="AJ157" i="15" s="1"/>
  <c r="AL157" i="15" s="1"/>
  <c r="AN157" i="15" s="1"/>
  <c r="AP157" i="15" s="1"/>
  <c r="AR157" i="15" s="1"/>
  <c r="AT157" i="15" s="1"/>
  <c r="AV157" i="15" s="1"/>
  <c r="T157" i="15"/>
  <c r="T26" i="15"/>
  <c r="V26" i="15"/>
  <c r="X26" i="15" s="1"/>
  <c r="Z26" i="15" s="1"/>
  <c r="AB26" i="15" s="1"/>
  <c r="AD26" i="15" s="1"/>
  <c r="AF26" i="15" s="1"/>
  <c r="AH26" i="15" s="1"/>
  <c r="AJ26" i="15" s="1"/>
  <c r="AL26" i="15" s="1"/>
  <c r="AN26" i="15" s="1"/>
  <c r="AP26" i="15" s="1"/>
  <c r="AR26" i="15" s="1"/>
  <c r="AT26" i="15" s="1"/>
  <c r="AV26" i="15" s="1"/>
  <c r="V139" i="15"/>
  <c r="X139" i="15" s="1"/>
  <c r="Z139" i="15" s="1"/>
  <c r="AB139" i="15" s="1"/>
  <c r="AD139" i="15" s="1"/>
  <c r="AF139" i="15" s="1"/>
  <c r="AH139" i="15" s="1"/>
  <c r="AJ139" i="15" s="1"/>
  <c r="AL139" i="15" s="1"/>
  <c r="AN139" i="15" s="1"/>
  <c r="AP139" i="15" s="1"/>
  <c r="AR139" i="15" s="1"/>
  <c r="AT139" i="15" s="1"/>
  <c r="AV139" i="15" s="1"/>
  <c r="T111" i="15"/>
  <c r="V144" i="15"/>
  <c r="X144" i="15" s="1"/>
  <c r="Z144" i="15" s="1"/>
  <c r="AB144" i="15" s="1"/>
  <c r="AD144" i="15" s="1"/>
  <c r="AF144" i="15" s="1"/>
  <c r="AH144" i="15" s="1"/>
  <c r="AJ144" i="15" s="1"/>
  <c r="AL144" i="15" s="1"/>
  <c r="AN144" i="15" s="1"/>
  <c r="AP144" i="15" s="1"/>
  <c r="AR144" i="15" s="1"/>
  <c r="AT144" i="15" s="1"/>
  <c r="AV144" i="15" s="1"/>
  <c r="V49" i="15"/>
  <c r="X49" i="15" s="1"/>
  <c r="Z49" i="15" s="1"/>
  <c r="AB49" i="15" s="1"/>
  <c r="AD49" i="15" s="1"/>
  <c r="AF49" i="15" s="1"/>
  <c r="AH49" i="15" s="1"/>
  <c r="AJ49" i="15" s="1"/>
  <c r="AL49" i="15" s="1"/>
  <c r="AN49" i="15" s="1"/>
  <c r="AP49" i="15" s="1"/>
  <c r="AR49" i="15" s="1"/>
  <c r="AT49" i="15" s="1"/>
  <c r="AV49" i="15" s="1"/>
  <c r="T165" i="15"/>
  <c r="V165" i="15"/>
  <c r="X165" i="15" s="1"/>
  <c r="Z165" i="15" s="1"/>
  <c r="AB165" i="15" s="1"/>
  <c r="AD165" i="15" s="1"/>
  <c r="AF165" i="15" s="1"/>
  <c r="AH165" i="15" s="1"/>
  <c r="AJ165" i="15" s="1"/>
  <c r="AL165" i="15" s="1"/>
  <c r="AN165" i="15" s="1"/>
  <c r="AP165" i="15" s="1"/>
  <c r="AR165" i="15" s="1"/>
  <c r="AT165" i="15" s="1"/>
  <c r="AV165" i="15" s="1"/>
  <c r="T70" i="15"/>
  <c r="V70" i="15"/>
  <c r="X70" i="15" s="1"/>
  <c r="Z70" i="15" s="1"/>
  <c r="AB70" i="15" s="1"/>
  <c r="AD70" i="15" s="1"/>
  <c r="AF70" i="15" s="1"/>
  <c r="AH70" i="15" s="1"/>
  <c r="AJ70" i="15" s="1"/>
  <c r="AL70" i="15" s="1"/>
  <c r="AN70" i="15" s="1"/>
  <c r="AP70" i="15" s="1"/>
  <c r="AR70" i="15" s="1"/>
  <c r="AT70" i="15" s="1"/>
  <c r="AV70" i="15" s="1"/>
  <c r="T121" i="15"/>
  <c r="V121" i="15"/>
  <c r="X121" i="15" s="1"/>
  <c r="Z121" i="15" s="1"/>
  <c r="AB121" i="15" s="1"/>
  <c r="AD121" i="15" s="1"/>
  <c r="AF121" i="15" s="1"/>
  <c r="AH121" i="15" s="1"/>
  <c r="AJ121" i="15" s="1"/>
  <c r="AL121" i="15" s="1"/>
  <c r="AN121" i="15" s="1"/>
  <c r="AP121" i="15" s="1"/>
  <c r="AR121" i="15" s="1"/>
  <c r="AT121" i="15" s="1"/>
  <c r="AV121" i="15" s="1"/>
  <c r="T158" i="15"/>
  <c r="V158" i="15"/>
  <c r="X158" i="15" s="1"/>
  <c r="Z158" i="15" s="1"/>
  <c r="AB158" i="15" s="1"/>
  <c r="AD158" i="15" s="1"/>
  <c r="AF158" i="15" s="1"/>
  <c r="AH158" i="15" s="1"/>
  <c r="AJ158" i="15" s="1"/>
  <c r="AL158" i="15" s="1"/>
  <c r="AN158" i="15" s="1"/>
  <c r="AP158" i="15" s="1"/>
  <c r="AR158" i="15" s="1"/>
  <c r="AT158" i="15" s="1"/>
  <c r="AV158" i="15" s="1"/>
  <c r="V146" i="15"/>
  <c r="X146" i="15" s="1"/>
  <c r="Z146" i="15" s="1"/>
  <c r="AB146" i="15" s="1"/>
  <c r="AD146" i="15" s="1"/>
  <c r="AF146" i="15" s="1"/>
  <c r="AH146" i="15" s="1"/>
  <c r="AJ146" i="15" s="1"/>
  <c r="AL146" i="15" s="1"/>
  <c r="AN146" i="15" s="1"/>
  <c r="AP146" i="15" s="1"/>
  <c r="AR146" i="15" s="1"/>
  <c r="AT146" i="15" s="1"/>
  <c r="AV146" i="15" s="1"/>
  <c r="T146" i="15"/>
  <c r="T130" i="15"/>
  <c r="V130" i="15"/>
  <c r="X130" i="15" s="1"/>
  <c r="Z130" i="15" s="1"/>
  <c r="AB130" i="15" s="1"/>
  <c r="AD130" i="15" s="1"/>
  <c r="AF130" i="15" s="1"/>
  <c r="AH130" i="15" s="1"/>
  <c r="AJ130" i="15" s="1"/>
  <c r="AL130" i="15" s="1"/>
  <c r="AN130" i="15" s="1"/>
  <c r="AP130" i="15" s="1"/>
  <c r="AR130" i="15" s="1"/>
  <c r="AT130" i="15" s="1"/>
  <c r="AV130" i="15" s="1"/>
  <c r="T126" i="15"/>
  <c r="V126" i="15"/>
  <c r="X126" i="15" s="1"/>
  <c r="Z126" i="15" s="1"/>
  <c r="AB126" i="15" s="1"/>
  <c r="AD126" i="15" s="1"/>
  <c r="AF126" i="15" s="1"/>
  <c r="AH126" i="15" s="1"/>
  <c r="AJ126" i="15" s="1"/>
  <c r="AL126" i="15" s="1"/>
  <c r="AN126" i="15" s="1"/>
  <c r="AP126" i="15" s="1"/>
  <c r="AR126" i="15" s="1"/>
  <c r="AT126" i="15" s="1"/>
  <c r="AV126" i="15" s="1"/>
  <c r="V89" i="15"/>
  <c r="X89" i="15" s="1"/>
  <c r="Z89" i="15" s="1"/>
  <c r="AB89" i="15" s="1"/>
  <c r="AD89" i="15" s="1"/>
  <c r="AF89" i="15" s="1"/>
  <c r="AH89" i="15" s="1"/>
  <c r="AJ89" i="15" s="1"/>
  <c r="AL89" i="15" s="1"/>
  <c r="AN89" i="15" s="1"/>
  <c r="AP89" i="15" s="1"/>
  <c r="AR89" i="15" s="1"/>
  <c r="AT89" i="15" s="1"/>
  <c r="AV89" i="15" s="1"/>
  <c r="T89" i="15"/>
  <c r="T166" i="15"/>
  <c r="V166" i="15"/>
  <c r="X166" i="15" s="1"/>
  <c r="Z166" i="15" s="1"/>
  <c r="AB166" i="15" s="1"/>
  <c r="AD166" i="15" s="1"/>
  <c r="AF166" i="15" s="1"/>
  <c r="AH166" i="15" s="1"/>
  <c r="AJ166" i="15" s="1"/>
  <c r="AL166" i="15" s="1"/>
  <c r="AN166" i="15" s="1"/>
  <c r="AP166" i="15" s="1"/>
  <c r="AR166" i="15" s="1"/>
  <c r="AT166" i="15" s="1"/>
  <c r="AV166" i="15" s="1"/>
  <c r="V159" i="15"/>
  <c r="X159" i="15" s="1"/>
  <c r="Z159" i="15" s="1"/>
  <c r="AB159" i="15" s="1"/>
  <c r="AD159" i="15" s="1"/>
  <c r="AF159" i="15" s="1"/>
  <c r="AH159" i="15" s="1"/>
  <c r="AJ159" i="15" s="1"/>
  <c r="AL159" i="15" s="1"/>
  <c r="AN159" i="15" s="1"/>
  <c r="AP159" i="15" s="1"/>
  <c r="AR159" i="15" s="1"/>
  <c r="AT159" i="15" s="1"/>
  <c r="AV159" i="15" s="1"/>
  <c r="T159" i="15"/>
  <c r="T174" i="15"/>
  <c r="V174" i="15"/>
  <c r="X174" i="15" s="1"/>
  <c r="Z174" i="15" s="1"/>
  <c r="AB174" i="15" s="1"/>
  <c r="AD174" i="15" s="1"/>
  <c r="AF174" i="15" s="1"/>
  <c r="AH174" i="15" s="1"/>
  <c r="AJ174" i="15" s="1"/>
  <c r="AL174" i="15" s="1"/>
  <c r="AN174" i="15" s="1"/>
  <c r="AP174" i="15" s="1"/>
  <c r="AR174" i="15" s="1"/>
  <c r="AT174" i="15" s="1"/>
  <c r="AV174" i="15" s="1"/>
  <c r="R177" i="19"/>
  <c r="S177" i="19"/>
  <c r="R178" i="19"/>
  <c r="S178" i="19"/>
  <c r="R167" i="19"/>
  <c r="S167" i="19"/>
  <c r="R119" i="19"/>
  <c r="S119" i="19"/>
  <c r="S174" i="19"/>
  <c r="R174" i="19"/>
  <c r="R172" i="19"/>
  <c r="S172" i="19"/>
  <c r="S166" i="19"/>
  <c r="R166" i="19"/>
  <c r="R163" i="19"/>
  <c r="S163" i="19"/>
  <c r="S158" i="19"/>
  <c r="R158" i="19"/>
  <c r="R156" i="19"/>
  <c r="S156" i="19"/>
  <c r="R155" i="19"/>
  <c r="S155" i="19"/>
  <c r="S150" i="19"/>
  <c r="R150" i="19"/>
  <c r="R148" i="19"/>
  <c r="S148" i="19"/>
  <c r="R147" i="19"/>
  <c r="S147" i="19"/>
  <c r="S142" i="19"/>
  <c r="R142" i="19"/>
  <c r="R140" i="19"/>
  <c r="S140" i="19"/>
  <c r="R139" i="19"/>
  <c r="S139" i="19"/>
  <c r="R134" i="19"/>
  <c r="S134" i="19"/>
  <c r="R132" i="19"/>
  <c r="S132" i="19"/>
  <c r="R131" i="19"/>
  <c r="S131" i="19"/>
  <c r="R126" i="19"/>
  <c r="S126" i="19"/>
  <c r="R124" i="19"/>
  <c r="S124" i="19"/>
  <c r="R123" i="19"/>
  <c r="S123" i="19"/>
  <c r="R118" i="19"/>
  <c r="S118" i="19"/>
  <c r="R116" i="19"/>
  <c r="S116" i="19"/>
  <c r="R115" i="19"/>
  <c r="S115" i="19"/>
  <c r="R110" i="19"/>
  <c r="S110" i="19"/>
  <c r="R108" i="19"/>
  <c r="S108" i="19"/>
  <c r="R107" i="19"/>
  <c r="S107" i="19"/>
  <c r="R102" i="19"/>
  <c r="S102" i="19"/>
  <c r="R100" i="19"/>
  <c r="S100" i="19"/>
  <c r="R99" i="19"/>
  <c r="S99" i="19"/>
  <c r="R94" i="19"/>
  <c r="S94" i="19"/>
  <c r="R92" i="19"/>
  <c r="S92" i="19"/>
  <c r="R91" i="19"/>
  <c r="S91" i="19"/>
  <c r="R86" i="19"/>
  <c r="S86" i="19"/>
  <c r="S84" i="19"/>
  <c r="R84" i="19"/>
  <c r="R83" i="19"/>
  <c r="S83" i="19"/>
  <c r="R78" i="19"/>
  <c r="S78" i="19"/>
  <c r="S76" i="19"/>
  <c r="R76" i="19"/>
  <c r="R75" i="19"/>
  <c r="S75" i="19"/>
  <c r="R70" i="19"/>
  <c r="S70" i="19"/>
  <c r="S68" i="19"/>
  <c r="R68" i="19"/>
  <c r="R67" i="19"/>
  <c r="S67" i="19"/>
  <c r="R62" i="19"/>
  <c r="S62" i="19"/>
  <c r="R59" i="19"/>
  <c r="S59" i="19"/>
  <c r="R54" i="19"/>
  <c r="S54" i="19"/>
  <c r="S42" i="19"/>
  <c r="R42" i="19"/>
  <c r="R29" i="19"/>
  <c r="S29" i="19"/>
  <c r="S26" i="19"/>
  <c r="R26" i="19"/>
  <c r="R19" i="19"/>
  <c r="S19" i="19"/>
  <c r="R13" i="19"/>
  <c r="S13" i="19"/>
  <c r="R11" i="19"/>
  <c r="S11" i="19"/>
  <c r="R162" i="19"/>
  <c r="S162" i="19"/>
  <c r="R120" i="19"/>
  <c r="S120" i="19"/>
  <c r="R171" i="19"/>
  <c r="S171" i="19"/>
  <c r="R164" i="19"/>
  <c r="S164" i="19"/>
  <c r="R173" i="19"/>
  <c r="S173" i="19"/>
  <c r="R165" i="19"/>
  <c r="S165" i="19"/>
  <c r="R157" i="19"/>
  <c r="S157" i="19"/>
  <c r="R149" i="19"/>
  <c r="S149" i="19"/>
  <c r="R141" i="19"/>
  <c r="S141" i="19"/>
  <c r="S133" i="19"/>
  <c r="R133" i="19"/>
  <c r="S125" i="19"/>
  <c r="R125" i="19"/>
  <c r="S117" i="19"/>
  <c r="R117" i="19"/>
  <c r="S109" i="19"/>
  <c r="R109" i="19"/>
  <c r="S101" i="19"/>
  <c r="R101" i="19"/>
  <c r="S93" i="19"/>
  <c r="R93" i="19"/>
  <c r="R85" i="19"/>
  <c r="S85" i="19"/>
  <c r="R77" i="19"/>
  <c r="S77" i="19"/>
  <c r="R69" i="19"/>
  <c r="S69" i="19"/>
  <c r="R61" i="19"/>
  <c r="S61" i="19"/>
  <c r="R176" i="19"/>
  <c r="S176" i="19"/>
  <c r="R160" i="19"/>
  <c r="S160" i="19"/>
  <c r="R159" i="19"/>
  <c r="S159" i="19"/>
  <c r="R154" i="19"/>
  <c r="S154" i="19"/>
  <c r="R152" i="19"/>
  <c r="S152" i="19"/>
  <c r="R151" i="19"/>
  <c r="S151" i="19"/>
  <c r="R146" i="19"/>
  <c r="S146" i="19"/>
  <c r="R144" i="19"/>
  <c r="S144" i="19"/>
  <c r="R143" i="19"/>
  <c r="S143" i="19"/>
  <c r="R138" i="19"/>
  <c r="S138" i="19"/>
  <c r="R135" i="19"/>
  <c r="S135" i="19"/>
  <c r="R130" i="19"/>
  <c r="S130" i="19"/>
  <c r="R128" i="19"/>
  <c r="S128" i="19"/>
  <c r="R127" i="19"/>
  <c r="S127" i="19"/>
  <c r="R122" i="19"/>
  <c r="S122" i="19"/>
  <c r="R112" i="19"/>
  <c r="S112" i="19"/>
  <c r="R111" i="19"/>
  <c r="S111" i="19"/>
  <c r="R106" i="19"/>
  <c r="S106" i="19"/>
  <c r="R104" i="19"/>
  <c r="S104" i="19"/>
  <c r="R103" i="19"/>
  <c r="S103" i="19"/>
  <c r="R98" i="19"/>
  <c r="S98" i="19"/>
  <c r="R96" i="19"/>
  <c r="S96" i="19"/>
  <c r="R95" i="19"/>
  <c r="S95" i="19"/>
  <c r="R88" i="19"/>
  <c r="S88" i="19"/>
  <c r="R87" i="19"/>
  <c r="S87" i="19"/>
  <c r="R82" i="19"/>
  <c r="S82" i="19"/>
  <c r="R80" i="19"/>
  <c r="S80" i="19"/>
  <c r="R79" i="19"/>
  <c r="S79" i="19"/>
  <c r="R74" i="19"/>
  <c r="S74" i="19"/>
  <c r="R72" i="19"/>
  <c r="S72" i="19"/>
  <c r="R55" i="19"/>
  <c r="S55" i="19"/>
  <c r="R46" i="19"/>
  <c r="S46" i="19"/>
  <c r="R43" i="19"/>
  <c r="S43" i="19"/>
  <c r="R33" i="19"/>
  <c r="S33" i="19"/>
  <c r="S30" i="19"/>
  <c r="R30" i="19"/>
  <c r="R25" i="19"/>
  <c r="S25" i="19"/>
  <c r="R23" i="19"/>
  <c r="S23" i="19"/>
  <c r="R7" i="19"/>
  <c r="S7" i="19"/>
  <c r="R175" i="19"/>
  <c r="S175" i="19"/>
  <c r="R170" i="19"/>
  <c r="S170" i="19"/>
  <c r="R168" i="19"/>
  <c r="S168" i="19"/>
  <c r="R114" i="19"/>
  <c r="S114" i="19"/>
  <c r="R71" i="19"/>
  <c r="S71" i="19"/>
  <c r="R66" i="19"/>
  <c r="S66" i="19"/>
  <c r="S64" i="19"/>
  <c r="R64" i="19"/>
  <c r="R63" i="19"/>
  <c r="S63" i="19"/>
  <c r="R58" i="19"/>
  <c r="S58" i="19"/>
  <c r="R169" i="19"/>
  <c r="S169" i="19"/>
  <c r="R161" i="19"/>
  <c r="S161" i="19"/>
  <c r="R153" i="19"/>
  <c r="S153" i="19"/>
  <c r="R145" i="19"/>
  <c r="S145" i="19"/>
  <c r="R137" i="19"/>
  <c r="S137" i="19"/>
  <c r="R129" i="19"/>
  <c r="S129" i="19"/>
  <c r="R121" i="19"/>
  <c r="S121" i="19"/>
  <c r="R113" i="19"/>
  <c r="S113" i="19"/>
  <c r="R105" i="19"/>
  <c r="S105" i="19"/>
  <c r="R97" i="19"/>
  <c r="S97" i="19"/>
  <c r="R89" i="19"/>
  <c r="S89" i="19"/>
  <c r="R81" i="19"/>
  <c r="S81" i="19"/>
  <c r="R73" i="19"/>
  <c r="S73" i="19"/>
  <c r="R65" i="19"/>
  <c r="S65" i="19"/>
  <c r="R57" i="19"/>
  <c r="S57" i="19"/>
  <c r="R50" i="19"/>
  <c r="S50" i="19"/>
  <c r="S12" i="19"/>
  <c r="R12" i="19"/>
  <c r="S10" i="19"/>
  <c r="R10" i="19"/>
  <c r="S44" i="19"/>
  <c r="R56" i="19"/>
  <c r="S56" i="19"/>
  <c r="R31" i="19"/>
  <c r="S31" i="19"/>
  <c r="R27" i="19"/>
  <c r="S27" i="19"/>
  <c r="R17" i="19"/>
  <c r="S17" i="19"/>
  <c r="S16" i="19"/>
  <c r="R16" i="19"/>
  <c r="S14" i="19"/>
  <c r="R14" i="19"/>
  <c r="R45" i="19"/>
  <c r="S45" i="19"/>
  <c r="S32" i="19"/>
  <c r="R32" i="19"/>
  <c r="S28" i="19"/>
  <c r="R28" i="19"/>
  <c r="R21" i="19"/>
  <c r="S21" i="19"/>
  <c r="S20" i="19"/>
  <c r="R20" i="19"/>
  <c r="S18" i="19"/>
  <c r="R18" i="19"/>
  <c r="R15" i="19"/>
  <c r="S15" i="19"/>
  <c r="R5" i="19"/>
  <c r="S5" i="19"/>
  <c r="S4" i="19"/>
  <c r="R4" i="19"/>
  <c r="S53" i="19"/>
  <c r="S24" i="19"/>
  <c r="R24" i="19"/>
  <c r="S22" i="19"/>
  <c r="R22" i="19"/>
  <c r="R9" i="19"/>
  <c r="S9" i="19"/>
  <c r="S8" i="19"/>
  <c r="R8" i="19"/>
  <c r="S6" i="19"/>
  <c r="R6" i="19"/>
  <c r="S3" i="19"/>
  <c r="V87" i="15"/>
  <c r="X87" i="15" s="1"/>
  <c r="Z87" i="15" s="1"/>
  <c r="AB87" i="15" s="1"/>
  <c r="AD87" i="15" s="1"/>
  <c r="AF87" i="15" s="1"/>
  <c r="AH87" i="15" s="1"/>
  <c r="AJ87" i="15" s="1"/>
  <c r="AL87" i="15" s="1"/>
  <c r="AN87" i="15" s="1"/>
  <c r="AP87" i="15" s="1"/>
  <c r="AR87" i="15" s="1"/>
  <c r="AT87" i="15" s="1"/>
  <c r="AV87" i="15" s="1"/>
  <c r="T87" i="15"/>
  <c r="T85" i="15"/>
  <c r="V85" i="15"/>
  <c r="X85" i="15" s="1"/>
  <c r="Z85" i="15" s="1"/>
  <c r="AB85" i="15" s="1"/>
  <c r="AD85" i="15" s="1"/>
  <c r="AF85" i="15" s="1"/>
  <c r="AH85" i="15" s="1"/>
  <c r="AJ85" i="15" s="1"/>
  <c r="AL85" i="15" s="1"/>
  <c r="AN85" i="15" s="1"/>
  <c r="AP85" i="15" s="1"/>
  <c r="AR85" i="15" s="1"/>
  <c r="AT85" i="15" s="1"/>
  <c r="AV85" i="15" s="1"/>
  <c r="T84" i="15"/>
  <c r="V84" i="15"/>
  <c r="X84" i="15" s="1"/>
  <c r="Z84" i="15" s="1"/>
  <c r="AB84" i="15" s="1"/>
  <c r="AD84" i="15" s="1"/>
  <c r="AF84" i="15" s="1"/>
  <c r="AH84" i="15" s="1"/>
  <c r="AJ84" i="15" s="1"/>
  <c r="AL84" i="15" s="1"/>
  <c r="AN84" i="15" s="1"/>
  <c r="AP84" i="15" s="1"/>
  <c r="AR84" i="15" s="1"/>
  <c r="AT84" i="15" s="1"/>
  <c r="AV84" i="15" s="1"/>
  <c r="V86" i="15"/>
  <c r="X86" i="15" s="1"/>
  <c r="Z86" i="15" s="1"/>
  <c r="AB86" i="15" s="1"/>
  <c r="AD86" i="15" s="1"/>
  <c r="AF86" i="15" s="1"/>
  <c r="AH86" i="15" s="1"/>
  <c r="AJ86" i="15" s="1"/>
  <c r="AL86" i="15" s="1"/>
  <c r="AN86" i="15" s="1"/>
  <c r="AP86" i="15" s="1"/>
  <c r="AR86" i="15" s="1"/>
  <c r="AT86" i="15" s="1"/>
  <c r="AV86" i="15" s="1"/>
  <c r="T86" i="15"/>
  <c r="AN85" i="13"/>
  <c r="AN86" i="13"/>
  <c r="V210" i="17"/>
  <c r="X210" i="17"/>
  <c r="Z210" i="17" s="1"/>
  <c r="AB210" i="17" s="1"/>
  <c r="AD210" i="17" s="1"/>
  <c r="AF210" i="17" s="1"/>
  <c r="AH210" i="17" s="1"/>
  <c r="AJ210" i="17" s="1"/>
  <c r="AL210" i="17" s="1"/>
  <c r="AN210" i="17" s="1"/>
  <c r="AP210" i="17" s="1"/>
  <c r="AR210" i="17" s="1"/>
  <c r="AT210" i="17" s="1"/>
  <c r="AV210" i="17" s="1"/>
  <c r="AX210" i="17" s="1"/>
  <c r="X190" i="17"/>
  <c r="Z190" i="17" s="1"/>
  <c r="AB190" i="17" s="1"/>
  <c r="AD190" i="17" s="1"/>
  <c r="AF190" i="17" s="1"/>
  <c r="AH190" i="17" s="1"/>
  <c r="AJ190" i="17" s="1"/>
  <c r="AL190" i="17" s="1"/>
  <c r="AN190" i="17" s="1"/>
  <c r="AP190" i="17" s="1"/>
  <c r="AR190" i="17" s="1"/>
  <c r="AT190" i="17" s="1"/>
  <c r="AV190" i="17" s="1"/>
  <c r="AX190" i="17" s="1"/>
  <c r="V190" i="17"/>
  <c r="X165" i="17"/>
  <c r="Z165" i="17" s="1"/>
  <c r="AB165" i="17" s="1"/>
  <c r="AD165" i="17" s="1"/>
  <c r="AF165" i="17" s="1"/>
  <c r="AH165" i="17" s="1"/>
  <c r="AJ165" i="17" s="1"/>
  <c r="AL165" i="17" s="1"/>
  <c r="AN165" i="17" s="1"/>
  <c r="AP165" i="17" s="1"/>
  <c r="AR165" i="17" s="1"/>
  <c r="AT165" i="17" s="1"/>
  <c r="AV165" i="17" s="1"/>
  <c r="AX165" i="17" s="1"/>
  <c r="V165" i="17"/>
  <c r="V161" i="17"/>
  <c r="X161" i="17"/>
  <c r="Z161" i="17" s="1"/>
  <c r="AB161" i="17" s="1"/>
  <c r="AD161" i="17" s="1"/>
  <c r="AF161" i="17" s="1"/>
  <c r="AH161" i="17" s="1"/>
  <c r="AJ161" i="17" s="1"/>
  <c r="AL161" i="17" s="1"/>
  <c r="AN161" i="17" s="1"/>
  <c r="AP161" i="17" s="1"/>
  <c r="AR161" i="17" s="1"/>
  <c r="AT161" i="17" s="1"/>
  <c r="AV161" i="17" s="1"/>
  <c r="AX161" i="17" s="1"/>
  <c r="V133" i="17"/>
  <c r="X133" i="17"/>
  <c r="Z133" i="17" s="1"/>
  <c r="AB133" i="17" s="1"/>
  <c r="AD133" i="17" s="1"/>
  <c r="AF133" i="17" s="1"/>
  <c r="AH133" i="17" s="1"/>
  <c r="AJ133" i="17" s="1"/>
  <c r="AL133" i="17" s="1"/>
  <c r="AN133" i="17" s="1"/>
  <c r="AP133" i="17" s="1"/>
  <c r="AR133" i="17" s="1"/>
  <c r="AT133" i="17" s="1"/>
  <c r="AV133" i="17" s="1"/>
  <c r="AX133" i="17" s="1"/>
  <c r="V101" i="17"/>
  <c r="X101" i="17"/>
  <c r="Z101" i="17" s="1"/>
  <c r="AB101" i="17" s="1"/>
  <c r="AD101" i="17" s="1"/>
  <c r="AF101" i="17" s="1"/>
  <c r="AH101" i="17" s="1"/>
  <c r="AJ101" i="17" s="1"/>
  <c r="AL101" i="17" s="1"/>
  <c r="AN101" i="17" s="1"/>
  <c r="AP101" i="17" s="1"/>
  <c r="AR101" i="17" s="1"/>
  <c r="AT101" i="17" s="1"/>
  <c r="AV101" i="17" s="1"/>
  <c r="AX101" i="17" s="1"/>
  <c r="X197" i="17"/>
  <c r="Z197" i="17" s="1"/>
  <c r="AB197" i="17" s="1"/>
  <c r="AD197" i="17" s="1"/>
  <c r="AF197" i="17" s="1"/>
  <c r="AH197" i="17" s="1"/>
  <c r="AJ197" i="17" s="1"/>
  <c r="AL197" i="17" s="1"/>
  <c r="AN197" i="17" s="1"/>
  <c r="AP197" i="17" s="1"/>
  <c r="AR197" i="17" s="1"/>
  <c r="AT197" i="17" s="1"/>
  <c r="AV197" i="17" s="1"/>
  <c r="AX197" i="17" s="1"/>
  <c r="V197" i="17"/>
  <c r="X155" i="17"/>
  <c r="Z155" i="17" s="1"/>
  <c r="AB155" i="17" s="1"/>
  <c r="AD155" i="17" s="1"/>
  <c r="AF155" i="17" s="1"/>
  <c r="AH155" i="17" s="1"/>
  <c r="AJ155" i="17" s="1"/>
  <c r="AL155" i="17" s="1"/>
  <c r="AN155" i="17" s="1"/>
  <c r="AP155" i="17" s="1"/>
  <c r="AR155" i="17" s="1"/>
  <c r="AT155" i="17" s="1"/>
  <c r="AV155" i="17" s="1"/>
  <c r="AX155" i="17" s="1"/>
  <c r="V155" i="17"/>
  <c r="V145" i="17"/>
  <c r="X145" i="17"/>
  <c r="Z145" i="17" s="1"/>
  <c r="AB145" i="17" s="1"/>
  <c r="AD145" i="17" s="1"/>
  <c r="AF145" i="17" s="1"/>
  <c r="AH145" i="17" s="1"/>
  <c r="AJ145" i="17" s="1"/>
  <c r="AL145" i="17" s="1"/>
  <c r="AN145" i="17" s="1"/>
  <c r="AP145" i="17" s="1"/>
  <c r="AR145" i="17" s="1"/>
  <c r="AT145" i="17" s="1"/>
  <c r="AV145" i="17" s="1"/>
  <c r="AX145" i="17" s="1"/>
  <c r="X158" i="17"/>
  <c r="Z158" i="17" s="1"/>
  <c r="AB158" i="17" s="1"/>
  <c r="AD158" i="17" s="1"/>
  <c r="AF158" i="17" s="1"/>
  <c r="AH158" i="17" s="1"/>
  <c r="AJ158" i="17" s="1"/>
  <c r="AL158" i="17" s="1"/>
  <c r="AN158" i="17" s="1"/>
  <c r="AP158" i="17" s="1"/>
  <c r="AR158" i="17" s="1"/>
  <c r="AT158" i="17" s="1"/>
  <c r="AV158" i="17" s="1"/>
  <c r="AX158" i="17" s="1"/>
  <c r="V158" i="17"/>
  <c r="X121" i="17"/>
  <c r="Z121" i="17" s="1"/>
  <c r="AB121" i="17" s="1"/>
  <c r="AD121" i="17" s="1"/>
  <c r="AF121" i="17" s="1"/>
  <c r="AH121" i="17" s="1"/>
  <c r="AJ121" i="17" s="1"/>
  <c r="AL121" i="17" s="1"/>
  <c r="AN121" i="17" s="1"/>
  <c r="AP121" i="17" s="1"/>
  <c r="AR121" i="17" s="1"/>
  <c r="AT121" i="17" s="1"/>
  <c r="AV121" i="17" s="1"/>
  <c r="AX121" i="17" s="1"/>
  <c r="AQ91" i="13" l="1"/>
  <c r="AP91" i="13" s="1"/>
  <c r="AV91" i="13"/>
  <c r="AX91" i="13" s="1"/>
  <c r="AQ88" i="13"/>
  <c r="AP88" i="13" s="1"/>
  <c r="AV88" i="13"/>
  <c r="AX88" i="13" s="1"/>
  <c r="AQ54" i="13"/>
  <c r="AP54" i="13" s="1"/>
  <c r="AV54" i="13"/>
  <c r="AX54" i="13" s="1"/>
  <c r="AV43" i="13"/>
  <c r="AX43" i="13" s="1"/>
  <c r="AQ43" i="13"/>
  <c r="AP43" i="13" s="1"/>
  <c r="AQ8" i="13"/>
  <c r="AP8" i="13" s="1"/>
  <c r="AV8" i="13"/>
  <c r="AX8" i="13" s="1"/>
  <c r="AV44" i="13"/>
  <c r="AX44" i="13" s="1"/>
  <c r="AQ44" i="13"/>
  <c r="AP44" i="13" s="1"/>
  <c r="AQ27" i="13"/>
  <c r="AP27" i="13" s="1"/>
  <c r="AV27" i="13"/>
  <c r="AX27" i="13" s="1"/>
  <c r="AQ45" i="13"/>
  <c r="AP45" i="13" s="1"/>
  <c r="AV45" i="13"/>
  <c r="AX45" i="13" s="1"/>
  <c r="AV19" i="13"/>
  <c r="AX19" i="13" s="1"/>
  <c r="AQ19" i="13"/>
  <c r="AP19" i="13" s="1"/>
  <c r="AQ36" i="13"/>
  <c r="AP36" i="13" s="1"/>
  <c r="AV36" i="13"/>
  <c r="AX36" i="13" s="1"/>
  <c r="AV85" i="13"/>
  <c r="AX85" i="13" s="1"/>
  <c r="AQ85" i="13"/>
  <c r="AP85" i="13" s="1"/>
  <c r="AQ86" i="13"/>
  <c r="AP86" i="13" s="1"/>
  <c r="AV86" i="13"/>
  <c r="AX86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tc={5E70678D-FBA4-45E7-BEE9-BF1C333F589E}</author>
    <author>tc={32DC59D5-E16E-4270-AD16-C050E4BD07FA}</author>
    <author>tc={5810DC81-7065-4C35-93D4-BE8D594ED2F1}</author>
    <author>tc={B8401B4E-85FC-494D-B883-A82443BC19F5}</author>
    <author>tc={01AD29C6-54E4-4787-845A-FE38F56A2CC6}</author>
    <author>tc={09F955BF-16C1-4AC7-BC93-2CBBD3505CC6}</author>
    <author>tc={C6B84E2B-F5D9-471C-95C3-78D87E2F4607}</author>
    <author>tc={D100B24A-FFF2-43BF-B537-C3F1FE4C93B6}</author>
    <author>tc={7B2D4988-FDBA-48EC-96A4-95AF3C50CE1A}</author>
    <author>tc={B2172664-B058-4135-9C57-5074051DECC3}</author>
    <author>tc={6D36E6F6-40D7-442D-8D6B-9DFE0AB3CA63}</author>
    <author>tc={5F7FA885-6891-4144-8448-65907BAE7D86}</author>
    <author>tc={EEF264F6-0EA1-40E8-BACD-ED604B3D6039}</author>
    <author>tc={7ADBD985-3C38-43C7-AAC3-FE1E463D8F35}</author>
    <author>tc={4B2EAD88-3EBC-451F-BB15-6430BC44FAA5}</author>
    <author>tc={A5E5D534-6A16-4565-B872-33E7F6360150}</author>
    <author>tc={C0B23290-E421-44FB-B345-7CC4FFDD50D9}</author>
    <author>tc={7EE1E129-C155-4711-B1E8-8708A8586905}</author>
    <author>tc={FA8DC322-D356-4E8A-ACCA-21293099060A}</author>
    <author>tc={A5ABF7D3-DAB9-43EB-9C40-6AFFC5CA77EC}</author>
    <author>tc={1106B5F4-603F-45FA-9172-AED0A180A987}</author>
    <author>tc={BB0069EC-1E94-490F-97AD-F8B6DDF860F6}</author>
    <author>tc={BD9ED97E-A1D6-4C58-8420-975E652ED1B7}</author>
    <author>tc={ED383FCE-5EF4-4FBA-8E04-C0ED17F7E2E7}</author>
    <author>tc={96AC7309-9698-49BE-87B9-2BAB405B11FC}</author>
    <author>tc={2A52EB2A-82D2-45CB-B539-9F751929A41A}</author>
    <author>tc={79EB9005-27C6-479C-8D73-3D26A068907C}</author>
    <author>tc={462B44E6-5CE5-42D6-AEA7-877D67003819}</author>
    <author>tc={A210941E-8AF1-49F8-919A-AB5B32C1EC7C}</author>
    <author>tc={ABFEF196-9776-4D24-BA83-CF90B7185EDA}</author>
    <author>tc={EA9E3B28-FACA-4D06-BFC2-E70943C4F137}</author>
    <author>tc={D4EA1DE9-B892-429D-9D27-32EB17D59A5A}</author>
    <author>tc={26F6994E-9E9B-42BE-9A08-CF36CF70B0B0}</author>
    <author>tc={51F3E47C-420A-4D75-8419-81CCAE6B4DA3}</author>
    <author>tc={E961C2D0-AA7E-4466-9C70-AD514A8C5F60}</author>
    <author>tc={55EEE4F7-82EC-40B3-B2A2-0CE1C49356B0}</author>
    <author>tc={890F1D33-7801-4EB4-97D4-E98E37C66E30}</author>
    <author>tc={200E8ED0-DA06-4D97-A9DB-FB5C2A260B7C}</author>
    <author>tc={AD040C28-37E8-486C-8D44-23390DF79A29}</author>
    <author>James</author>
    <author>tc={1A461E01-BED0-4EEF-A285-453E40E72688}</author>
    <author>tc={704570F8-5DC9-4293-843C-514E7D6C2624}</author>
    <author>tc={00A6495D-01FF-4A7D-A4CA-BA3E5A06F518}</author>
    <author>tc={A9CCDBA9-F85F-4892-BCD5-92F6787DE437}</author>
    <author>tc={DBC45679-EF75-4083-A242-17A6B0AB3127}</author>
    <author>tc={803F3D56-EDEB-4567-A19C-D90E7C2DFD7C}</author>
    <author>tc={D7142046-AF94-40CA-BEA1-D7445D5C4C1A}</author>
  </authors>
  <commentList>
    <comment ref="B1" authorId="0" shapeId="0" xr:uid="{5E70678D-FBA4-45E7-BEE9-BF1C333F589E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Within the cage the mice are numbered 1-5. ID'd by ear clips; 1. Left ear; 2. Right ear; 3. Both ears; 4. Left ear twice; 5. Right ear twice</t>
      </text>
    </comment>
    <comment ref="I1" authorId="1" shapeId="0" xr:uid="{32DC59D5-E16E-4270-AD16-C050E4BD07FA}">
      <text>
        <t>[Threaded comment]
Your version of Excel allows you to read this threaded comment; however, any edits to it will get removed if the file is opened in a newer version of Excel. Learn more: https://go.microsoft.com/fwlink/?linkid=870924
Comment:
    Aim 1, 2a, or 2b from the AICR grant. This determines which study in the colorectal cancer grant the mice will be in.</t>
      </text>
    </comment>
    <comment ref="M1" authorId="2" shapeId="0" xr:uid="{5810DC81-7065-4C35-93D4-BE8D594ED2F1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the AOM injection dates been scheduled with ACVS?</t>
      </text>
    </comment>
    <comment ref="N1" authorId="3" shapeId="0" xr:uid="{B8401B4E-85FC-494D-B883-A82443BC19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flow hood in Main Facility room 1239 (chemical room) must be booked for each injection date.
Booked Tuesdays 9:30-11:30 am April 12, 2022 to August 23, 2022 (As of April 3, 2022)</t>
      </text>
    </comment>
    <comment ref="O1" authorId="4" shapeId="0" xr:uid="{01AD29C6-54E4-4787-845A-FE38F56A2CC6}">
      <text>
        <t>[Threaded comment]
Your version of Excel allows you to read this threaded comment; however, any edits to it will get removed if the file is opened in a newer version of Excel. Learn more: https://go.microsoft.com/fwlink/?linkid=870924
Comment:
    Mice must be transferred from room 1347 to Main Facility 1239 on the Friday prior to the injection week (day after EchoMRI #3).</t>
      </text>
    </comment>
    <comment ref="P1" authorId="5" shapeId="0" xr:uid="{09F955BF-16C1-4AC7-BC93-2CBBD3505CC6}">
      <text>
        <t>[Threaded comment]
Your version of Excel allows you to read this threaded comment; however, any edits to it will get removed if the file is opened in a newer version of Excel. Learn more: https://go.microsoft.com/fwlink/?linkid=870924
Comment:
    Mice must be transferred out of the chemical room 8 days after the last injection.</t>
      </text>
    </comment>
    <comment ref="Q1" authorId="6" shapeId="0" xr:uid="{C6B84E2B-F5D9-471C-95C3-78D87E2F4607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the EchoMRIs been scheduled with ACVS and the presurgical room (1326D) for weighing?
Reply:
    Echo has been booked weekly from April 21 to Sept 1. (2022.04.14)</t>
      </text>
    </comment>
    <comment ref="R1" authorId="7" shapeId="0" xr:uid="{D100B24A-FFF2-43BF-B537-C3F1FE4C93B6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the EchoMRIs been scheduled with ACVS?
M/W/F Booked June 6,2022 to Apr 28, 2023 9am-1pm. August 3, 2022 is booked 9am-11am and 3:30-5pm. Alex has the time in between booked for that day.</t>
      </text>
    </comment>
    <comment ref="S1" authorId="8" shapeId="0" xr:uid="{7B2D4988-FDBA-48EC-96A4-95AF3C50CE1A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in aim 2.1, will this mouse be given recombinant CCL2?</t>
      </text>
    </comment>
    <comment ref="U1" authorId="9" shapeId="0" xr:uid="{B2172664-B058-4135-9C57-5074051DECC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litters must be weaned by. Birth plus 21 days</t>
      </text>
    </comment>
    <comment ref="V1" authorId="10" shapeId="0" xr:uid="{6D36E6F6-40D7-442D-8D6B-9DFE0AB3CA63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 at 5 weeks of age - same day as EchoMRI 1.</t>
      </text>
    </comment>
    <comment ref="W1" authorId="11" shapeId="0" xr:uid="{5F7FA885-6891-4144-8448-65907BAE7D86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 on diet for 8 weeks, then switch HFD groups back to CON diet. Same day as EchoMRI 3.</t>
      </text>
    </comment>
    <comment ref="X1" authorId="12" shapeId="0" xr:uid="{EEF264F6-0EA1-40E8-BACD-ED604B3D6039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for the Friday prior to AOM injection</t>
      </text>
    </comment>
    <comment ref="Y1" authorId="13" shapeId="0" xr:uid="{7ADBD985-3C38-43C7-AAC3-FE1E463D8F35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weight in grams - day of injection</t>
      </text>
    </comment>
    <comment ref="AA1" authorId="14" shapeId="0" xr:uid="{4B2EAD88-3EBC-451F-BB15-6430BC44FAA5}">
      <text>
        <t>[Threaded comment]
Your version of Excel allows you to read this threaded comment; however, any edits to it will get removed if the file is opened in a newer version of Excel. Learn more: https://go.microsoft.com/fwlink/?linkid=870924
Comment:
    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>
      </text>
    </comment>
    <comment ref="AB1" authorId="15" shapeId="0" xr:uid="{A5E5D534-6A16-4565-B872-33E7F6360150}">
      <text>
        <t>[Threaded comment]
Your version of Excel allows you to read this threaded comment; however, any edits to it will get removed if the file is opened in a newer version of Excel. Learn more: https://go.microsoft.com/fwlink/?linkid=870924
Comment:
    1st injection is 9 weeks post-diet start. All AOM injection dates are on Tuesdays.</t>
      </text>
    </comment>
    <comment ref="AC1" authorId="16" shapeId="0" xr:uid="{C0B23290-E421-44FB-B345-7CC4FFDD50D9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weight in grams - day of injection</t>
      </text>
    </comment>
    <comment ref="AE1" authorId="17" shapeId="0" xr:uid="{7EE1E129-C155-4711-B1E8-8708A8586905}">
      <text>
        <t>[Threaded comment]
Your version of Excel allows you to read this threaded comment; however, any edits to it will get removed if the file is opened in a newer version of Excel. Learn more: https://go.microsoft.com/fwlink/?linkid=870924
Comment:
    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>
      </text>
    </comment>
    <comment ref="AG1" authorId="18" shapeId="0" xr:uid="{FA8DC322-D356-4E8A-ACCA-21293099060A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weight in grams - day of injection</t>
      </text>
    </comment>
    <comment ref="AI1" authorId="19" shapeId="0" xr:uid="{A5ABF7D3-DAB9-43EB-9C40-6AFFC5CA77EC}">
      <text>
        <t>[Threaded comment]
Your version of Excel allows you to read this threaded comment; however, any edits to it will get removed if the file is opened in a newer version of Excel. Learn more: https://go.microsoft.com/fwlink/?linkid=870924
Comment:
    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>
      </text>
    </comment>
    <comment ref="AK1" authorId="20" shapeId="0" xr:uid="{1106B5F4-603F-45FA-9172-AED0A180A987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weight in grams - day of injection</t>
      </text>
    </comment>
    <comment ref="AM1" authorId="21" shapeId="0" xr:uid="{BB0069EC-1E94-490F-97AD-F8B6DDF860F6}">
      <text>
        <t>[Threaded comment]
Your version of Excel allows you to read this threaded comment; however, any edits to it will get removed if the file is opened in a newer version of Excel. Learn more: https://go.microsoft.com/fwlink/?linkid=870924
Comment:
    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>
      </text>
    </comment>
    <comment ref="AO1" authorId="22" shapeId="0" xr:uid="{BD9ED97E-A1D6-4C58-8420-975E652ED1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for the Friday prior to exercise start date. ***for the 4-wk time points this will be the FINAL collection. Disregard pellet 3 collection dates</t>
      </text>
    </comment>
    <comment ref="AP1" authorId="23" shapeId="0" xr:uid="{ED383FCE-5EF4-4FBA-8E04-C0ED17F7E2E7}">
      <text>
        <t>[Threaded comment]
Your version of Excel allows you to read this threaded comment; however, any edits to it will get removed if the file is opened in a newer version of Excel. Learn more: https://go.microsoft.com/fwlink/?linkid=870924
Comment:
    Exercise start date: 4 weeks post-AOM injections</t>
      </text>
    </comment>
    <comment ref="AQ1" authorId="24" shapeId="0" xr:uid="{96AC7309-9698-49BE-87B9-2BAB405B11FC}">
      <text>
        <t>[Threaded comment]
Your version of Excel allows you to read this threaded comment; however, any edits to it will get removed if the file is opened in a newer version of Excel. Learn more: https://go.microsoft.com/fwlink/?linkid=870924
Comment:
    Chosen sac week number. 4, 16, or 30 weeks (28, 112, or 210 days after AOM D4.</t>
      </text>
    </comment>
    <comment ref="AS1" authorId="25" shapeId="0" xr:uid="{2A52EB2A-82D2-45CB-B539-9F751929A41A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for the day prior to sacrifice. ***for the 4-wk time points Pellet 2 is the FINAL collection. Disregard pellet 3 collection dates.</t>
      </text>
    </comment>
    <comment ref="AT1" authorId="26" shapeId="0" xr:uid="{79EB9005-27C6-479C-8D73-3D26A068907C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entered to be able to copy/paste the IDs alongside AU to find the next closest sac dates.</t>
      </text>
    </comment>
    <comment ref="AW1" authorId="27" shapeId="0" xr:uid="{462B44E6-5CE5-42D6-AEA7-877D67003819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EchoMRIs needed to be booked. All EchoMRIs are on Thursdays
Green = Echo they will be in
Red = Echo they will not be in</t>
      </text>
    </comment>
    <comment ref="AX1" authorId="28" shapeId="0" xr:uid="{A210941E-8AF1-49F8-919A-AB5B32C1EC7C}">
      <text>
        <t>[Threaded comment]
Your version of Excel allows you to read this threaded comment; however, any edits to it will get removed if the file is opened in a newer version of Excel. Learn more: https://go.microsoft.com/fwlink/?linkid=870924
Comment:
    **Manually set as the 5th Thursday after the DOB (must reach at least 4 weeks of age. Starts diet on the 5th week)</t>
      </text>
    </comment>
    <comment ref="AY1" authorId="29" shapeId="0" xr:uid="{ABFEF196-9776-4D24-BA83-CF90B7185EDA}">
      <text>
        <t>[Threaded comment]
Your version of Excel allows you to read this threaded comment; however, any edits to it will get removed if the file is opened in a newer version of Excel. Learn more: https://go.microsoft.com/fwlink/?linkid=870924
Comment:
    Diet + 4 weeks (#2)</t>
      </text>
    </comment>
    <comment ref="AZ1" authorId="30" shapeId="0" xr:uid="{EA9E3B28-FACA-4D06-BFC2-E70943C4F137}">
      <text>
        <t>[Threaded comment]
Your version of Excel allows you to read this threaded comment; however, any edits to it will get removed if the file is opened in a newer version of Excel. Learn more: https://go.microsoft.com/fwlink/?linkid=870924
Comment:
    Diet + 8 weeks
1 week prior to AOM injection 1</t>
      </text>
    </comment>
    <comment ref="BA1" authorId="31" shapeId="0" xr:uid="{D4EA1DE9-B892-429D-9D27-32EB17D59A5A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17 Weeks
Last week of AOM injections (injection 4)</t>
      </text>
    </comment>
    <comment ref="BB1" authorId="32" shapeId="0" xr:uid="{26F6994E-9E9B-42BE-9A08-CF36CF70B0B0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21 Weeks
4 weeks post-AOM injection
Sac day for Week 4 sac mice
week 1 of EX condition (up to 09.08.22)
- As of 09.09.22: 1 wk prior to EX wk1 (sac week).</t>
      </text>
    </comment>
    <comment ref="BC1" authorId="33" shapeId="0" xr:uid="{51F3E47C-420A-4D75-8419-81CCAE6B4DA3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25 Weeks
8 weeks post-AOM injection
week 5 of EX condition</t>
      </text>
    </comment>
    <comment ref="BD1" authorId="34" shapeId="0" xr:uid="{E961C2D0-AA7E-4466-9C70-AD514A8C5F60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29 Weeks
12 weeks post-AOM injection
week 9 of EX condition</t>
      </text>
    </comment>
    <comment ref="BE1" authorId="35" shapeId="0" xr:uid="{55EEE4F7-82EC-40B3-B2A2-0CE1C49356B0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33 Weeks
16 weeks post-AOM injection
Sac day for Week 16 sac mice
week 13 of EX condition</t>
      </text>
    </comment>
    <comment ref="BF1" authorId="36" shapeId="0" xr:uid="{890F1D33-7801-4EB4-97D4-E98E37C66E30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37 Weeks
20 weeks post-AOM injection
week 17 of EX condition</t>
      </text>
    </comment>
    <comment ref="BG1" authorId="37" shapeId="0" xr:uid="{200E8ED0-DA06-4D97-A9DB-FB5C2A260B7C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41 Weeks
24 weeks post-AOM injection
week 21 of EX condition</t>
      </text>
    </comment>
    <comment ref="BH1" authorId="38" shapeId="0" xr:uid="{AD040C28-37E8-486C-8D44-23390DF79A29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41 Weeks
28 weeks post-AOM injection
week 25 of EX condition</t>
      </text>
    </comment>
    <comment ref="BA2" authorId="39" shapeId="0" xr:uid="{FB1BFFB4-7658-48AA-A7D3-EF063E7A8179}">
      <text>
        <r>
          <rPr>
            <b/>
            <sz val="9"/>
            <color rgb="FF000000"/>
            <rFont val="Tahoma"/>
            <family val="2"/>
          </rPr>
          <t>James: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7-day post-AOM no handling period. This point is 2 days after the last injection. Therefore this injection is actually on week 18 instead of 17.</t>
        </r>
      </text>
    </comment>
    <comment ref="A5" authorId="40" shapeId="0" xr:uid="{1A461E01-BED0-4EEF-A285-453E40E72688}">
      <text>
        <t>[Threaded comment]
Your version of Excel allows you to read this threaded comment; however, any edits to it will get removed if the file is opened in a newer version of Excel. Learn more: https://go.microsoft.com/fwlink/?linkid=870924
Comment:
    Mice ID 5 and 4 are switched in the cages (ID 5 is mouse 4 in the cage. ID 4 is mouse 5 in the cage). Keep this in mind for EchoMRI 1</t>
      </text>
    </comment>
    <comment ref="E13" authorId="41" shapeId="0" xr:uid="{704570F8-5DC9-4293-843C-514E7D6C262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to be confused with IDs 20-22!
2022.04.05</t>
      </text>
    </comment>
    <comment ref="E15" authorId="42" shapeId="0" xr:uid="{00A6495D-01FF-4A7D-A4CA-BA3E5A06F51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to be confused with IDs 20-22!
2022.04.05</t>
      </text>
    </comment>
    <comment ref="A104" authorId="43" shapeId="0" xr:uid="{A9CCDBA9-F85F-4892-BCD5-92F6787DE437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housed with a male and had 2 litters. Removed from the study.</t>
      </text>
    </comment>
    <comment ref="A119" authorId="44" shapeId="0" xr:uid="{DBC45679-EF75-4083-A242-17A6B0AB3127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paired up with 213070 male. Sacked for FMOs</t>
      </text>
    </comment>
    <comment ref="A123" authorId="45" shapeId="0" xr:uid="{803F3D56-EDEB-4567-A19C-D90E7C2DFD7C}">
      <text>
        <t>[Threaded comment]
Your version of Excel allows you to read this threaded comment; however, any edits to it will get removed if the file is opened in a newer version of Excel. Learn more: https://go.microsoft.com/fwlink/?linkid=870924
Comment:
    Sacked for FMOs</t>
      </text>
    </comment>
    <comment ref="A127" authorId="46" shapeId="0" xr:uid="{D7142046-AF94-40CA-BEA1-D7445D5C4C1A}">
      <text>
        <t>[Threaded comment]
Your version of Excel allows you to read this threaded comment; however, any edits to it will get removed if the file is opened in a newer version of Excel. Learn more: https://go.microsoft.com/fwlink/?linkid=870924
Comment:
    Singly housed male sacked for FMOs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tc={8EFD1F5B-5B7E-428F-973B-A788B7D1FBDF}</author>
    <author>tc={C1BC6D06-410A-42DE-B769-FD8BDA981723}</author>
    <author>tc={06544CE8-478E-4486-BF64-BA5B6F880E4E}</author>
    <author>tc={8796F0FA-9FA5-4698-B93A-3FA50FF6194D}</author>
    <author>tc={9492D94B-10E0-480D-8887-1C1C2F17F0BE}</author>
    <author>tc={E7785593-6CA9-4E8E-AFB2-8FEE36008E57}</author>
    <author>tc={089965B9-90BF-4406-86FD-B78915807435}</author>
    <author>tc={A9EC7D13-1A0D-4B9C-96CB-D22DD957DC6B}</author>
    <author>tc={DC8F3F63-3848-4A19-93FA-4428226583D2}</author>
    <author>tc={DEA9EDF5-C6F4-413C-A646-65CDF305703F}</author>
    <author>tc={AAA16648-2D19-4BA4-AF5E-40D189BFC79D}</author>
    <author>tc={02DAD5D5-BC51-4109-96F7-B13C83357812}</author>
    <author>tc={6B7BF373-243D-401E-A916-A138BC7A80D8}</author>
    <author>tc={46143654-E85B-4190-AE23-6534A80EB313}</author>
    <author>tc={B429A129-AF8B-47E1-97FE-BC00265854D4}</author>
    <author>tc={10CC5C81-04FD-4E66-BDB6-EB849516697E}</author>
    <author>tc={97D325BA-2CF7-4B72-AD1C-8A36769C471E}</author>
    <author>tc={EFE91363-72FF-4201-A02C-883C107AB7C4}</author>
    <author>tc={85818C37-2192-4EA9-826E-0B2E72D3BEA5}</author>
    <author>tc={141BD1E0-029D-4B8E-A405-557B86C7F522}</author>
    <author>tc={8FE60BE2-E20C-437A-89CE-E1015F62A123}</author>
    <author>tc={02607BB8-C5D5-44B4-9B1D-2B2D9090F5A2}</author>
    <author>tc={0FAE98E1-7246-43B9-8CA0-03A03C28B8E4}</author>
    <author>tc={FB05BF0F-7EE2-4DC8-9427-39A64FAD5E73}</author>
    <author>tc={D33D016D-9D3D-408B-8CC8-C5AE30A1816C}</author>
    <author>tc={355E572E-24C1-4BBE-98CD-F5C19E212D08}</author>
    <author>tc={F6ECEA64-E79B-459C-A371-E20A865955B5}</author>
    <author>tc={D65BB364-31E1-45FC-8145-B5592BE9E5EA}</author>
    <author>tc={7143673A-32F8-4479-80FE-9FB588629842}</author>
    <author>tc={292AEF3B-228A-4561-9814-90BA72ECC63A}</author>
    <author>tc={519F1FD9-E0AB-4091-B412-32D7092F3680}</author>
    <author>tc={46BA556C-358F-4F64-B8AE-B20EDB308E51}</author>
    <author>tc={DD139716-E2FA-4CE5-B5BA-3465293F656E}</author>
    <author>tc={1CD97D82-93C7-4FF8-83C7-3CDCFA5632F1}</author>
    <author>tc={61B615D8-5091-4330-BC77-8BAC42841B55}</author>
    <author>tc={17D420CB-4C1E-41EE-82BF-E2C0A400949C}</author>
    <author>tc={8DCDFA37-3B45-4619-B4AB-19E2205B28D6}</author>
    <author>tc={80ACD401-A8AC-41CE-AC18-F8535DB2AFB1}</author>
    <author>tc={0D23902B-1740-4370-AF6A-C75B01342D63}</author>
    <author>tc={22C8F6B0-4581-42D2-9726-D0DBF5176260}</author>
    <author>tc={CE8BB6D4-9722-47A5-AAC2-7AB91D215242}</author>
  </authors>
  <commentList>
    <comment ref="B1" authorId="0" shapeId="0" xr:uid="{8EFD1F5B-5B7E-428F-973B-A788B7D1FBDF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Within the cage the mice are numbered 1-5. ID'd by ear clips; 1. Left ear; 2. Right ear; 3. Both ears; 4. Left ear twice; 5. Right ear twice</t>
      </text>
    </comment>
    <comment ref="I1" authorId="1" shapeId="0" xr:uid="{C1BC6D06-410A-42DE-B769-FD8BDA981723}">
      <text>
        <t>[Threaded comment]
Your version of Excel allows you to read this threaded comment; however, any edits to it will get removed if the file is opened in a newer version of Excel. Learn more: https://go.microsoft.com/fwlink/?linkid=870924
Comment:
    Aim 1, 2a, or 2b from the AICR grant. This determines which study in the colorectal cancer grant the mice will be in.</t>
      </text>
    </comment>
    <comment ref="M1" authorId="2" shapeId="0" xr:uid="{06544CE8-478E-4486-BF64-BA5B6F880E4E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the AOM injection dates been scheduled with ACVS?</t>
      </text>
    </comment>
    <comment ref="N1" authorId="3" shapeId="0" xr:uid="{8796F0FA-9FA5-4698-B93A-3FA50FF6194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flow hood in Main Facility room 1239 (chemical room) must be booked for each injection date.
Booked Tuesdays 9:30-11:30 am April 12, 2022 to August 23, 2022 (As of April 3, 2022)</t>
      </text>
    </comment>
    <comment ref="O1" authorId="4" shapeId="0" xr:uid="{9492D94B-10E0-480D-8887-1C1C2F17F0BE}">
      <text>
        <t>[Threaded comment]
Your version of Excel allows you to read this threaded comment; however, any edits to it will get removed if the file is opened in a newer version of Excel. Learn more: https://go.microsoft.com/fwlink/?linkid=870924
Comment:
    Mice must be transferred from room 1347 to Main Facility 1239 on the Friday prior to the injection week (day after EchoMRI #3).</t>
      </text>
    </comment>
    <comment ref="P1" authorId="5" shapeId="0" xr:uid="{E7785593-6CA9-4E8E-AFB2-8FEE36008E57}">
      <text>
        <t>[Threaded comment]
Your version of Excel allows you to read this threaded comment; however, any edits to it will get removed if the file is opened in a newer version of Excel. Learn more: https://go.microsoft.com/fwlink/?linkid=870924
Comment:
    Mice must be transferred out of the chemical room 8 days after the last injection.</t>
      </text>
    </comment>
    <comment ref="Q1" authorId="6" shapeId="0" xr:uid="{089965B9-90BF-4406-86FD-B78915807435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the EchoMRIs been scheduled with ACVS?
Reply:
    Echo has been booked weekly from April 21 to Sept 1. (2022.04.14)</t>
      </text>
    </comment>
    <comment ref="R1" authorId="7" shapeId="0" xr:uid="{A9EC7D13-1A0D-4B9C-96CB-D22DD957DC6B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the EchoMRIs been scheduled with ACVS?
M/W/F Booked June 6,2022 to Apr 28, 2023 9am-1pm. August 3, 2022 is booked 9am-11am and 3:30-5pm. Alex has the time in between booked for that day.</t>
      </text>
    </comment>
    <comment ref="S1" authorId="8" shapeId="0" xr:uid="{DC8F3F63-3848-4A19-93FA-4428226583D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in aim 2.1, will this mouse be given recombinant CCL2?</t>
      </text>
    </comment>
    <comment ref="U1" authorId="9" shapeId="0" xr:uid="{DEA9EDF5-C6F4-413C-A646-65CDF305703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litters must be weaned by. Birth plus 21 days</t>
      </text>
    </comment>
    <comment ref="V1" authorId="10" shapeId="0" xr:uid="{AAA16648-2D19-4BA4-AF5E-40D189BFC79D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 at 5 weeks of age - same day as EchoMRI 1.</t>
      </text>
    </comment>
    <comment ref="W1" authorId="11" shapeId="0" xr:uid="{02DAD5D5-BC51-4109-96F7-B13C8335781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 on diet for 8 weeks, then switch HFD groups back to CON diet. Same day as EchoMRI 3.</t>
      </text>
    </comment>
    <comment ref="X1" authorId="12" shapeId="0" xr:uid="{6B7BF373-243D-401E-A916-A138BC7A80D8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for the Monday prior to AOM injection</t>
      </text>
    </comment>
    <comment ref="Y1" authorId="13" shapeId="0" xr:uid="{46143654-E85B-4190-AE23-6534A80EB313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weight in grams - day of injection</t>
      </text>
    </comment>
    <comment ref="AA1" authorId="14" shapeId="0" xr:uid="{B429A129-AF8B-47E1-97FE-BC00265854D4}">
      <text>
        <t>[Threaded comment]
Your version of Excel allows you to read this threaded comment; however, any edits to it will get removed if the file is opened in a newer version of Excel. Learn more: https://go.microsoft.com/fwlink/?linkid=870924
Comment:
    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>
      </text>
    </comment>
    <comment ref="AB1" authorId="15" shapeId="0" xr:uid="{10CC5C81-04FD-4E66-BDB6-EB849516697E}">
      <text>
        <t>[Threaded comment]
Your version of Excel allows you to read this threaded comment; however, any edits to it will get removed if the file is opened in a newer version of Excel. Learn more: https://go.microsoft.com/fwlink/?linkid=870924
Comment:
    1st injection is 9 weeks post-diet start. All AOM injection dates are on Tuesdays.</t>
      </text>
    </comment>
    <comment ref="AC1" authorId="16" shapeId="0" xr:uid="{97D325BA-2CF7-4B72-AD1C-8A36769C471E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weight in grams - day of injection</t>
      </text>
    </comment>
    <comment ref="AE1" authorId="17" shapeId="0" xr:uid="{EFE91363-72FF-4201-A02C-883C107AB7C4}">
      <text>
        <t>[Threaded comment]
Your version of Excel allows you to read this threaded comment; however, any edits to it will get removed if the file is opened in a newer version of Excel. Learn more: https://go.microsoft.com/fwlink/?linkid=870924
Comment:
    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>
      </text>
    </comment>
    <comment ref="AG1" authorId="18" shapeId="0" xr:uid="{85818C37-2192-4EA9-826E-0B2E72D3BEA5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weight in grams - day of injection</t>
      </text>
    </comment>
    <comment ref="AI1" authorId="19" shapeId="0" xr:uid="{141BD1E0-029D-4B8E-A405-557B86C7F522}">
      <text>
        <t>[Threaded comment]
Your version of Excel allows you to read this threaded comment; however, any edits to it will get removed if the file is opened in a newer version of Excel. Learn more: https://go.microsoft.com/fwlink/?linkid=870924
Comment:
    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>
      </text>
    </comment>
    <comment ref="AK1" authorId="20" shapeId="0" xr:uid="{8FE60BE2-E20C-437A-89CE-E1015F62A123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weight in grams - day of injection</t>
      </text>
    </comment>
    <comment ref="AM1" authorId="21" shapeId="0" xr:uid="{02607BB8-C5D5-44B4-9B1D-2B2D9090F5A2}">
      <text>
        <t>[Threaded comment]
Your version of Excel allows you to read this threaded comment; however, any edits to it will get removed if the file is opened in a newer version of Excel. Learn more: https://go.microsoft.com/fwlink/?linkid=870924
Comment:
    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>
      </text>
    </comment>
    <comment ref="AO1" authorId="22" shapeId="0" xr:uid="{0FAE98E1-7246-43B9-8CA0-03A03C28B8E4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fecal pellets collected for gut microbiome analyses. This time point is PRE-EXERCISE.</t>
      </text>
    </comment>
    <comment ref="AP1" authorId="23" shapeId="0" xr:uid="{FB05BF0F-7EE2-4DC8-9427-39A64FAD5E73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for the Friday prior to exercise start date</t>
      </text>
    </comment>
    <comment ref="AQ1" authorId="24" shapeId="0" xr:uid="{D33D016D-9D3D-408B-8CC8-C5AE30A1816C}">
      <text>
        <t>[Threaded comment]
Your version of Excel allows you to read this threaded comment; however, any edits to it will get removed if the file is opened in a newer version of Excel. Learn more: https://go.microsoft.com/fwlink/?linkid=870924
Comment:
    Exercise start date: 4 weeks post-AOM injections</t>
      </text>
    </comment>
    <comment ref="AR1" authorId="25" shapeId="0" xr:uid="{355E572E-24C1-4BBE-98CD-F5C19E212D08}">
      <text>
        <t>[Threaded comment]
Your version of Excel allows you to read this threaded comment; however, any edits to it will get removed if the file is opened in a newer version of Excel. Learn more: https://go.microsoft.com/fwlink/?linkid=870924
Comment:
    Chosen sac week number. 4, 16, or 30 weeks (28, 112, or 210 days after AOM D4.</t>
      </text>
    </comment>
    <comment ref="AT1" authorId="26" shapeId="0" xr:uid="{F6ECEA64-E79B-459C-A371-E20A865955B5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fecal pellets collected for gut microbiome analyses. This time point is PRE-SACRIFICE.</t>
      </text>
    </comment>
    <comment ref="AU1" authorId="27" shapeId="0" xr:uid="{D65BB364-31E1-45FC-8145-B5592BE9E5EA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for the day prior to sacrifice.</t>
      </text>
    </comment>
    <comment ref="AX1" authorId="28" shapeId="0" xr:uid="{7143673A-32F8-4479-80FE-9FB588629842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EchoMRIs needed to be booked. All EchoMRIs are on Thursdays
Green = Echo they will be in
Red = Echo they will not be in</t>
      </text>
    </comment>
    <comment ref="AY1" authorId="29" shapeId="0" xr:uid="{292AEF3B-228A-4561-9814-90BA72ECC63A}">
      <text>
        <t>[Threaded comment]
Your version of Excel allows you to read this threaded comment; however, any edits to it will get removed if the file is opened in a newer version of Excel. Learn more: https://go.microsoft.com/fwlink/?linkid=870924
Comment:
    **Manually set as the 5th Thursday after the DOB (must reach at least 4 weeks of age. Starts diet on the 5th week)</t>
      </text>
    </comment>
    <comment ref="AZ1" authorId="30" shapeId="0" xr:uid="{519F1FD9-E0AB-4091-B412-32D7092F3680}">
      <text>
        <t>[Threaded comment]
Your version of Excel allows you to read this threaded comment; however, any edits to it will get removed if the file is opened in a newer version of Excel. Learn more: https://go.microsoft.com/fwlink/?linkid=870924
Comment:
    Diet + 4 weeks (#2)</t>
      </text>
    </comment>
    <comment ref="BA1" authorId="31" shapeId="0" xr:uid="{46BA556C-358F-4F64-B8AE-B20EDB308E51}">
      <text>
        <t>[Threaded comment]
Your version of Excel allows you to read this threaded comment; however, any edits to it will get removed if the file is opened in a newer version of Excel. Learn more: https://go.microsoft.com/fwlink/?linkid=870924
Comment:
    Diet + 8 weeks
1 week prior to AOM injection 1</t>
      </text>
    </comment>
    <comment ref="BB1" authorId="32" shapeId="0" xr:uid="{DD139716-E2FA-4CE5-B5BA-3465293F656E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17 Weeks
Last week of AOM injections (injection 4)</t>
      </text>
    </comment>
    <comment ref="BC1" authorId="33" shapeId="0" xr:uid="{1CD97D82-93C7-4FF8-83C7-3CDCFA5632F1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21 Weeks
4 weeks post-AOM injection
Sac day for Week 4 sac mice
week 1 of EX condition</t>
      </text>
    </comment>
    <comment ref="BD1" authorId="34" shapeId="0" xr:uid="{61B615D8-5091-4330-BC77-8BAC42841B55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25 Weeks
8 weeks post-AOM injection
week 5 of EX condition</t>
      </text>
    </comment>
    <comment ref="BE1" authorId="35" shapeId="0" xr:uid="{17D420CB-4C1E-41EE-82BF-E2C0A400949C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29 Weeks
12 weeks post-AOM injection
week 9 of EX condition</t>
      </text>
    </comment>
    <comment ref="BF1" authorId="36" shapeId="0" xr:uid="{8DCDFA37-3B45-4619-B4AB-19E2205B28D6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33 Weeks
16 weeks post-AOM injection
Sac day for Week 16 sac mice
week 13 of EX condition</t>
      </text>
    </comment>
    <comment ref="BG1" authorId="37" shapeId="0" xr:uid="{80ACD401-A8AC-41CE-AC18-F8535DB2AFB1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37 Weeks
20 weeks post-AOM injection
week 17 of EX condition</t>
      </text>
    </comment>
    <comment ref="BH1" authorId="38" shapeId="0" xr:uid="{0D23902B-1740-4370-AF6A-C75B01342D63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41 Weeks
24 weeks post-AOM injection
week 21 of EX condition</t>
      </text>
    </comment>
    <comment ref="BI1" authorId="39" shapeId="0" xr:uid="{22C8F6B0-4581-42D2-9726-D0DBF5176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41 Weeks
28 weeks post-AOM injection
week 25 of EX condition</t>
      </text>
    </comment>
    <comment ref="Y2" authorId="40" shapeId="0" xr:uid="{CE8BB6D4-9722-47A5-AAC2-7AB91D21524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assignment of mice based on ear clip from acvs tech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tc={427BF8A1-FC45-F846-8DFF-13CDD0ACFD5C}</author>
    <author>tc={154162AC-9164-7047-95C5-FFA42EE89186}</author>
    <author>tc={4E0B8F28-6614-614D-9CC3-5117BD585AB2}</author>
    <author>tc={EED5151A-A9D6-284B-8F83-B6A6FEB672C9}</author>
    <author>tc={4C1E3832-878C-7E4A-8D26-F4BD5ADF20F7}</author>
    <author>tc={4AF65456-E727-E147-B27C-6AB1B7698809}</author>
    <author>tc={11B737FC-795C-294D-8F50-2B3D13EFE895}</author>
    <author>tc={253DEA4A-75A0-384F-B86A-00337BC3DDEE}</author>
    <author>tc={B952A76C-4C28-6C47-BB79-1CDC768F1DC9}</author>
    <author>tc={31554EF2-5555-E140-89DB-FD9FBE287DFB}</author>
    <author>tc={93ED821D-6410-8B49-B20C-586352F56083}</author>
    <author>tc={3ABA2711-72EE-6948-B5A0-E21AEC86E220}</author>
    <author>tc={9818F8D7-94AE-BE48-9B52-11FA9B8D27AF}</author>
    <author>tc={2FD6B99E-CE5B-EE4B-8A68-34F5FE56EB29}</author>
    <author>tc={B6C4E16F-B0D1-5B44-BF9E-36D2140A2A5A}</author>
    <author>tc={A2A8AC51-E561-434F-AA61-C6AB7626310A}</author>
    <author>tc={375DC3B6-5B2B-204A-BA4A-B7B3D03CCABF}</author>
    <author>tc={32D68E10-D1E6-9D4C-B5EB-B7AD7A0B6C77}</author>
    <author>tc={7CCFC339-D121-6A41-9AA6-1CA630634ED1}</author>
    <author>tc={BDF17459-4E14-8E4C-A311-2362E63F58FE}</author>
    <author>tc={26F0EE06-0616-D447-BCDE-657426785CF1}</author>
    <author>tc={84B8B56C-FDB1-DF46-8F9B-D05AFE053B2C}</author>
    <author>tc={E6741542-E075-7647-9401-98129BA4BD5E}</author>
    <author>tc={6637F704-05E6-8244-952D-85D729ED391F}</author>
    <author>tc={EF920243-AD29-004F-A0A2-98125F89855F}</author>
    <author>tc={F329CFE5-1E45-8B48-A49C-5E4C70A4272A}</author>
    <author>tc={6BDCC8D5-B0C5-E145-A875-4DB7BA647D00}</author>
    <author>tc={8FA693F5-31F1-5842-92D5-6AEE6870571A}</author>
    <author>tc={CD0E9F02-ACC5-054F-A340-BC75B6EDE7B5}</author>
    <author>tc={30AA71A8-EB70-7843-A862-DA2278AB1AAA}</author>
    <author>tc={1B414767-AFBB-6049-86A8-6DE93BE71560}</author>
    <author>tc={1D7975D9-E7A3-5B45-9892-F9ADBBA86ADA}</author>
    <author>tc={74C96296-FCC4-FD4A-8C5E-38478C7B09FA}</author>
    <author>tc={E93088C4-7E5A-CD49-A534-82714F7F4B23}</author>
    <author>tc={D29CFB57-2800-B641-B592-A2021BB2A504}</author>
    <author>tc={74C4D78D-D219-3740-B885-2DE370678228}</author>
    <author>tc={0F4051DA-AE78-EA45-A6D3-8DB8A34776E9}</author>
    <author>tc={0FFC35BD-7307-654E-AD28-C9C31A519F7D}</author>
    <author>tc={4ED94963-C155-A744-B3ED-CCE0B94BB1FE}</author>
    <author>tc={EF4AFD81-948A-4649-BD5E-9597AB3D2749}</author>
    <author>tc={5FCEF935-6F56-E24C-A326-AF7C13DA6A5D}</author>
  </authors>
  <commentList>
    <comment ref="B1" authorId="0" shapeId="0" xr:uid="{427BF8A1-FC45-F846-8DFF-13CDD0ACFD5C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Within the cage the mice are numbered 1-5. ID'd by ear clips; 1. Left ear; 2. Right ear; 3. Both ears; 4. Left ear twice; 5. Right ear twice</t>
      </text>
    </comment>
    <comment ref="I1" authorId="1" shapeId="0" xr:uid="{154162AC-9164-7047-95C5-FFA42EE89186}">
      <text>
        <t>[Threaded comment]
Your version of Excel allows you to read this threaded comment; however, any edits to it will get removed if the file is opened in a newer version of Excel. Learn more: https://go.microsoft.com/fwlink/?linkid=870924
Comment:
    Aim 1, 2a, or 2b from the AICR grant. This determines which study in the colorectal cancer grant the mice will be in.</t>
      </text>
    </comment>
    <comment ref="M1" authorId="2" shapeId="0" xr:uid="{4E0B8F28-6614-614D-9CC3-5117BD585AB2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the AOM injection dates been scheduled with ACVS?</t>
      </text>
    </comment>
    <comment ref="N1" authorId="3" shapeId="0" xr:uid="{EED5151A-A9D6-284B-8F83-B6A6FEB672C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flow hood in Main Facility room 1239 (chemical room) must be booked for each injection date.
Booked Tuesdays 9:30-11:30 am April 12, 2022 to August 23, 2022 (As of April 3, 2022)</t>
      </text>
    </comment>
    <comment ref="O1" authorId="4" shapeId="0" xr:uid="{4C1E3832-878C-7E4A-8D26-F4BD5ADF20F7}">
      <text>
        <t>[Threaded comment]
Your version of Excel allows you to read this threaded comment; however, any edits to it will get removed if the file is opened in a newer version of Excel. Learn more: https://go.microsoft.com/fwlink/?linkid=870924
Comment:
    Mice must be transferred from room 1347 to Main Facility 1239 on the Friday prior to the injection week (day after EchoMRI #3).</t>
      </text>
    </comment>
    <comment ref="P1" authorId="5" shapeId="0" xr:uid="{4AF65456-E727-E147-B27C-6AB1B7698809}">
      <text>
        <t>[Threaded comment]
Your version of Excel allows you to read this threaded comment; however, any edits to it will get removed if the file is opened in a newer version of Excel. Learn more: https://go.microsoft.com/fwlink/?linkid=870924
Comment:
    Mice must be transferred out of the chemical room 8 days after the last injection.</t>
      </text>
    </comment>
    <comment ref="Q1" authorId="6" shapeId="0" xr:uid="{11B737FC-795C-294D-8F50-2B3D13EFE895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the EchoMRIs been scheduled with ACVS?
Reply:
    Echo has been booked weekly from April 21 to Sept 1. (2022.04.14)</t>
      </text>
    </comment>
    <comment ref="R1" authorId="7" shapeId="0" xr:uid="{253DEA4A-75A0-384F-B86A-00337BC3DDEE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the EchoMRIs been scheduled with ACVS?
M/W/F Booked June 6,2022 to Apr 28, 2023 9am-1pm. August 3, 2022 is booked 9am-11am and 3:30-5pm. Alex has the time in between booked for that day.</t>
      </text>
    </comment>
    <comment ref="S1" authorId="8" shapeId="0" xr:uid="{B952A76C-4C28-6C47-BB79-1CDC768F1DC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in aim 2.1, will this mouse be given recombinant CCL2?
Reply:
    - 2 ug/mL prepared concentration
- 20 ug/kg injection dose
- volume 16-40 uL
- IV injections
- 3x per week for 4 weeks</t>
      </text>
    </comment>
    <comment ref="U1" authorId="9" shapeId="0" xr:uid="{31554EF2-5555-E140-89DB-FD9FBE287DF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litters must be weaned by. Birth plus 21 days</t>
      </text>
    </comment>
    <comment ref="V1" authorId="10" shapeId="0" xr:uid="{93ED821D-6410-8B49-B20C-586352F56083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 at 5 weeks of age - same day as EchoMRI 1.</t>
      </text>
    </comment>
    <comment ref="W1" authorId="11" shapeId="0" xr:uid="{3ABA2711-72EE-6948-B5A0-E21AEC86E220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 on diet for 8 weeks, then switch HFD groups back to CON diet. Same day as EchoMRI 3.</t>
      </text>
    </comment>
    <comment ref="X1" authorId="12" shapeId="0" xr:uid="{9818F8D7-94AE-BE48-9B52-11FA9B8D2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for the Monday prior to AOM injection</t>
      </text>
    </comment>
    <comment ref="Y1" authorId="13" shapeId="0" xr:uid="{2FD6B99E-CE5B-EE4B-8A68-34F5FE56EB29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weight in grams - day of injection</t>
      </text>
    </comment>
    <comment ref="AA1" authorId="14" shapeId="0" xr:uid="{B6C4E16F-B0D1-5B44-BF9E-36D2140A2A5A}">
      <text>
        <t>[Threaded comment]
Your version of Excel allows you to read this threaded comment; however, any edits to it will get removed if the file is opened in a newer version of Excel. Learn more: https://go.microsoft.com/fwlink/?linkid=870924
Comment:
    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>
      </text>
    </comment>
    <comment ref="AB1" authorId="15" shapeId="0" xr:uid="{A2A8AC51-E561-434F-AA61-C6AB7626310A}">
      <text>
        <t>[Threaded comment]
Your version of Excel allows you to read this threaded comment; however, any edits to it will get removed if the file is opened in a newer version of Excel. Learn more: https://go.microsoft.com/fwlink/?linkid=870924
Comment:
    1st injection is 9 weeks post-diet start. All AOM injection dates are on Tuesdays.</t>
      </text>
    </comment>
    <comment ref="AC1" authorId="16" shapeId="0" xr:uid="{375DC3B6-5B2B-204A-BA4A-B7B3D03CCABF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weight in grams - day of injection</t>
      </text>
    </comment>
    <comment ref="AE1" authorId="17" shapeId="0" xr:uid="{32D68E10-D1E6-9D4C-B5EB-B7AD7A0B6C77}">
      <text>
        <t>[Threaded comment]
Your version of Excel allows you to read this threaded comment; however, any edits to it will get removed if the file is opened in a newer version of Excel. Learn more: https://go.microsoft.com/fwlink/?linkid=870924
Comment:
    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>
      </text>
    </comment>
    <comment ref="AG1" authorId="18" shapeId="0" xr:uid="{7CCFC339-D121-6A41-9AA6-1CA630634ED1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weight in grams - day of injection</t>
      </text>
    </comment>
    <comment ref="AI1" authorId="19" shapeId="0" xr:uid="{BDF17459-4E14-8E4C-A311-2362E63F58FE}">
      <text>
        <t>[Threaded comment]
Your version of Excel allows you to read this threaded comment; however, any edits to it will get removed if the file is opened in a newer version of Excel. Learn more: https://go.microsoft.com/fwlink/?linkid=870924
Comment:
    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>
      </text>
    </comment>
    <comment ref="AK1" authorId="20" shapeId="0" xr:uid="{26F0EE06-0616-D447-BCDE-657426785CF1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weight in grams - day of injection</t>
      </text>
    </comment>
    <comment ref="AM1" authorId="21" shapeId="0" xr:uid="{84B8B56C-FDB1-DF46-8F9B-D05AFE053B2C}">
      <text>
        <t>[Threaded comment]
Your version of Excel allows you to read this threaded comment; however, any edits to it will get removed if the file is opened in a newer version of Excel. Learn more: https://go.microsoft.com/fwlink/?linkid=870924
Comment:
    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>
      </text>
    </comment>
    <comment ref="AO1" authorId="22" shapeId="0" xr:uid="{E6741542-E075-7647-9401-98129BA4BD5E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fecal pellets collected for gut microbiome analyses. This time point is PRE-EXERCISE.</t>
      </text>
    </comment>
    <comment ref="AP1" authorId="23" shapeId="0" xr:uid="{6637F704-05E6-8244-952D-85D729ED391F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for the Friday prior to exercise start date</t>
      </text>
    </comment>
    <comment ref="AQ1" authorId="24" shapeId="0" xr:uid="{EF920243-AD29-004F-A0A2-98125F89855F}">
      <text>
        <t>[Threaded comment]
Your version of Excel allows you to read this threaded comment; however, any edits to it will get removed if the file is opened in a newer version of Excel. Learn more: https://go.microsoft.com/fwlink/?linkid=870924
Comment:
    Exercise start date: 4 weeks post-AOM injections</t>
      </text>
    </comment>
    <comment ref="AR1" authorId="25" shapeId="0" xr:uid="{F329CFE5-1E45-8B48-A49C-5E4C70A4272A}">
      <text>
        <t>[Threaded comment]
Your version of Excel allows you to read this threaded comment; however, any edits to it will get removed if the file is opened in a newer version of Excel. Learn more: https://go.microsoft.com/fwlink/?linkid=870924
Comment:
    Chosen sac week number. 4, 16, or 30 weeks (28, 112, or 210 days after AOM D4.</t>
      </text>
    </comment>
    <comment ref="AT1" authorId="26" shapeId="0" xr:uid="{6BDCC8D5-B0C5-E145-A875-4DB7BA647D00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fecal pellets collected for gut microbiome analyses. This time point is PRE-SACRIFICE.</t>
      </text>
    </comment>
    <comment ref="AU1" authorId="27" shapeId="0" xr:uid="{8FA693F5-31F1-5842-92D5-6AEE6870571A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for the day prior to sacrifice.</t>
      </text>
    </comment>
    <comment ref="AX1" authorId="28" shapeId="0" xr:uid="{CD0E9F02-ACC5-054F-A340-BC75B6EDE7B5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EchoMRIs needed to be booked. All EchoMRIs are on Thursdays
Green = Echo they will be in
Red = Echo they will not be in</t>
      </text>
    </comment>
    <comment ref="AY1" authorId="29" shapeId="0" xr:uid="{30AA71A8-EB70-7843-A862-DA2278AB1AAA}">
      <text>
        <t>[Threaded comment]
Your version of Excel allows you to read this threaded comment; however, any edits to it will get removed if the file is opened in a newer version of Excel. Learn more: https://go.microsoft.com/fwlink/?linkid=870924
Comment:
    **Manually set as the 5th Thursday after the DOB (must reach at least 4 weeks of age. Starts diet on the 5th week)</t>
      </text>
    </comment>
    <comment ref="AZ1" authorId="30" shapeId="0" xr:uid="{1B414767-AFBB-6049-86A8-6DE93BE71560}">
      <text>
        <t>[Threaded comment]
Your version of Excel allows you to read this threaded comment; however, any edits to it will get removed if the file is opened in a newer version of Excel. Learn more: https://go.microsoft.com/fwlink/?linkid=870924
Comment:
    Diet + 4 weeks (#2)</t>
      </text>
    </comment>
    <comment ref="BA1" authorId="31" shapeId="0" xr:uid="{1D7975D9-E7A3-5B45-9892-F9ADBBA86ADA}">
      <text>
        <t>[Threaded comment]
Your version of Excel allows you to read this threaded comment; however, any edits to it will get removed if the file is opened in a newer version of Excel. Learn more: https://go.microsoft.com/fwlink/?linkid=870924
Comment:
    Diet + 8 weeks
1 week prior to AOM injection 1</t>
      </text>
    </comment>
    <comment ref="BB1" authorId="32" shapeId="0" xr:uid="{74C96296-FCC4-FD4A-8C5E-38478C7B09FA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17 Weeks
Last week of AOM injections (injection 4)</t>
      </text>
    </comment>
    <comment ref="BC1" authorId="33" shapeId="0" xr:uid="{E93088C4-7E5A-CD49-A534-82714F7F4B23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21 Weeks
4 weeks post-AOM injection
Sac day for Week 4 sac mice
week 1 of EX condition</t>
      </text>
    </comment>
    <comment ref="BD1" authorId="34" shapeId="0" xr:uid="{D29CFB57-2800-B641-B592-A2021BB2A504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25 Weeks
8 weeks post-AOM injection
week 5 of EX condition</t>
      </text>
    </comment>
    <comment ref="BE1" authorId="35" shapeId="0" xr:uid="{74C4D78D-D219-3740-B885-2DE370678228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29 Weeks
12 weeks post-AOM injection
week 9 of EX condition</t>
      </text>
    </comment>
    <comment ref="BF1" authorId="36" shapeId="0" xr:uid="{0F4051DA-AE78-EA45-A6D3-8DB8A34776E9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33 Weeks
16 weeks post-AOM injection
Sac day for Week 16 sac mice
week 13 of EX condition</t>
      </text>
    </comment>
    <comment ref="BG1" authorId="37" shapeId="0" xr:uid="{0FFC35BD-7307-654E-AD28-C9C31A519F7D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37 Weeks
20 weeks post-AOM injection
week 17 of EX condition</t>
      </text>
    </comment>
    <comment ref="BH1" authorId="38" shapeId="0" xr:uid="{4ED94963-C155-A744-B3ED-CCE0B94BB1FE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41 Weeks
24 weeks post-AOM injection
week 21 of EX condition</t>
      </text>
    </comment>
    <comment ref="BI1" authorId="39" shapeId="0" xr:uid="{EF4AFD81-948A-4649-BD5E-9597AB3D2749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41 Weeks
28 weeks post-AOM injection
week 25 of EX condition</t>
      </text>
    </comment>
    <comment ref="Y2" authorId="40" shapeId="0" xr:uid="{5FCEF935-6F56-E24C-A326-AF7C13DA6A5D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assignment of mice based on ear clip from acvs tech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tc={AC1FF55F-1294-43CA-9AFD-47B9D91BC7DE}</author>
    <author>tc={C4C50111-2873-419A-9EF7-8F038D9E1001}</author>
    <author>tc={32A4CDAD-C447-E644-9C2F-98C75002F123}</author>
    <author>tc={DE63E3F2-2CD9-AF48-AE1D-5B37F9E007D6}</author>
    <author>tc={57FD072D-AA31-6944-921A-20C2F0FE5B3C}</author>
  </authors>
  <commentList>
    <comment ref="B1" authorId="0" shapeId="0" xr:uid="{AC1FF55F-1294-43CA-9AFD-47B9D91BC7DE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Within the cage the mice are numbered 1-5. ID'd by ear clips; 1. Left ear; 2. Right ear; 3. Both ears; 4. Left ear twice; 5. Right ear twice</t>
      </text>
    </comment>
    <comment ref="F1" authorId="1" shapeId="0" xr:uid="{C4C50111-2873-419A-9EF7-8F038D9E1001}">
      <text>
        <t>[Threaded comment]
Your version of Excel allows you to read this threaded comment; however, any edits to it will get removed if the file is opened in a newer version of Excel. Learn more: https://go.microsoft.com/fwlink/?linkid=870924
Comment:
    **Manually set as the 5th Thursday after the DOB (must reach at least 4 weeks of age. Starts diet on the 5th week)</t>
      </text>
    </comment>
    <comment ref="AJ40" authorId="2" shapeId="0" xr:uid="{32A4CDAD-C447-E644-9C2F-98C75002F123}">
      <text>
        <t>[Threaded comment]
Your version of Excel allows you to read this threaded comment; however, any edits to it will get removed if the file is opened in a newer version of Excel. Learn more: https://go.microsoft.com/fwlink/?linkid=870924
Comment:
    39-42 was weighed on the 13th of oct 22.1,23.0,22.2,22.4
Reply:
    43-49 where also weighed 31.4,29.6,29.6,23.5,20.6,22.6,21.0</t>
      </text>
    </comment>
    <comment ref="Z110" authorId="3" shapeId="0" xr:uid="{DE63E3F2-2CD9-AF48-AE1D-5B37F9E007D6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 mice and food weights for mice 109-111, 113, 115, 116 done on the 22nd (21.0, 21.1, 22.5, 29.7, 26.7, 27.8,) (352.8—&gt;443.7)(359.2—&gt;408.1)</t>
      </text>
    </comment>
    <comment ref="V132" authorId="4" shapeId="0" xr:uid="{57FD072D-AA31-6944-921A-20C2F0FE5B3C}">
      <text>
        <t>[Threaded comment]
Your version of Excel allows you to read this threaded comment; however, any edits to it will get removed if the file is opened in a newer version of Excel. Learn more: https://go.microsoft.com/fwlink/?linkid=870924
Comment:
    131,133,134 were weighed on oct 13th 26.8,28.6,30.0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tc={EC6E2CB6-976C-430D-844F-AE98470C28C6}</author>
    <author>tc={415CE43B-4109-4F3D-9D0B-AFCA83670648}</author>
    <author>tc={8429B59C-DC3B-C540-A63E-7EC93747FF09}</author>
    <author>tc={5DECF3E1-A9DF-4959-9D0F-976F3E363547}</author>
  </authors>
  <commentList>
    <comment ref="B1" authorId="0" shapeId="0" xr:uid="{EC6E2CB6-976C-430D-844F-AE98470C28C6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Within the cage the mice are numbered 1-5. ID'd by ear clips; 1. Left ear; 2. Right ear; 3. Both ears; 4. Left ear twice; 5. Right ear twice</t>
      </text>
    </comment>
    <comment ref="D1" authorId="1" shapeId="0" xr:uid="{415CE43B-4109-4F3D-9D0B-AFCA83670648}">
      <text>
        <t>[Threaded comment]
Your version of Excel allows you to read this threaded comment; however, any edits to it will get removed if the file is opened in a newer version of Excel. Learn more: https://go.microsoft.com/fwlink/?linkid=870924
Comment:
    **Manually set as the 5th Thursday after the DOB (must reach at least 4 weeks of age. Starts diet on the 5th week)</t>
      </text>
    </comment>
    <comment ref="N14" authorId="2" shapeId="0" xr:uid="{8429B59C-DC3B-C540-A63E-7EC93747FF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is weights for these mice from September 15th. (21.7, 21.0, 21.0, 24.5, 23.3, 27.6, 27.5, 27.3, 28.9, 33.0, 31.9, 39.7, 31.2)
Reply:
    There’s also food weights as well </t>
      </text>
    </comment>
    <comment ref="K28" authorId="3" shapeId="0" xr:uid="{5DECF3E1-A9DF-4959-9D0F-976F3E363547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these? Entered before August 19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tc={85CA37E0-191C-4005-B67C-240E6AFED35F}</author>
    <author>tc={60F07BE5-4CC9-5D40-A052-07DE19389B2D}</author>
    <author>tc={F146D769-25B5-4F49-A779-845500A5B807}</author>
    <author>tc={9D67DEC2-CDC0-3941-985F-B09328C2B48B}</author>
    <author>tc={27B5B86F-6513-2546-BA01-5DB9B753C1EB}</author>
    <author>tc={C5DE4D12-22CE-0847-B9B3-E89CD0819F4B}</author>
  </authors>
  <commentList>
    <comment ref="E1" authorId="0" shapeId="0" xr:uid="{85CA37E0-191C-4005-B67C-240E6AFED35F}">
      <text>
        <t>[Threaded comment]
Your version of Excel allows you to read this threaded comment; however, any edits to it will get removed if the file is opened in a newer version of Excel. Learn more: https://go.microsoft.com/fwlink/?linkid=870924
Comment:
    Aim 1, 2a, or 2b from the AICR grant. This determines which study in the colorectal cancer grant the mice will be in.</t>
      </text>
    </comment>
    <comment ref="AG2" authorId="1" shapeId="0" xr:uid="{60F07BE5-4CC9-5D40-A052-07DE19389B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pre of w31 vs post of w29 make no sense for the first three cages as the pre w31 is higher than the last recorded amount </t>
      </text>
    </comment>
    <comment ref="U5" authorId="2" shapeId="0" xr:uid="{F146D769-25B5-4F49-A779-845500A5B807}">
      <text>
        <t>[Threaded comment]
Your version of Excel allows you to read this threaded comment; however, any edits to it will get removed if the file is opened in a newer version of Excel. Learn more: https://go.microsoft.com/fwlink/?linkid=870924
Comment:
    On June 6th these where weighed but they did not complete food weights for these mice</t>
      </text>
    </comment>
    <comment ref="W39" authorId="3" shapeId="0" xr:uid="{9D67DEC2-CDC0-3941-985F-B09328C2B48B}">
      <text>
        <t>[Threaded comment]
Your version of Excel allows you to read this threaded comment; however, any edits to it will get removed if the file is opened in a newer version of Excel. Learn more: https://go.microsoft.com/fwlink/?linkid=870924
Comment:
    On October 6st these mice where separated into 2 different cages. 209449 had id 123 with a weight of 301.3 pre and post. 221469 had id 125 weight 270.0 pre and post
Reply:
    This column is now 123 only</t>
      </text>
    </comment>
    <comment ref="L48" authorId="4" shapeId="0" xr:uid="{27B5B86F-6513-2546-BA01-5DB9B753C1E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had a comment saying that food fell into the cage</t>
      </text>
    </comment>
    <comment ref="M57" authorId="5" shapeId="0" xr:uid="{C5DE4D12-22CE-0847-B9B3-E89CD0819F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mice cage was already on the control diet even thought they where supposed to be switched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tc={64DDE09A-0CE2-4972-ACA8-C4E7663755E8}</author>
    <author>tc={BC909C22-8DA9-5A4C-BD3C-1A8A4EEDFE8F}</author>
    <author>tc={CA553FA7-6E59-5F46-81A7-41287A252DA1}</author>
    <author>tc={B942F6C0-4562-844B-8687-A19601969D58}</author>
  </authors>
  <commentList>
    <comment ref="E1" authorId="0" shapeId="0" xr:uid="{64DDE09A-0CE2-4972-ACA8-C4E7663755E8}">
      <text>
        <t>[Threaded comment]
Your version of Excel allows you to read this threaded comment; however, any edits to it will get removed if the file is opened in a newer version of Excel. Learn more: https://go.microsoft.com/fwlink/?linkid=870924
Comment:
    Aim 1, 2a, or 2b from the AICR grant. This determines which study in the colorectal cancer grant the mice will be in.</t>
      </text>
    </comment>
    <comment ref="S6" authorId="1" shapeId="0" xr:uid="{BC909C22-8DA9-5A4C-BD3C-1A8A4EEDFE8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came from the chemical room so no pre</t>
      </text>
    </comment>
    <comment ref="S7" authorId="2" shapeId="0" xr:uid="{CA553FA7-6E59-5F46-81A7-41287A252DA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came from the chemical room so no pre</t>
      </text>
    </comment>
    <comment ref="S8" authorId="3" shapeId="0" xr:uid="{B942F6C0-4562-844B-8687-A19601969D5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came from the chemical room so no pre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tc={F4514871-504C-4A5E-90FF-6AA2E72427AF}</author>
    <author>tc={7D217086-2A8E-49BA-9617-761ADD7873CA}</author>
  </authors>
  <commentList>
    <comment ref="B77" authorId="0" shapeId="0" xr:uid="{F4514871-504C-4A5E-90FF-6AA2E7242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mouse as #1 from 190930. She was removed after litter #2 to allow for synchronized breeding with a new female. They were paired up on Mar 9, 2022 for their first litter together.</t>
      </text>
    </comment>
    <comment ref="A161" authorId="1" shapeId="0" xr:uid="{7D217086-2A8E-49BA-9617-761ADD7873CA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deceased preior to giving birth to 7 pups. 7 other pups are all from female mouse 1.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tc={3D700DCB-5FB6-4F91-AAF3-C090555840F0}</author>
  </authors>
  <commentList>
    <comment ref="E4" authorId="0" shapeId="0" xr:uid="{3D700DCB-5FB6-4F91-AAF3-C090555840F0}">
      <text>
        <t>[Threaded comment]
Your version of Excel allows you to read this threaded comment; however, any edits to it will get removed if the file is opened in a newer version of Excel. Learn more: https://go.microsoft.com/fwlink/?linkid=870924
Comment:
    Mouse this one was paired with (Mouse ID)</t>
      </text>
    </comment>
  </commentList>
</comments>
</file>

<file path=xl/sharedStrings.xml><?xml version="1.0" encoding="utf-8"?>
<sst xmlns="http://schemas.openxmlformats.org/spreadsheetml/2006/main" count="8461" uniqueCount="403">
  <si>
    <t>Mouse ID</t>
  </si>
  <si>
    <t>Parent Cage ID</t>
  </si>
  <si>
    <t>Location</t>
  </si>
  <si>
    <t>Weaned Cage ID</t>
  </si>
  <si>
    <t>New Cage IDs</t>
  </si>
  <si>
    <t>Sticker Colour</t>
  </si>
  <si>
    <t>Sex (M/F)</t>
  </si>
  <si>
    <t>Genotype</t>
  </si>
  <si>
    <t>Aim</t>
  </si>
  <si>
    <t>HFD/CON</t>
  </si>
  <si>
    <t>Ex Cond</t>
  </si>
  <si>
    <t>Combined</t>
  </si>
  <si>
    <t>Inj Booked</t>
  </si>
  <si>
    <t>Chem Rm Booked</t>
  </si>
  <si>
    <t>Chem Rm IN</t>
  </si>
  <si>
    <t>Chem Rm OUT</t>
  </si>
  <si>
    <t>Echo Booked</t>
  </si>
  <si>
    <t>Exercise Booked</t>
  </si>
  <si>
    <t>CCL2 +/-</t>
  </si>
  <si>
    <t>DOB</t>
  </si>
  <si>
    <t>Wean By</t>
  </si>
  <si>
    <t>HFD/CON Start</t>
  </si>
  <si>
    <t>HFD End</t>
  </si>
  <si>
    <t>Pellet Coll Date 1</t>
  </si>
  <si>
    <t>Body Weight D1</t>
  </si>
  <si>
    <t>AOM dose (mg)</t>
  </si>
  <si>
    <t>AOM Inj Vol</t>
  </si>
  <si>
    <t>AOM D1</t>
  </si>
  <si>
    <t>Body Weight D2</t>
  </si>
  <si>
    <t>AOM D2</t>
  </si>
  <si>
    <t>Body Weight D3</t>
  </si>
  <si>
    <t>AOM D3</t>
  </si>
  <si>
    <t>Body Weight D4</t>
  </si>
  <si>
    <t>AOM D4</t>
  </si>
  <si>
    <t>Pellet Coll Date 2</t>
  </si>
  <si>
    <t>Ex Start Date (Calc)</t>
  </si>
  <si>
    <t>Sac Wk</t>
  </si>
  <si>
    <t>Sac Wk (Days Post AOM D1)</t>
  </si>
  <si>
    <t>Pellet Coll Date 3</t>
  </si>
  <si>
    <t>Mouse ID Number</t>
  </si>
  <si>
    <t>Sac Day</t>
  </si>
  <si>
    <t>Actual Sac Day</t>
  </si>
  <si>
    <t>EchoMRIs Needed</t>
  </si>
  <si>
    <t>Age 5wk (#1)</t>
  </si>
  <si>
    <t>Age 9wk (#2)</t>
  </si>
  <si>
    <t>Age 13wk (#3)</t>
  </si>
  <si>
    <t>Age 18wk (#4)</t>
  </si>
  <si>
    <t>Age 25wk (#6 - EX wk5)</t>
  </si>
  <si>
    <t>Age 29wk (#7 - EX wk9)</t>
  </si>
  <si>
    <t>Age 33wk (#8 - EX wk13)</t>
  </si>
  <si>
    <t>Age 37wk (#9 - EX wk17)</t>
  </si>
  <si>
    <t>Age 41wk (#10 - EX wk21)</t>
  </si>
  <si>
    <t>Age 45wk (#11 - EX wk25)</t>
  </si>
  <si>
    <t>EXTRA NOTES/COMMENTS</t>
  </si>
  <si>
    <t>Main - 1347</t>
  </si>
  <si>
    <t>Blue</t>
  </si>
  <si>
    <t>F</t>
  </si>
  <si>
    <t>gfp/+</t>
  </si>
  <si>
    <t>CON</t>
  </si>
  <si>
    <t>SED</t>
  </si>
  <si>
    <t>Yes</t>
  </si>
  <si>
    <t>N/A</t>
  </si>
  <si>
    <t>EX</t>
  </si>
  <si>
    <t>M</t>
  </si>
  <si>
    <t>HFD</t>
  </si>
  <si>
    <t>Found dead in cage after AOM injection</t>
  </si>
  <si>
    <t>Unchanged</t>
  </si>
  <si>
    <t>Samples Collected Sept 14, 2022</t>
  </si>
  <si>
    <t>Samples Collected Sept 16, 2022</t>
  </si>
  <si>
    <t>White</t>
  </si>
  <si>
    <t>Samples Collected Sept 23, 2022</t>
  </si>
  <si>
    <t>Hydrocephalus - Reached endpoint</t>
  </si>
  <si>
    <t>Black</t>
  </si>
  <si>
    <t>Yellow</t>
  </si>
  <si>
    <t>Samples Collected Aug 16, 2022</t>
  </si>
  <si>
    <t>Samples Collected Aug 17, 2022</t>
  </si>
  <si>
    <t>No</t>
  </si>
  <si>
    <t>Reached endpoint 1 wk post-injection</t>
  </si>
  <si>
    <t>Found dead in cage after AOM injection 2</t>
  </si>
  <si>
    <t>Collected Sept 9, 2022</t>
  </si>
  <si>
    <t>Sacked for Flow Practice</t>
  </si>
  <si>
    <t>Stepdown - 1511</t>
  </si>
  <si>
    <t>Removed from Study - Food Grinders</t>
  </si>
  <si>
    <t>Sacked for Evs (Food Grinders)</t>
  </si>
  <si>
    <t>Not in Study - Breeding mice for LEO</t>
  </si>
  <si>
    <t>Unkn</t>
  </si>
  <si>
    <t>Not in Study - Breeding mice for LEO - GENOTYPE</t>
  </si>
  <si>
    <t>Sacked for undergrad training</t>
  </si>
  <si>
    <t>Main - 1203</t>
  </si>
  <si>
    <t>Breeding Mice for LEO</t>
  </si>
  <si>
    <t>Breeding Origin Cage ID</t>
  </si>
  <si>
    <t>Body Weight</t>
  </si>
  <si>
    <t>Fecal Pellets (#)</t>
  </si>
  <si>
    <t>Age 21wk (#5 - EX wk1)</t>
  </si>
  <si>
    <t>RGN1203</t>
  </si>
  <si>
    <t>gfp/gfp</t>
  </si>
  <si>
    <t>+/+</t>
  </si>
  <si>
    <t>CCL2 +/- Booked</t>
  </si>
  <si>
    <t>Old Cage ID</t>
  </si>
  <si>
    <t>New Cage ID</t>
  </si>
  <si>
    <t>Age 5wk</t>
  </si>
  <si>
    <t>Weight (5wk)</t>
  </si>
  <si>
    <t>Age 7wk</t>
  </si>
  <si>
    <t>Weight (7wk)</t>
  </si>
  <si>
    <t>Age 9wk</t>
  </si>
  <si>
    <t>Weight (9wk)</t>
  </si>
  <si>
    <t>Age 11wk</t>
  </si>
  <si>
    <t>Weight (11wk)</t>
  </si>
  <si>
    <t>Age 13wk</t>
  </si>
  <si>
    <t>Weight (13wk)</t>
  </si>
  <si>
    <t>Age 15wk</t>
  </si>
  <si>
    <t>Weight (15wk)</t>
  </si>
  <si>
    <t>Age 17wk</t>
  </si>
  <si>
    <t>Weight (17wk)</t>
  </si>
  <si>
    <t>Age 18wk</t>
  </si>
  <si>
    <t>Weight (18wk)</t>
  </si>
  <si>
    <t>Age 19wk</t>
  </si>
  <si>
    <t>Weight 19wk</t>
  </si>
  <si>
    <t>Age 21wk</t>
  </si>
  <si>
    <t>Weight (21wk)</t>
  </si>
  <si>
    <t>Age 23wk</t>
  </si>
  <si>
    <t>Weight (23wk)</t>
  </si>
  <si>
    <t>Age 25wk</t>
  </si>
  <si>
    <t>Weight (25wk)</t>
  </si>
  <si>
    <t>Age 27wk</t>
  </si>
  <si>
    <t>Weight (27wk)</t>
  </si>
  <si>
    <t>Age 29wk</t>
  </si>
  <si>
    <t>Weight (29wk)</t>
  </si>
  <si>
    <t>Age 31wk</t>
  </si>
  <si>
    <t>Weight (31wk)</t>
  </si>
  <si>
    <t>Age 33wk</t>
  </si>
  <si>
    <t>Weight (33wk)</t>
  </si>
  <si>
    <t>Age 35wk</t>
  </si>
  <si>
    <t>Weight (35wk)</t>
  </si>
  <si>
    <t>Age 37wk</t>
  </si>
  <si>
    <t>Weight (37wk)</t>
  </si>
  <si>
    <t>Age 39wk</t>
  </si>
  <si>
    <t>Weight (39wk)</t>
  </si>
  <si>
    <t>Age 41wk</t>
  </si>
  <si>
    <t>Weight (41wk)</t>
  </si>
  <si>
    <t>Age 43wk</t>
  </si>
  <si>
    <t>Weight (43wk)</t>
  </si>
  <si>
    <t>Age 45wk</t>
  </si>
  <si>
    <t>Weight (45wk)</t>
  </si>
  <si>
    <t>Age 47wk</t>
  </si>
  <si>
    <t>Weight (47wk)</t>
  </si>
  <si>
    <t>Chemical Room (James)</t>
  </si>
  <si>
    <t>Cage ID</t>
  </si>
  <si>
    <t>*</t>
  </si>
  <si>
    <t>Mice IDs</t>
  </si>
  <si>
    <t>Original Cage ID</t>
  </si>
  <si>
    <t>Number of Mice Per Cage</t>
  </si>
  <si>
    <t>Week 5 Post</t>
  </si>
  <si>
    <t>Week 7 Pre</t>
  </si>
  <si>
    <t>Week 7 Post</t>
  </si>
  <si>
    <t>Week 9 Pre</t>
  </si>
  <si>
    <t>Week 9 Post</t>
  </si>
  <si>
    <t>Week 11 Pre</t>
  </si>
  <si>
    <t>Week 11 Post</t>
  </si>
  <si>
    <t>Week 13 Pre</t>
  </si>
  <si>
    <t>Week 13 Post</t>
  </si>
  <si>
    <t>Week 15 Pre</t>
  </si>
  <si>
    <t>Week 15 Post</t>
  </si>
  <si>
    <t>Week 17 Pre</t>
  </si>
  <si>
    <t>Week 17 Post</t>
  </si>
  <si>
    <t>Week 18 Pre</t>
  </si>
  <si>
    <t>Week 18 Post</t>
  </si>
  <si>
    <t>Week 19 Pre</t>
  </si>
  <si>
    <t>Week 19 Post</t>
  </si>
  <si>
    <t>Week 21 Pre</t>
  </si>
  <si>
    <t>Week 21 Post</t>
  </si>
  <si>
    <t>Week 23 Pre</t>
  </si>
  <si>
    <t>Week 23 Post</t>
  </si>
  <si>
    <t>Week 25 Pre</t>
  </si>
  <si>
    <t>Week 25 Post</t>
  </si>
  <si>
    <t>Week 27 Pre</t>
  </si>
  <si>
    <t>Week 27 Post</t>
  </si>
  <si>
    <t>Week 29 Pre</t>
  </si>
  <si>
    <t>Week 29 Post</t>
  </si>
  <si>
    <t>Week 31 Pre</t>
  </si>
  <si>
    <t>Week 31 Post</t>
  </si>
  <si>
    <t>Week 33 Pre</t>
  </si>
  <si>
    <t>Week 33 Post</t>
  </si>
  <si>
    <t>Week 35 Pre</t>
  </si>
  <si>
    <t>Week 35 Post</t>
  </si>
  <si>
    <t>Week 37 Pre</t>
  </si>
  <si>
    <t>Week 37 Post</t>
  </si>
  <si>
    <t>Week 39 Pre</t>
  </si>
  <si>
    <t>Week 39 Post</t>
  </si>
  <si>
    <t>Week 41 Pre</t>
  </si>
  <si>
    <t>Week 41 Post</t>
  </si>
  <si>
    <t>Week 43 Pre</t>
  </si>
  <si>
    <t>Week 43 Post</t>
  </si>
  <si>
    <t>Week 45 Pre</t>
  </si>
  <si>
    <t>Week 45 Post</t>
  </si>
  <si>
    <t>Weeks 5-7</t>
  </si>
  <si>
    <t>Weeks 7-9</t>
  </si>
  <si>
    <t>Weeks 9-11</t>
  </si>
  <si>
    <t>Weeks 11-13</t>
  </si>
  <si>
    <t>Weeks 13-15</t>
  </si>
  <si>
    <t>Weeks 15-17</t>
  </si>
  <si>
    <t>Weeks 17-19</t>
  </si>
  <si>
    <t>Weeks 19-21</t>
  </si>
  <si>
    <t>Weeks 21-23</t>
  </si>
  <si>
    <t>Weeks 23-25</t>
  </si>
  <si>
    <t>Weeks 25-27</t>
  </si>
  <si>
    <t>Weeks 27-29</t>
  </si>
  <si>
    <t>Weeks 29-31</t>
  </si>
  <si>
    <t>Weeks 31-33</t>
  </si>
  <si>
    <t>Weeks 33-35</t>
  </si>
  <si>
    <t>Weeks 35-37</t>
  </si>
  <si>
    <t>Weeks 37-39</t>
  </si>
  <si>
    <t>Weeks 39-41</t>
  </si>
  <si>
    <t>Weeks 41-43</t>
  </si>
  <si>
    <t>Weeks 43-45</t>
  </si>
  <si>
    <t>1-5</t>
  </si>
  <si>
    <t>6-8</t>
  </si>
  <si>
    <t>9-11</t>
  </si>
  <si>
    <t>12, 14</t>
  </si>
  <si>
    <t>(chemical)</t>
  </si>
  <si>
    <t>13, 15</t>
  </si>
  <si>
    <t>16, 18, 19</t>
  </si>
  <si>
    <t>17</t>
  </si>
  <si>
    <t>20-22</t>
  </si>
  <si>
    <t>23-26</t>
  </si>
  <si>
    <t>27</t>
  </si>
  <si>
    <t>28, 29 (Only 29)</t>
  </si>
  <si>
    <t>30-33</t>
  </si>
  <si>
    <t>34-38</t>
  </si>
  <si>
    <t>39-42</t>
  </si>
  <si>
    <t>43-45</t>
  </si>
  <si>
    <t>46-49</t>
  </si>
  <si>
    <t>50-54</t>
  </si>
  <si>
    <t>55-58</t>
  </si>
  <si>
    <t>59-62</t>
  </si>
  <si>
    <t>63-67</t>
  </si>
  <si>
    <t>68-72</t>
  </si>
  <si>
    <t>73-76</t>
  </si>
  <si>
    <t>77-81</t>
  </si>
  <si>
    <t>82-84</t>
  </si>
  <si>
    <t>85-87</t>
  </si>
  <si>
    <t>88-90</t>
  </si>
  <si>
    <t>91-92</t>
  </si>
  <si>
    <t>93-96</t>
  </si>
  <si>
    <t>97-100</t>
  </si>
  <si>
    <t>101-102</t>
  </si>
  <si>
    <t>103-104</t>
  </si>
  <si>
    <t>105-108</t>
  </si>
  <si>
    <t>109-111</t>
  </si>
  <si>
    <t>112-116</t>
  </si>
  <si>
    <t>117-118</t>
  </si>
  <si>
    <t>119-121</t>
  </si>
  <si>
    <t>not completed</t>
  </si>
  <si>
    <t>123-125</t>
  </si>
  <si>
    <t>127-129</t>
  </si>
  <si>
    <t>131-134</t>
  </si>
  <si>
    <t>135-136</t>
  </si>
  <si>
    <t>137-140</t>
  </si>
  <si>
    <t>141-143</t>
  </si>
  <si>
    <t>144-146</t>
  </si>
  <si>
    <t>147-150</t>
  </si>
  <si>
    <t>151-155</t>
  </si>
  <si>
    <t>165-168</t>
  </si>
  <si>
    <t>169-171</t>
  </si>
  <si>
    <t>172-176</t>
  </si>
  <si>
    <t>178, 179</t>
  </si>
  <si>
    <t>181-184</t>
  </si>
  <si>
    <t>185, 186</t>
  </si>
  <si>
    <t>187-191</t>
  </si>
  <si>
    <t>192-196</t>
  </si>
  <si>
    <t>197-199,500</t>
  </si>
  <si>
    <t>501-504</t>
  </si>
  <si>
    <t>505-509</t>
  </si>
  <si>
    <t>510-514</t>
  </si>
  <si>
    <t>516-518</t>
  </si>
  <si>
    <t>519-521</t>
  </si>
  <si>
    <t>522-525</t>
  </si>
  <si>
    <t>200-204</t>
  </si>
  <si>
    <t>205-206</t>
  </si>
  <si>
    <t>207-208</t>
  </si>
  <si>
    <t>363*</t>
  </si>
  <si>
    <t>381.5*</t>
  </si>
  <si>
    <t>413.3*</t>
  </si>
  <si>
    <t>209-211</t>
  </si>
  <si>
    <t>212-216</t>
  </si>
  <si>
    <t>217-220</t>
  </si>
  <si>
    <t>221-225</t>
  </si>
  <si>
    <t>227,228</t>
  </si>
  <si>
    <t>229-231</t>
  </si>
  <si>
    <t>232-234</t>
  </si>
  <si>
    <t>235-237</t>
  </si>
  <si>
    <t>238-240</t>
  </si>
  <si>
    <t>241-244</t>
  </si>
  <si>
    <t>245-248</t>
  </si>
  <si>
    <t>249-251</t>
  </si>
  <si>
    <t>Exercise Protocol (As per Eadan Farber's Thesis; pages 101, 102)</t>
  </si>
  <si>
    <t>UPDATED EXERCISE PROTOCOL</t>
  </si>
  <si>
    <t>Week</t>
  </si>
  <si>
    <t>Warmup</t>
  </si>
  <si>
    <t>Duration</t>
  </si>
  <si>
    <t>Training</t>
  </si>
  <si>
    <t>Cooldown</t>
  </si>
  <si>
    <t>8 m/min</t>
  </si>
  <si>
    <t>10 min</t>
  </si>
  <si>
    <t>25 min</t>
  </si>
  <si>
    <t>8m/min</t>
  </si>
  <si>
    <t>5 min</t>
  </si>
  <si>
    <t>35 min</t>
  </si>
  <si>
    <t>9 m/min</t>
  </si>
  <si>
    <t>45 min</t>
  </si>
  <si>
    <t>10 m/min</t>
  </si>
  <si>
    <t>4,5</t>
  </si>
  <si>
    <t>11 m/min</t>
  </si>
  <si>
    <t>6,7</t>
  </si>
  <si>
    <t>12 m/min</t>
  </si>
  <si>
    <t>8,9</t>
  </si>
  <si>
    <t>14 m/min</t>
  </si>
  <si>
    <t>13 m/min</t>
  </si>
  <si>
    <t>10,11</t>
  </si>
  <si>
    <t>16 m/min</t>
  </si>
  <si>
    <t>12,13</t>
  </si>
  <si>
    <t>18 m/min</t>
  </si>
  <si>
    <t>15 m/min</t>
  </si>
  <si>
    <t>14,15</t>
  </si>
  <si>
    <t>20 m/min</t>
  </si>
  <si>
    <t>16,17</t>
  </si>
  <si>
    <t>22 m/min</t>
  </si>
  <si>
    <t>17 m/min</t>
  </si>
  <si>
    <t>18+</t>
  </si>
  <si>
    <t>24 m/min</t>
  </si>
  <si>
    <t>19 m/min</t>
  </si>
  <si>
    <t>21 m/min</t>
  </si>
  <si>
    <t>23 m/min</t>
  </si>
  <si>
    <t>Endurance Exercise Schedule (As per Eadan Farber's Thesis; page 34)</t>
  </si>
  <si>
    <t>Start at 11m/min; Increase speed 1m/min every 2 minutes until mice no longer run</t>
  </si>
  <si>
    <t>Test 1 = 2nd run on treadmill, following acclimation test; Test 2 = 2nd-last run before sacrifice.</t>
  </si>
  <si>
    <t>Pre-Exercise Training</t>
  </si>
  <si>
    <t>Post-Exercise Training</t>
  </si>
  <si>
    <t>Mouse</t>
  </si>
  <si>
    <t>Sac Week</t>
  </si>
  <si>
    <t>Group</t>
  </si>
  <si>
    <t>Minutes</t>
  </si>
  <si>
    <t>Seconds</t>
  </si>
  <si>
    <t>Total Minutes</t>
  </si>
  <si>
    <t>Total Seconds</t>
  </si>
  <si>
    <t>Breeding Pairs</t>
  </si>
  <si>
    <t>Highest ID</t>
  </si>
  <si>
    <t>Litter Info</t>
  </si>
  <si>
    <t>Female # (ID)</t>
  </si>
  <si>
    <t>Parent Cage</t>
  </si>
  <si>
    <t>Female DOB</t>
  </si>
  <si>
    <t>Male # (ID)</t>
  </si>
  <si>
    <t>Male DOB</t>
  </si>
  <si>
    <t>Mating Date</t>
  </si>
  <si>
    <t>Litter #</t>
  </si>
  <si>
    <t>Pup ID</t>
  </si>
  <si>
    <t>Pup Sex</t>
  </si>
  <si>
    <t>Pup DOB</t>
  </si>
  <si>
    <t>Survival (Y/N)</t>
  </si>
  <si>
    <t>Comments</t>
  </si>
  <si>
    <t>Retire Female By</t>
  </si>
  <si>
    <t>Retire Male By</t>
  </si>
  <si>
    <t>WT</t>
  </si>
  <si>
    <t>BLUE</t>
  </si>
  <si>
    <t>🤙</t>
  </si>
  <si>
    <t>m</t>
  </si>
  <si>
    <t>Given to LEO for breeding trio (cage 202673)</t>
  </si>
  <si>
    <t>XX</t>
  </si>
  <si>
    <t>🙏</t>
  </si>
  <si>
    <t>Female #</t>
  </si>
  <si>
    <t>Male #</t>
  </si>
  <si>
    <t>WHITE</t>
  </si>
  <si>
    <t>Cannibalized by mother</t>
  </si>
  <si>
    <t>Paired original #1 with new #2</t>
  </si>
  <si>
    <t>YELLOW</t>
  </si>
  <si>
    <t>BLACK</t>
  </si>
  <si>
    <t>Y</t>
  </si>
  <si>
    <t>N</t>
  </si>
  <si>
    <t>21 7695</t>
  </si>
  <si>
    <t>21 7697</t>
  </si>
  <si>
    <t>21 7696</t>
  </si>
  <si>
    <t>RETIRED BREEDING PAIRS</t>
  </si>
  <si>
    <t>Sex</t>
  </si>
  <si>
    <t>Birth Date</t>
  </si>
  <si>
    <t>Paired With</t>
  </si>
  <si>
    <t>Litters (#)</t>
  </si>
  <si>
    <t>Average Viable Litter (#)</t>
  </si>
  <si>
    <t>Female</t>
  </si>
  <si>
    <t>Died before giving birth to 7 pups</t>
  </si>
  <si>
    <t>423,8</t>
  </si>
  <si>
    <t>Condition</t>
  </si>
  <si>
    <t>Samples Collected Oct 18, 2022</t>
  </si>
  <si>
    <t>Samples Collected Oct 19, 2022</t>
  </si>
  <si>
    <t>Euthanized after AOM injection</t>
  </si>
  <si>
    <t>NA</t>
  </si>
  <si>
    <t>MISSING</t>
  </si>
  <si>
    <t>252-255</t>
  </si>
  <si>
    <t>256-258</t>
  </si>
  <si>
    <t>259-263</t>
  </si>
  <si>
    <t>264-268</t>
  </si>
  <si>
    <t>269-271</t>
  </si>
  <si>
    <t>274-276</t>
  </si>
  <si>
    <t>277-281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</si>
</sst>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"/>
  </numFmts>
  <fonts count="25">
    <font>
      <sz val="11"/>
      <color rgb="FF000000"/>
      <name val="Helvetica Neue"/>
    </font>
    <font>
      <sz val="8"/>
      <name val="Helvetica Neue"/>
      <family val="2"/>
    </font>
    <font>
      <b/>
      <sz val="12"/>
      <color rgb="FF000000"/>
      <name val="Calibri (Body)"/>
    </font>
    <font>
      <sz val="11"/>
      <name val="Calibri (Body)"/>
    </font>
    <font>
      <sz val="11"/>
      <color theme="1"/>
      <name val="Calibri (Body)"/>
    </font>
    <font>
      <sz val="11"/>
      <color rgb="FF000000"/>
      <name val="Calibri (Body)"/>
    </font>
    <font>
      <sz val="18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ajor"/>
    </font>
    <font>
      <b/>
      <sz val="11"/>
      <name val="Calibri (Body)"/>
    </font>
    <font>
      <b/>
      <sz val="11"/>
      <color theme="1"/>
      <name val="Calibri (Body)"/>
    </font>
    <font>
      <b/>
      <sz val="11"/>
      <color rgb="FF000000"/>
      <name val="Calibri (Body)"/>
    </font>
    <font>
      <b/>
      <sz val="14"/>
      <color rgb="FF000000"/>
      <name val="Helvetica Neue"/>
      <family val="2"/>
    </font>
    <font>
      <b/>
      <sz val="14"/>
      <color theme="1"/>
      <name val="Calibri (Body)"/>
    </font>
    <font>
      <b/>
      <sz val="11"/>
      <color rgb="FF000000"/>
      <name val="Helvetica Neue"/>
      <family val="2"/>
    </font>
    <font>
      <sz val="11"/>
      <color rgb="FF444444"/>
      <name val="Calibri (Body)"/>
    </font>
    <font>
      <sz val="11"/>
      <color rgb="FF000000"/>
      <name val="Helvetica Neue"/>
      <family val="2"/>
    </font>
    <font>
      <sz val="6"/>
      <name val="Yu Gothic"/>
      <family val="2"/>
      <charset val="128"/>
    </font>
    <font>
      <sz val="11"/>
      <color rgb="FF000000"/>
      <name val="Helvetica Neue"/>
      <family val="2"/>
    </font>
    <font>
      <b/>
      <sz val="11"/>
      <color rgb="FF000000"/>
      <name val="Calibri"/>
      <family val="2"/>
      <scheme val="major"/>
    </font>
    <font>
      <sz val="11"/>
      <color theme="1"/>
      <name val="Helvetica Neue"/>
      <family val="2"/>
    </font>
    <font>
      <b/>
      <sz val="14"/>
      <color theme="1"/>
      <name val="Helvetica Neue"/>
      <family val="2"/>
    </font>
  </fonts>
  <fills count="2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CC99"/>
        <b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1" fillId="0" borderId="7"/>
  </cellStyleXfs>
  <cellXfs count="239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8" borderId="0" xfId="0" applyNumberFormat="1" applyFill="1"/>
    <xf numFmtId="0" fontId="0" fillId="12" borderId="0" xfId="0" applyFill="1" applyAlignment="1">
      <alignment horizontal="center"/>
    </xf>
    <xf numFmtId="0" fontId="0" fillId="12" borderId="0" xfId="0" applyFill="1"/>
    <xf numFmtId="164" fontId="0" fillId="0" borderId="5" xfId="0" applyNumberFormat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4" fillId="2" borderId="0" xfId="0" applyFont="1" applyFill="1"/>
    <xf numFmtId="0" fontId="3" fillId="2" borderId="0" xfId="0" applyFont="1" applyFill="1"/>
    <xf numFmtId="164" fontId="3" fillId="2" borderId="0" xfId="0" applyNumberFormat="1" applyFont="1" applyFill="1"/>
    <xf numFmtId="164" fontId="5" fillId="2" borderId="5" xfId="0" applyNumberFormat="1" applyFont="1" applyFill="1" applyBorder="1"/>
    <xf numFmtId="164" fontId="3" fillId="12" borderId="0" xfId="0" applyNumberFormat="1" applyFont="1" applyFill="1"/>
    <xf numFmtId="0" fontId="5" fillId="2" borderId="5" xfId="0" applyFont="1" applyFill="1" applyBorder="1"/>
    <xf numFmtId="164" fontId="4" fillId="2" borderId="0" xfId="0" applyNumberFormat="1" applyFont="1" applyFill="1"/>
    <xf numFmtId="0" fontId="5" fillId="0" borderId="0" xfId="0" applyFont="1"/>
    <xf numFmtId="164" fontId="5" fillId="0" borderId="0" xfId="0" applyNumberFormat="1" applyFont="1"/>
    <xf numFmtId="164" fontId="5" fillId="0" borderId="5" xfId="0" applyNumberFormat="1" applyFont="1" applyBorder="1"/>
    <xf numFmtId="0" fontId="5" fillId="0" borderId="5" xfId="0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0" fillId="11" borderId="0" xfId="0" applyNumberFormat="1" applyFill="1" applyAlignment="1">
      <alignment horizontal="right" vertical="center"/>
    </xf>
    <xf numFmtId="14" fontId="0" fillId="10" borderId="0" xfId="0" applyNumberFormat="1" applyFill="1" applyAlignment="1">
      <alignment horizontal="right" vertical="center"/>
    </xf>
    <xf numFmtId="14" fontId="0" fillId="9" borderId="0" xfId="0" applyNumberFormat="1" applyFill="1" applyAlignment="1">
      <alignment horizontal="right" vertical="center"/>
    </xf>
    <xf numFmtId="14" fontId="0" fillId="0" borderId="0" xfId="0" applyNumberFormat="1" applyAlignment="1">
      <alignment horizontal="right"/>
    </xf>
    <xf numFmtId="15" fontId="4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quotePrefix="1" applyFont="1" applyFill="1" applyAlignment="1">
      <alignment horizontal="center"/>
    </xf>
    <xf numFmtId="14" fontId="0" fillId="10" borderId="0" xfId="0" applyNumberFormat="1" applyFill="1"/>
    <xf numFmtId="2" fontId="0" fillId="7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165" fontId="0" fillId="7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/>
    </xf>
    <xf numFmtId="14" fontId="0" fillId="0" borderId="0" xfId="0" applyNumberFormat="1"/>
    <xf numFmtId="14" fontId="0" fillId="7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  <xf numFmtId="14" fontId="0" fillId="13" borderId="0" xfId="0" applyNumberFormat="1" applyFill="1"/>
    <xf numFmtId="0" fontId="4" fillId="13" borderId="0" xfId="0" applyFont="1" applyFill="1"/>
    <xf numFmtId="0" fontId="3" fillId="13" borderId="0" xfId="0" applyFont="1" applyFill="1"/>
    <xf numFmtId="0" fontId="3" fillId="13" borderId="0" xfId="0" applyFont="1" applyFill="1" applyAlignment="1">
      <alignment horizontal="center"/>
    </xf>
    <xf numFmtId="164" fontId="4" fillId="13" borderId="0" xfId="0" applyNumberFormat="1" applyFont="1" applyFill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5" xfId="0" applyFont="1" applyBorder="1" applyAlignment="1">
      <alignment horizontal="center"/>
    </xf>
    <xf numFmtId="15" fontId="4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12" borderId="0" xfId="0" applyFill="1" applyAlignment="1">
      <alignment horizontal="center" vertical="center"/>
    </xf>
    <xf numFmtId="0" fontId="4" fillId="13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12" borderId="0" xfId="0" applyNumberFormat="1" applyFill="1" applyAlignment="1">
      <alignment horizontal="center"/>
    </xf>
    <xf numFmtId="1" fontId="3" fillId="12" borderId="0" xfId="0" applyNumberFormat="1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64" fontId="5" fillId="2" borderId="7" xfId="0" applyNumberFormat="1" applyFont="1" applyFill="1" applyBorder="1"/>
    <xf numFmtId="164" fontId="5" fillId="0" borderId="7" xfId="0" applyNumberFormat="1" applyFont="1" applyBorder="1"/>
    <xf numFmtId="164" fontId="5" fillId="0" borderId="7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5" fillId="2" borderId="4" xfId="0" applyNumberFormat="1" applyFont="1" applyFill="1" applyBorder="1"/>
    <xf numFmtId="164" fontId="0" fillId="0" borderId="7" xfId="0" applyNumberFormat="1" applyBorder="1"/>
    <xf numFmtId="164" fontId="14" fillId="2" borderId="2" xfId="0" applyNumberFormat="1" applyFont="1" applyFill="1" applyBorder="1" applyAlignment="1">
      <alignment horizontal="center"/>
    </xf>
    <xf numFmtId="164" fontId="14" fillId="2" borderId="5" xfId="0" applyNumberFormat="1" applyFont="1" applyFill="1" applyBorder="1" applyAlignment="1">
      <alignment horizontal="center"/>
    </xf>
    <xf numFmtId="1" fontId="0" fillId="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7" xfId="0" applyBorder="1"/>
    <xf numFmtId="0" fontId="3" fillId="16" borderId="0" xfId="0" applyFont="1" applyFill="1"/>
    <xf numFmtId="0" fontId="3" fillId="16" borderId="0" xfId="0" applyFont="1" applyFill="1" applyAlignment="1">
      <alignment horizontal="center"/>
    </xf>
    <xf numFmtId="164" fontId="3" fillId="16" borderId="0" xfId="0" applyNumberFormat="1" applyFont="1" applyFill="1"/>
    <xf numFmtId="0" fontId="12" fillId="16" borderId="0" xfId="0" applyFont="1" applyFill="1" applyAlignment="1">
      <alignment horizontal="center"/>
    </xf>
    <xf numFmtId="0" fontId="4" fillId="16" borderId="0" xfId="0" applyFont="1" applyFill="1"/>
    <xf numFmtId="164" fontId="5" fillId="16" borderId="0" xfId="0" applyNumberFormat="1" applyFont="1" applyFill="1"/>
    <xf numFmtId="164" fontId="14" fillId="16" borderId="2" xfId="0" applyNumberFormat="1" applyFont="1" applyFill="1" applyBorder="1" applyAlignment="1">
      <alignment horizontal="center"/>
    </xf>
    <xf numFmtId="0" fontId="4" fillId="16" borderId="0" xfId="0" applyFont="1" applyFill="1" applyAlignment="1">
      <alignment horizontal="center"/>
    </xf>
    <xf numFmtId="1" fontId="4" fillId="16" borderId="0" xfId="0" applyNumberFormat="1" applyFont="1" applyFill="1" applyAlignment="1">
      <alignment horizontal="center"/>
    </xf>
    <xf numFmtId="0" fontId="4" fillId="16" borderId="0" xfId="0" applyFont="1" applyFill="1" applyAlignment="1">
      <alignment horizontal="center" vertical="center"/>
    </xf>
    <xf numFmtId="0" fontId="5" fillId="16" borderId="5" xfId="0" applyFont="1" applyFill="1" applyBorder="1"/>
    <xf numFmtId="0" fontId="0" fillId="16" borderId="0" xfId="0" applyFill="1" applyAlignment="1">
      <alignment horizontal="center"/>
    </xf>
    <xf numFmtId="0" fontId="0" fillId="16" borderId="0" xfId="0" applyFill="1"/>
    <xf numFmtId="0" fontId="13" fillId="16" borderId="0" xfId="0" applyFont="1" applyFill="1" applyAlignment="1">
      <alignment horizontal="center"/>
    </xf>
    <xf numFmtId="164" fontId="14" fillId="16" borderId="5" xfId="0" applyNumberFormat="1" applyFont="1" applyFill="1" applyBorder="1" applyAlignment="1">
      <alignment horizontal="center"/>
    </xf>
    <xf numFmtId="164" fontId="4" fillId="16" borderId="0" xfId="0" applyNumberFormat="1" applyFont="1" applyFill="1"/>
    <xf numFmtId="164" fontId="5" fillId="16" borderId="5" xfId="0" applyNumberFormat="1" applyFont="1" applyFill="1" applyBorder="1"/>
    <xf numFmtId="0" fontId="15" fillId="0" borderId="0" xfId="0" applyFont="1" applyAlignment="1">
      <alignment horizontal="center" vertical="center"/>
    </xf>
    <xf numFmtId="0" fontId="0" fillId="18" borderId="0" xfId="0" applyFill="1" applyAlignment="1">
      <alignment horizontal="right"/>
    </xf>
    <xf numFmtId="49" fontId="15" fillId="7" borderId="0" xfId="0" applyNumberFormat="1" applyFont="1" applyFill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right" vertical="center"/>
    </xf>
    <xf numFmtId="0" fontId="0" fillId="13" borderId="0" xfId="0" applyFill="1" applyAlignment="1">
      <alignment horizontal="center"/>
    </xf>
    <xf numFmtId="14" fontId="0" fillId="13" borderId="0" xfId="0" applyNumberFormat="1" applyFill="1" applyAlignment="1">
      <alignment horizontal="right"/>
    </xf>
    <xf numFmtId="14" fontId="0" fillId="13" borderId="0" xfId="0" applyNumberFormat="1" applyFill="1" applyAlignment="1">
      <alignment horizontal="right" vertical="center"/>
    </xf>
    <xf numFmtId="165" fontId="0" fillId="13" borderId="0" xfId="0" applyNumberFormat="1" applyFill="1" applyAlignment="1">
      <alignment horizontal="right" vertical="center"/>
    </xf>
    <xf numFmtId="2" fontId="0" fillId="13" borderId="0" xfId="0" applyNumberFormat="1" applyFill="1" applyAlignment="1">
      <alignment horizontal="right" vertical="center"/>
    </xf>
    <xf numFmtId="1" fontId="15" fillId="7" borderId="0" xfId="0" applyNumberFormat="1" applyFont="1" applyFill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13" borderId="0" xfId="0" applyNumberFormat="1" applyFont="1" applyFill="1" applyAlignment="1">
      <alignment horizontal="center" vertical="center"/>
    </xf>
    <xf numFmtId="0" fontId="5" fillId="16" borderId="0" xfId="0" applyFont="1" applyFill="1"/>
    <xf numFmtId="0" fontId="5" fillId="16" borderId="0" xfId="0" applyFont="1" applyFill="1" applyAlignment="1">
      <alignment horizontal="center"/>
    </xf>
    <xf numFmtId="1" fontId="5" fillId="16" borderId="0" xfId="0" applyNumberFormat="1" applyFont="1" applyFill="1" applyAlignment="1">
      <alignment horizontal="center"/>
    </xf>
    <xf numFmtId="0" fontId="5" fillId="16" borderId="0" xfId="0" applyFont="1" applyFill="1" applyAlignment="1">
      <alignment horizontal="center" vertical="center"/>
    </xf>
    <xf numFmtId="1" fontId="0" fillId="13" borderId="0" xfId="0" applyNumberFormat="1" applyFill="1" applyAlignment="1">
      <alignment horizontal="center"/>
    </xf>
    <xf numFmtId="0" fontId="17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4" fillId="16" borderId="0" xfId="0" applyFont="1" applyFill="1" applyAlignment="1">
      <alignment horizontal="right"/>
    </xf>
    <xf numFmtId="14" fontId="18" fillId="16" borderId="0" xfId="0" applyNumberFormat="1" applyFont="1" applyFill="1"/>
    <xf numFmtId="0" fontId="5" fillId="16" borderId="0" xfId="0" applyFont="1" applyFill="1" applyAlignment="1">
      <alignment horizontal="right"/>
    </xf>
    <xf numFmtId="0" fontId="5" fillId="16" borderId="0" xfId="0" applyFont="1" applyFill="1" applyAlignment="1">
      <alignment horizontal="right" vertical="center"/>
    </xf>
    <xf numFmtId="14" fontId="5" fillId="16" borderId="0" xfId="0" applyNumberFormat="1" applyFont="1" applyFill="1" applyAlignment="1">
      <alignment horizontal="right" vertical="center"/>
    </xf>
    <xf numFmtId="14" fontId="5" fillId="16" borderId="0" xfId="0" applyNumberFormat="1" applyFont="1" applyFill="1" applyAlignment="1">
      <alignment horizontal="center"/>
    </xf>
    <xf numFmtId="0" fontId="0" fillId="13" borderId="0" xfId="0" applyFill="1"/>
    <xf numFmtId="0" fontId="1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13" borderId="0" xfId="0" applyNumberFormat="1" applyFill="1" applyAlignment="1">
      <alignment horizontal="center" vertical="center"/>
    </xf>
    <xf numFmtId="165" fontId="0" fillId="13" borderId="0" xfId="0" applyNumberFormat="1" applyFill="1" applyAlignment="1">
      <alignment horizontal="right"/>
    </xf>
    <xf numFmtId="14" fontId="5" fillId="16" borderId="0" xfId="0" applyNumberFormat="1" applyFont="1" applyFill="1" applyAlignment="1">
      <alignment horizontal="right"/>
    </xf>
    <xf numFmtId="1" fontId="0" fillId="13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right" vertical="center"/>
    </xf>
    <xf numFmtId="14" fontId="0" fillId="7" borderId="0" xfId="0" applyNumberFormat="1" applyFill="1" applyAlignment="1">
      <alignment horizontal="right"/>
    </xf>
    <xf numFmtId="14" fontId="0" fillId="7" borderId="0" xfId="0" applyNumberFormat="1" applyFill="1" applyAlignment="1">
      <alignment horizontal="right" vertical="center"/>
    </xf>
    <xf numFmtId="165" fontId="0" fillId="7" borderId="0" xfId="0" applyNumberFormat="1" applyFill="1" applyAlignment="1">
      <alignment horizontal="right"/>
    </xf>
    <xf numFmtId="2" fontId="0" fillId="7" borderId="0" xfId="0" applyNumberFormat="1" applyFill="1" applyAlignment="1">
      <alignment horizontal="right" vertical="center"/>
    </xf>
    <xf numFmtId="165" fontId="0" fillId="7" borderId="0" xfId="0" applyNumberFormat="1" applyFill="1" applyAlignment="1">
      <alignment horizontal="right" vertical="center"/>
    </xf>
    <xf numFmtId="14" fontId="0" fillId="7" borderId="0" xfId="0" applyNumberFormat="1" applyFill="1"/>
    <xf numFmtId="1" fontId="0" fillId="7" borderId="0" xfId="0" applyNumberFormat="1" applyFill="1" applyAlignment="1">
      <alignment horizontal="center"/>
    </xf>
    <xf numFmtId="1" fontId="15" fillId="15" borderId="0" xfId="0" applyNumberFormat="1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165" fontId="0" fillId="15" borderId="0" xfId="0" applyNumberFormat="1" applyFill="1"/>
    <xf numFmtId="165" fontId="0" fillId="20" borderId="0" xfId="0" applyNumberFormat="1" applyFill="1"/>
    <xf numFmtId="165" fontId="0" fillId="13" borderId="0" xfId="0" applyNumberFormat="1" applyFill="1" applyAlignment="1">
      <alignment horizontal="center"/>
    </xf>
    <xf numFmtId="0" fontId="21" fillId="0" borderId="7" xfId="1"/>
    <xf numFmtId="165" fontId="21" fillId="0" borderId="7" xfId="1" applyNumberFormat="1"/>
    <xf numFmtId="0" fontId="21" fillId="0" borderId="7" xfId="1" applyAlignment="1">
      <alignment horizontal="center" vertical="center"/>
    </xf>
    <xf numFmtId="0" fontId="15" fillId="0" borderId="7" xfId="1" applyFont="1" applyAlignment="1">
      <alignment horizontal="center" vertical="center"/>
    </xf>
    <xf numFmtId="14" fontId="21" fillId="0" borderId="7" xfId="1" applyNumberFormat="1" applyAlignment="1">
      <alignment horizontal="center" vertical="center"/>
    </xf>
    <xf numFmtId="14" fontId="21" fillId="0" borderId="7" xfId="1" applyNumberFormat="1"/>
    <xf numFmtId="164" fontId="21" fillId="0" borderId="7" xfId="1" applyNumberFormat="1"/>
    <xf numFmtId="0" fontId="21" fillId="13" borderId="7" xfId="1" applyFill="1"/>
    <xf numFmtId="165" fontId="21" fillId="13" borderId="7" xfId="1" applyNumberFormat="1" applyFill="1"/>
    <xf numFmtId="14" fontId="21" fillId="13" borderId="7" xfId="1" applyNumberFormat="1" applyFill="1"/>
    <xf numFmtId="164" fontId="21" fillId="13" borderId="7" xfId="1" applyNumberFormat="1" applyFill="1"/>
    <xf numFmtId="14" fontId="21" fillId="13" borderId="7" xfId="1" applyNumberFormat="1" applyFill="1" applyAlignment="1">
      <alignment horizontal="center" vertical="center"/>
    </xf>
    <xf numFmtId="0" fontId="21" fillId="13" borderId="7" xfId="1" applyFill="1" applyAlignment="1">
      <alignment horizontal="center" vertical="center"/>
    </xf>
    <xf numFmtId="0" fontId="15" fillId="13" borderId="7" xfId="1" applyFont="1" applyFill="1" applyAlignment="1">
      <alignment horizontal="center" vertical="center"/>
    </xf>
    <xf numFmtId="165" fontId="21" fillId="7" borderId="7" xfId="1" applyNumberFormat="1" applyFill="1" applyAlignment="1">
      <alignment horizontal="center" vertical="center"/>
    </xf>
    <xf numFmtId="0" fontId="21" fillId="7" borderId="7" xfId="1" applyFill="1" applyAlignment="1">
      <alignment horizontal="center" vertical="center"/>
    </xf>
    <xf numFmtId="14" fontId="21" fillId="7" borderId="7" xfId="1" applyNumberFormat="1" applyFill="1" applyAlignment="1">
      <alignment horizontal="center" vertical="center"/>
    </xf>
    <xf numFmtId="0" fontId="11" fillId="0" borderId="0" xfId="0" applyFont="1" applyAlignment="1">
      <alignment vertical="center"/>
    </xf>
    <xf numFmtId="14" fontId="0" fillId="0" borderId="7" xfId="1" applyNumberFormat="1" applyFont="1"/>
    <xf numFmtId="164" fontId="0" fillId="0" borderId="7" xfId="1" applyNumberFormat="1" applyFont="1"/>
    <xf numFmtId="0" fontId="0" fillId="0" borderId="7" xfId="1" applyFont="1" applyAlignment="1">
      <alignment horizontal="center" vertical="center"/>
    </xf>
    <xf numFmtId="0" fontId="0" fillId="0" borderId="7" xfId="1" applyFont="1"/>
    <xf numFmtId="0" fontId="0" fillId="7" borderId="0" xfId="0" applyFill="1"/>
    <xf numFmtId="0" fontId="0" fillId="0" borderId="0" xfId="0" quotePrefix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165" fontId="21" fillId="15" borderId="7" xfId="1" applyNumberFormat="1" applyFill="1"/>
    <xf numFmtId="0" fontId="19" fillId="7" borderId="0" xfId="0" applyFont="1" applyFill="1" applyAlignment="1">
      <alignment horizontal="center" vertical="center"/>
    </xf>
    <xf numFmtId="165" fontId="19" fillId="0" borderId="7" xfId="1" applyNumberFormat="1" applyFont="1"/>
    <xf numFmtId="0" fontId="0" fillId="15" borderId="0" xfId="0" applyFill="1" applyAlignment="1">
      <alignment horizontal="right"/>
    </xf>
    <xf numFmtId="165" fontId="0" fillId="15" borderId="0" xfId="0" applyNumberFormat="1" applyFill="1" applyAlignment="1">
      <alignment horizontal="right"/>
    </xf>
    <xf numFmtId="0" fontId="19" fillId="0" borderId="0" xfId="0" applyFont="1" applyAlignment="1">
      <alignment horizontal="right"/>
    </xf>
    <xf numFmtId="0" fontId="0" fillId="6" borderId="0" xfId="0" applyFill="1" applyAlignment="1">
      <alignment horizontal="right"/>
    </xf>
    <xf numFmtId="165" fontId="19" fillId="15" borderId="0" xfId="0" applyNumberFormat="1" applyFont="1" applyFill="1"/>
    <xf numFmtId="14" fontId="19" fillId="7" borderId="7" xfId="1" applyNumberFormat="1" applyFont="1" applyFill="1" applyAlignment="1">
      <alignment horizontal="center" vertical="center"/>
    </xf>
    <xf numFmtId="165" fontId="0" fillId="13" borderId="0" xfId="0" applyNumberFormat="1" applyFill="1"/>
    <xf numFmtId="164" fontId="0" fillId="13" borderId="0" xfId="0" applyNumberFormat="1" applyFill="1"/>
    <xf numFmtId="165" fontId="0" fillId="13" borderId="0" xfId="1" applyNumberFormat="1" applyFont="1" applyFill="1" applyBorder="1"/>
    <xf numFmtId="165" fontId="0" fillId="15" borderId="0" xfId="1" applyNumberFormat="1" applyFont="1" applyFill="1" applyBorder="1"/>
    <xf numFmtId="0" fontId="19" fillId="13" borderId="0" xfId="0" applyFont="1" applyFill="1" applyAlignment="1">
      <alignment horizontal="center" vertical="center"/>
    </xf>
    <xf numFmtId="0" fontId="24" fillId="13" borderId="7" xfId="1" applyFont="1" applyFill="1" applyAlignment="1">
      <alignment horizontal="center" vertical="center"/>
    </xf>
    <xf numFmtId="0" fontId="23" fillId="13" borderId="7" xfId="1" applyFont="1" applyFill="1" applyAlignment="1">
      <alignment horizontal="center" vertical="center"/>
    </xf>
    <xf numFmtId="14" fontId="23" fillId="13" borderId="7" xfId="1" applyNumberFormat="1" applyFont="1" applyFill="1" applyAlignment="1">
      <alignment horizontal="center" vertical="center"/>
    </xf>
    <xf numFmtId="14" fontId="23" fillId="13" borderId="7" xfId="1" applyNumberFormat="1" applyFont="1" applyFill="1"/>
    <xf numFmtId="165" fontId="23" fillId="13" borderId="7" xfId="1" applyNumberFormat="1" applyFont="1" applyFill="1"/>
    <xf numFmtId="164" fontId="23" fillId="13" borderId="7" xfId="1" applyNumberFormat="1" applyFont="1" applyFill="1"/>
    <xf numFmtId="0" fontId="23" fillId="13" borderId="7" xfId="1" applyFont="1" applyFill="1"/>
    <xf numFmtId="0" fontId="19" fillId="0" borderId="0" xfId="0" applyFont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3" fillId="0" borderId="3" xfId="0" applyNumberFormat="1" applyFont="1" applyBorder="1"/>
    <xf numFmtId="164" fontId="3" fillId="0" borderId="3" xfId="0" applyNumberFormat="1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2" fillId="4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3" fillId="17" borderId="3" xfId="0" applyFont="1" applyFill="1" applyBorder="1"/>
    <xf numFmtId="0" fontId="3" fillId="17" borderId="3" xfId="0" applyFont="1" applyFill="1" applyBorder="1" applyAlignment="1">
      <alignment horizontal="center"/>
    </xf>
    <xf numFmtId="164" fontId="2" fillId="17" borderId="1" xfId="0" applyNumberFormat="1" applyFont="1" applyFill="1" applyBorder="1" applyAlignment="1">
      <alignment horizontal="center"/>
    </xf>
    <xf numFmtId="164" fontId="3" fillId="17" borderId="3" xfId="0" applyNumberFormat="1" applyFont="1" applyFill="1" applyBorder="1"/>
    <xf numFmtId="0" fontId="6" fillId="5" borderId="6" xfId="0" applyFont="1" applyFill="1" applyBorder="1" applyAlignment="1">
      <alignment horizontal="left"/>
    </xf>
    <xf numFmtId="0" fontId="7" fillId="0" borderId="6" xfId="0" applyFont="1" applyBorder="1"/>
    <xf numFmtId="0" fontId="7" fillId="0" borderId="7" xfId="0" applyFont="1" applyBorder="1"/>
    <xf numFmtId="0" fontId="8" fillId="0" borderId="0" xfId="0" applyFont="1"/>
    <xf numFmtId="0" fontId="7" fillId="0" borderId="8" xfId="0" applyFont="1" applyBorder="1"/>
  </cellXfs>
  <cellStyles count="2">
    <cellStyle name="Normal" xfId="0" builtinId="0"/>
    <cellStyle name="Normal 2" xfId="1" xr:uid="{4D66655C-755A-4D9F-AFD6-B2491F1A3C17}"/>
  </cellStyles>
  <dxfs count="128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33"/>
      <color rgb="FF002060"/>
      <color rgb="FFD9EAD3"/>
      <color rgb="FF407290"/>
      <color rgb="FF337544"/>
      <color rgb="FF7030A0"/>
      <color rgb="FFFF66CC"/>
      <color rgb="FFFF505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es Vanhie" id="{BFD521DF-6548-4F5F-9368-BB9214ACA772}" userId="James Vanhie" providerId="None"/>
  <person displayName="James Vanhie" id="{F47A5A72-9FFA-4D8E-8F57-2ECFFEC7C048}" userId="38689f116bc0ce8b" providerId="Windows Live"/>
  <person displayName="Alice Tate" id="{DCEBFB92-6A19-0647-B97D-B4DD451FB724}" userId="S::atate099@uottawa.ca::a3656997-e630-4685-a089-99116ebeb1b9" providerId="AD"/>
  <person displayName="James Vanhie" id="{7D8866D8-B93B-43F5-BBE0-FF012D989DB4}" userId="S::jvanh043@uottawa.ca::8ba224cc-35bc-4570-9ca9-a0bf1132a03d" providerId="AD"/>
  <person displayName="Lisa Ek Orloff" id="{950EA10B-9822-4BCD-91D4-CEDBC2A9FCA2}" userId="S::lekor013@uottawa.ca::0f7250aa-9fe1-4c5d-9277-a183ccb645eb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2-06T19:59:33.79" personId="{BFD521DF-6548-4F5F-9368-BB9214ACA772}" id="{5E70678D-FBA4-45E7-BEE9-BF1C333F589E}">
    <text>Within the cage the mice are numbered 1-5. ID'd by ear clips; 1. Left ear; 2. Right ear; 3. Both ears; 4. Left ear twice; 5. Right ear twice</text>
  </threadedComment>
  <threadedComment ref="I1" dT="2021-11-02T00:58:50.90" personId="{BFD521DF-6548-4F5F-9368-BB9214ACA772}" id="{32DC59D5-E16E-4270-AD16-C050E4BD07FA}">
    <text>Aim 1, 2a, or 2b from the AICR grant. This determines which study in the colorectal cancer grant the mice will be in.</text>
  </threadedComment>
  <threadedComment ref="M1" dT="2022-02-04T03:55:59.60" personId="{BFD521DF-6548-4F5F-9368-BB9214ACA772}" id="{5810DC81-7065-4C35-93D4-BE8D594ED2F1}">
    <text>Have the AOM injection dates been scheduled with ACVS?</text>
  </threadedComment>
  <threadedComment ref="N1" dT="2022-03-31T17:36:24.99" personId="{BFD521DF-6548-4F5F-9368-BB9214ACA772}" id="{B8401B4E-85FC-494D-B883-A82443BC19F5}">
    <text>The flow hood in Main Facility room 1239 (chemical room) must be booked for each injection date.
Booked Tuesdays 9:30-11:30 am April 12, 2022 to August 23, 2022 (As of April 3, 2022)</text>
  </threadedComment>
  <threadedComment ref="O1" dT="2022-03-31T17:35:58.46" personId="{BFD521DF-6548-4F5F-9368-BB9214ACA772}" id="{01AD29C6-54E4-4787-845A-FE38F56A2CC6}">
    <text>Mice must be transferred from room 1347 to Main Facility 1239 on the Friday prior to the injection week (day after EchoMRI #3).</text>
  </threadedComment>
  <threadedComment ref="P1" dT="2022-04-09T21:07:50.55" personId="{BFD521DF-6548-4F5F-9368-BB9214ACA772}" id="{09F955BF-16C1-4AC7-BC93-2CBBD3505CC6}">
    <text>Mice must be transferred out of the chemical room 8 days after the last injection.</text>
  </threadedComment>
  <threadedComment ref="Q1" dT="2022-02-04T03:56:14.19" personId="{BFD521DF-6548-4F5F-9368-BB9214ACA772}" id="{C6B84E2B-F5D9-471C-95C3-78D87E2F4607}">
    <text>Have the EchoMRIs been scheduled with ACVS and the presurgical room (1326D) for weighing?</text>
  </threadedComment>
  <threadedComment ref="Q1" dT="2022-04-14T20:24:11.23" personId="{BFD521DF-6548-4F5F-9368-BB9214ACA772}" id="{FA14198A-61D6-410F-A964-DCE9DDA7B975}" parentId="{C6B84E2B-F5D9-471C-95C3-78D87E2F4607}">
    <text>Echo has been booked weekly from April 21 to Sept 1. (2022.04.14)</text>
  </threadedComment>
  <threadedComment ref="R1" dT="2022-02-04T03:56:14.19" personId="{BFD521DF-6548-4F5F-9368-BB9214ACA772}" id="{D100B24A-FFF2-43BF-B537-C3F1FE4C93B6}">
    <text>Have the EchoMRIs been scheduled with ACVS?
M/W/F Booked June 6,2022 to Apr 28, 2023 9am-1pm. August 3, 2022 is booked 9am-11am and 3:30-5pm. Alex has the time in between booked for that day.</text>
  </threadedComment>
  <threadedComment ref="S1" dT="2021-11-02T01:01:04.33" personId="{BFD521DF-6548-4F5F-9368-BB9214ACA772}" id="{7B2D4988-FDBA-48EC-96A4-95AF3C50CE1A}">
    <text>If in aim 2.1, will this mouse be given recombinant CCL2?</text>
  </threadedComment>
  <threadedComment ref="U1" dT="2022-01-13T20:28:13.93" personId="{BFD521DF-6548-4F5F-9368-BB9214ACA772}" id="{B2172664-B058-4135-9C57-5074051DECC3}">
    <text>Date that the litters must be weaned by. Birth plus 21 days</text>
  </threadedComment>
  <threadedComment ref="V1" dT="2021-11-02T01:15:32.37" personId="{BFD521DF-6548-4F5F-9368-BB9214ACA772}" id="{6D36E6F6-40D7-442D-8D6B-9DFE0AB3CA63}">
    <text>Start at 5 weeks of age - same day as EchoMRI 1.</text>
  </threadedComment>
  <threadedComment ref="W1" dT="2022-01-08T22:23:51.06" personId="{BFD521DF-6548-4F5F-9368-BB9214ACA772}" id="{5F7FA885-6891-4144-8448-65907BAE7D86}">
    <text>Stay on diet for 8 weeks, then switch HFD groups back to CON diet. Same day as EchoMRI 3.</text>
  </threadedComment>
  <threadedComment ref="X1" dT="2022-02-17T00:57:11.21" personId="{BFD521DF-6548-4F5F-9368-BB9214ACA772}" id="{EEF264F6-0EA1-40E8-BACD-ED604B3D6039}">
    <text>Set for the Friday prior to AOM injection</text>
  </threadedComment>
  <threadedComment ref="Y1" dT="2022-02-17T01:24:05.96" personId="{BFD521DF-6548-4F5F-9368-BB9214ACA772}" id="{7ADBD985-3C38-43C7-AAC3-FE1E463D8F35}">
    <text>Body weight in grams - day of injection</text>
  </threadedComment>
  <threadedComment ref="AA1" dT="2022-02-04T03:56:50.57" personId="{BFD521DF-6548-4F5F-9368-BB9214ACA772}" id="{4B2EAD88-3EBC-451F-BB15-6430BC44FAA5}">
    <text>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ext>
  </threadedComment>
  <threadedComment ref="AB1" dT="2021-11-09T17:06:34.67" personId="{BFD521DF-6548-4F5F-9368-BB9214ACA772}" id="{A5E5D534-6A16-4565-B872-33E7F6360150}">
    <text>1st injection is 9 weeks post-diet start. All AOM injection dates are on Tuesdays.</text>
  </threadedComment>
  <threadedComment ref="AC1" dT="2022-02-17T01:24:05.96" personId="{BFD521DF-6548-4F5F-9368-BB9214ACA772}" id="{C0B23290-E421-44FB-B345-7CC4FFDD50D9}">
    <text>Body weight in grams - day of injection</text>
  </threadedComment>
  <threadedComment ref="AE1" dT="2022-02-04T03:56:50.57" personId="{BFD521DF-6548-4F5F-9368-BB9214ACA772}" id="{7EE1E129-C155-4711-B1E8-8708A8586905}">
    <text>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ext>
  </threadedComment>
  <threadedComment ref="AG1" dT="2022-02-17T01:24:05.96" personId="{BFD521DF-6548-4F5F-9368-BB9214ACA772}" id="{FA8DC322-D356-4E8A-ACCA-21293099060A}">
    <text>Body weight in grams - day of injection</text>
  </threadedComment>
  <threadedComment ref="AI1" dT="2022-02-04T03:56:50.57" personId="{BFD521DF-6548-4F5F-9368-BB9214ACA772}" id="{A5ABF7D3-DAB9-43EB-9C40-6AFFC5CA77EC}">
    <text>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ext>
  </threadedComment>
  <threadedComment ref="AK1" dT="2022-02-17T01:24:05.96" personId="{BFD521DF-6548-4F5F-9368-BB9214ACA772}" id="{1106B5F4-603F-45FA-9172-AED0A180A987}">
    <text>Body weight in grams - day of injection</text>
  </threadedComment>
  <threadedComment ref="AM1" dT="2022-02-04T03:56:50.57" personId="{BFD521DF-6548-4F5F-9368-BB9214ACA772}" id="{BB0069EC-1E94-490F-97AD-F8B6DDF860F6}">
    <text>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ext>
  </threadedComment>
  <threadedComment ref="AO1" dT="2022-02-17T00:57:11.21" personId="{BFD521DF-6548-4F5F-9368-BB9214ACA772}" id="{BD9ED97E-A1D6-4C58-8420-975E652ED1B7}">
    <text>Set for the Friday prior to exercise start date. ***for the 4-wk time points this will be the FINAL collection. Disregard pellet 3 collection dates</text>
  </threadedComment>
  <threadedComment ref="AP1" dT="2021-11-09T17:14:59.28" personId="{BFD521DF-6548-4F5F-9368-BB9214ACA772}" id="{ED383FCE-5EF4-4FBA-8E04-C0ED17F7E2E7}">
    <text>Exercise start date: 4 weeks post-AOM injections</text>
  </threadedComment>
  <threadedComment ref="AQ1" dT="2021-11-02T00:51:32.39" personId="{BFD521DF-6548-4F5F-9368-BB9214ACA772}" id="{96AC7309-9698-49BE-87B9-2BAB405B11FC}">
    <text>Chosen sac week number. 4, 16, or 30 weeks (28, 112, or 210 days after AOM D4.</text>
  </threadedComment>
  <threadedComment ref="AS1" dT="2022-02-17T00:57:11.21" personId="{BFD521DF-6548-4F5F-9368-BB9214ACA772}" id="{2A52EB2A-82D2-45CB-B539-9F751929A41A}">
    <text>Set for the day prior to sacrifice. ***for the 4-wk time points Pellet 2 is the FINAL collection. Disregard pellet 3 collection dates.</text>
  </threadedComment>
  <threadedComment ref="AT1" dT="2022-06-03T02:06:57.95" personId="{BFD521DF-6548-4F5F-9368-BB9214ACA772}" id="{79EB9005-27C6-479C-8D73-3D26A068907C}">
    <text>Column entered to be able to copy/paste the IDs alongside AU to find the next closest sac dates.</text>
  </threadedComment>
  <threadedComment ref="AW1" dT="2021-11-02T01:21:07.87" personId="{BFD521DF-6548-4F5F-9368-BB9214ACA772}" id="{462B44E6-5CE5-42D6-AEA7-877D67003819}">
    <text>Number of EchoMRIs needed to be booked. All EchoMRIs are on Thursdays
Green = Echo they will be in
Red = Echo they will not be in</text>
  </threadedComment>
  <threadedComment ref="AX1" dT="2022-03-09T22:39:27.10" personId="{BFD521DF-6548-4F5F-9368-BB9214ACA772}" id="{A210941E-8AF1-49F8-919A-AB5B32C1EC7C}">
    <text>**Manually set as the 5th Thursday after the DOB (must reach at least 4 weeks of age. Starts diet on the 5th week)</text>
  </threadedComment>
  <threadedComment ref="AY1" dT="2022-03-09T21:22:35.27" personId="{BFD521DF-6548-4F5F-9368-BB9214ACA772}" id="{ABFEF196-9776-4D24-BA83-CF90B7185EDA}">
    <text>Diet + 4 weeks (#2)</text>
  </threadedComment>
  <threadedComment ref="AZ1" dT="2022-03-09T21:23:38.68" personId="{BFD521DF-6548-4F5F-9368-BB9214ACA772}" id="{EA9E3B28-FACA-4D06-BFC2-E70943C4F137}">
    <text>Diet + 8 weeks
1 week prior to AOM injection 1</text>
  </threadedComment>
  <threadedComment ref="BA1" dT="2021-11-02T01:29:58.47" personId="{BFD521DF-6548-4F5F-9368-BB9214ACA772}" id="{D4EA1DE9-B892-429D-9D27-32EB17D59A5A}">
    <text>Age 17 Weeks
Last week of AOM injections (injection 4)</text>
  </threadedComment>
  <threadedComment ref="BB1" dT="2021-11-02T01:29:58.47" personId="{BFD521DF-6548-4F5F-9368-BB9214ACA772}" id="{26F6994E-9E9B-42BE-9A08-CF36CF70B0B0}">
    <text>Age 21 Weeks
4 weeks post-AOM injection
Sac day for Week 4 sac mice
week 1 of EX condition (up to 09.08.22)
- As of 09.09.22: 1 wk prior to EX wk1 (sac week).</text>
  </threadedComment>
  <threadedComment ref="BC1" dT="2021-11-02T01:29:58.47" personId="{BFD521DF-6548-4F5F-9368-BB9214ACA772}" id="{51F3E47C-420A-4D75-8419-81CCAE6B4DA3}">
    <text>Age 25 Weeks
8 weeks post-AOM injection
week 5 of EX condition</text>
  </threadedComment>
  <threadedComment ref="BD1" dT="2021-11-02T01:29:58.47" personId="{BFD521DF-6548-4F5F-9368-BB9214ACA772}" id="{E961C2D0-AA7E-4466-9C70-AD514A8C5F60}">
    <text>Age 29 Weeks
12 weeks post-AOM injection
week 9 of EX condition</text>
  </threadedComment>
  <threadedComment ref="BE1" dT="2021-11-02T01:29:58.47" personId="{BFD521DF-6548-4F5F-9368-BB9214ACA772}" id="{55EEE4F7-82EC-40B3-B2A2-0CE1C49356B0}">
    <text>Age 33 Weeks
16 weeks post-AOM injection
Sac day for Week 16 sac mice
week 13 of EX condition</text>
  </threadedComment>
  <threadedComment ref="BF1" dT="2021-11-02T01:29:58.47" personId="{BFD521DF-6548-4F5F-9368-BB9214ACA772}" id="{890F1D33-7801-4EB4-97D4-E98E37C66E30}">
    <text>Age 37 Weeks
20 weeks post-AOM injection
week 17 of EX condition</text>
  </threadedComment>
  <threadedComment ref="BG1" dT="2021-11-02T03:06:15.16" personId="{BFD521DF-6548-4F5F-9368-BB9214ACA772}" id="{200E8ED0-DA06-4D97-A9DB-FB5C2A260B7C}">
    <text>Age 41 Weeks
24 weeks post-AOM injection
week 21 of EX condition</text>
  </threadedComment>
  <threadedComment ref="BH1" dT="2021-11-02T03:06:15.16" personId="{BFD521DF-6548-4F5F-9368-BB9214ACA772}" id="{AD040C28-37E8-486C-8D44-23390DF79A29}">
    <text>Age 41 Weeks
28 weeks post-AOM injection
week 25 of EX condition</text>
  </threadedComment>
  <threadedComment ref="A5" dT="2022-02-24T20:16:10.47" personId="{7D8866D8-B93B-43F5-BBE0-FF012D989DB4}" id="{1A461E01-BED0-4EEF-A285-453E40E72688}">
    <text>Mice ID 5 and 4 are switched in the cages (ID 5 is mouse 4 in the cage. ID 4 is mouse 5 in the cage). Keep this in mind for EchoMRI 1</text>
  </threadedComment>
  <threadedComment ref="E13" dT="2022-04-05T16:37:08.03" personId="{BFD521DF-6548-4F5F-9368-BB9214ACA772}" id="{704570F8-5DC9-4293-843C-514E7D6C2624}">
    <text>Not to be confused with IDs 20-22!
2022.04.05</text>
  </threadedComment>
  <threadedComment ref="E15" dT="2022-04-05T16:37:21.00" personId="{BFD521DF-6548-4F5F-9368-BB9214ACA772}" id="{00A6495D-01FF-4A7D-A4CA-BA3E5A06F518}">
    <text>Not to be confused with IDs 20-22!
2022.04.05</text>
  </threadedComment>
  <threadedComment ref="A104" dT="2022-07-17T17:12:20.64" personId="{BFD521DF-6548-4F5F-9368-BB9214ACA772}" id="{A9CCDBA9-F85F-4892-BCD5-92F6787DE437}">
    <text>Was housed with a male and had 2 litters. Removed from the study.</text>
  </threadedComment>
  <threadedComment ref="A119" dT="2022-07-19T14:34:19.40" personId="{BFD521DF-6548-4F5F-9368-BB9214ACA772}" id="{DBC45679-EF75-4083-A242-17A6B0AB3127}">
    <text>Was paired up with 213070 male. Sacked for FMOs</text>
  </threadedComment>
  <threadedComment ref="A123" dT="2022-07-19T14:33:50.61" personId="{BFD521DF-6548-4F5F-9368-BB9214ACA772}" id="{803F3D56-EDEB-4567-A19C-D90E7C2DFD7C}">
    <text>Sacked for FMOs</text>
  </threadedComment>
  <threadedComment ref="A127" dT="2022-07-19T15:09:18.31" personId="{BFD521DF-6548-4F5F-9368-BB9214ACA772}" id="{D7142046-AF94-40CA-BEA1-D7445D5C4C1A}">
    <text>Singly housed male sacked for FMOs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02-06T19:59:33.79" personId="{BFD521DF-6548-4F5F-9368-BB9214ACA772}" id="{8EFD1F5B-5B7E-428F-973B-A788B7D1FBDF}">
    <text>Within the cage the mice are numbered 1-5. ID'd by ear clips; 1. Left ear; 2. Right ear; 3. Both ears; 4. Left ear twice; 5. Right ear twice</text>
  </threadedComment>
  <threadedComment ref="I1" dT="2021-11-02T00:58:50.90" personId="{BFD521DF-6548-4F5F-9368-BB9214ACA772}" id="{C1BC6D06-410A-42DE-B769-FD8BDA981723}">
    <text>Aim 1, 2a, or 2b from the AICR grant. This determines which study in the colorectal cancer grant the mice will be in.</text>
  </threadedComment>
  <threadedComment ref="M1" dT="2022-02-04T03:55:59.60" personId="{BFD521DF-6548-4F5F-9368-BB9214ACA772}" id="{06544CE8-478E-4486-BF64-BA5B6F880E4E}">
    <text>Have the AOM injection dates been scheduled with ACVS?</text>
  </threadedComment>
  <threadedComment ref="N1" dT="2022-03-31T17:36:24.99" personId="{BFD521DF-6548-4F5F-9368-BB9214ACA772}" id="{8796F0FA-9FA5-4698-B93A-3FA50FF6194D}">
    <text>The flow hood in Main Facility room 1239 (chemical room) must be booked for each injection date.
Booked Tuesdays 9:30-11:30 am April 12, 2022 to August 23, 2022 (As of April 3, 2022)</text>
  </threadedComment>
  <threadedComment ref="O1" dT="2022-03-31T17:35:58.46" personId="{BFD521DF-6548-4F5F-9368-BB9214ACA772}" id="{9492D94B-10E0-480D-8887-1C1C2F17F0BE}">
    <text>Mice must be transferred from room 1347 to Main Facility 1239 on the Friday prior to the injection week (day after EchoMRI #3).</text>
  </threadedComment>
  <threadedComment ref="P1" dT="2022-04-09T21:07:50.55" personId="{BFD521DF-6548-4F5F-9368-BB9214ACA772}" id="{E7785593-6CA9-4E8E-AFB2-8FEE36008E57}">
    <text>Mice must be transferred out of the chemical room 8 days after the last injection.</text>
  </threadedComment>
  <threadedComment ref="Q1" dT="2022-02-04T03:56:14.19" personId="{BFD521DF-6548-4F5F-9368-BB9214ACA772}" id="{089965B9-90BF-4406-86FD-B78915807435}">
    <text>Have the EchoMRIs been scheduled with ACVS?</text>
  </threadedComment>
  <threadedComment ref="Q1" dT="2022-04-14T20:24:11.23" personId="{BFD521DF-6548-4F5F-9368-BB9214ACA772}" id="{C7169D5B-AC96-4B15-8EA7-71E3E97D25E2}" parentId="{089965B9-90BF-4406-86FD-B78915807435}">
    <text>Echo has been booked weekly from April 21 to Sept 1. (2022.04.14)</text>
  </threadedComment>
  <threadedComment ref="R1" dT="2022-02-04T03:56:14.19" personId="{BFD521DF-6548-4F5F-9368-BB9214ACA772}" id="{A9EC7D13-1A0D-4B9C-96CB-D22DD957DC6B}">
    <text>Have the EchoMRIs been scheduled with ACVS?
M/W/F Booked June 6,2022 to Apr 28, 2023 9am-1pm. August 3, 2022 is booked 9am-11am and 3:30-5pm. Alex has the time in between booked for that day.</text>
  </threadedComment>
  <threadedComment ref="S1" dT="2021-11-02T01:01:04.33" personId="{BFD521DF-6548-4F5F-9368-BB9214ACA772}" id="{DC8F3F63-3848-4A19-93FA-4428226583D2}">
    <text>If in aim 2.1, will this mouse be given recombinant CCL2?</text>
  </threadedComment>
  <threadedComment ref="U1" dT="2022-01-13T20:28:13.93" personId="{BFD521DF-6548-4F5F-9368-BB9214ACA772}" id="{DEA9EDF5-C6F4-413C-A646-65CDF305703F}">
    <text>Date that the litters must be weaned by. Birth plus 21 days</text>
  </threadedComment>
  <threadedComment ref="V1" dT="2021-11-02T01:15:32.37" personId="{BFD521DF-6548-4F5F-9368-BB9214ACA772}" id="{AAA16648-2D19-4BA4-AF5E-40D189BFC79D}">
    <text>Start at 5 weeks of age - same day as EchoMRI 1.</text>
  </threadedComment>
  <threadedComment ref="W1" dT="2022-01-08T22:23:51.06" personId="{BFD521DF-6548-4F5F-9368-BB9214ACA772}" id="{02DAD5D5-BC51-4109-96F7-B13C83357812}">
    <text>Stay on diet for 8 weeks, then switch HFD groups back to CON diet. Same day as EchoMRI 3.</text>
  </threadedComment>
  <threadedComment ref="X1" dT="2022-02-17T00:57:11.21" personId="{BFD521DF-6548-4F5F-9368-BB9214ACA772}" id="{6B7BF373-243D-401E-A916-A138BC7A80D8}">
    <text>Set for the Monday prior to AOM injection</text>
  </threadedComment>
  <threadedComment ref="Y1" dT="2022-02-17T01:24:05.96" personId="{BFD521DF-6548-4F5F-9368-BB9214ACA772}" id="{46143654-E85B-4190-AE23-6534A80EB313}">
    <text>Body weight in grams - day of injection</text>
  </threadedComment>
  <threadedComment ref="AA1" dT="2022-02-04T03:56:50.57" personId="{BFD521DF-6548-4F5F-9368-BB9214ACA772}" id="{B429A129-AF8B-47E1-97FE-BC00265854D4}">
    <text>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ext>
  </threadedComment>
  <threadedComment ref="AB1" dT="2021-11-09T17:06:34.67" personId="{BFD521DF-6548-4F5F-9368-BB9214ACA772}" id="{10CC5C81-04FD-4E66-BDB6-EB849516697E}">
    <text>1st injection is 9 weeks post-diet start. All AOM injection dates are on Tuesdays.</text>
  </threadedComment>
  <threadedComment ref="AC1" dT="2022-02-17T01:24:05.96" personId="{BFD521DF-6548-4F5F-9368-BB9214ACA772}" id="{97D325BA-2CF7-4B72-AD1C-8A36769C471E}">
    <text>Body weight in grams - day of injection</text>
  </threadedComment>
  <threadedComment ref="AE1" dT="2022-02-04T03:56:50.57" personId="{BFD521DF-6548-4F5F-9368-BB9214ACA772}" id="{EFE91363-72FF-4201-A02C-883C107AB7C4}">
    <text>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ext>
  </threadedComment>
  <threadedComment ref="AG1" dT="2022-02-17T01:24:05.96" personId="{BFD521DF-6548-4F5F-9368-BB9214ACA772}" id="{85818C37-2192-4EA9-826E-0B2E72D3BEA5}">
    <text>Body weight in grams - day of injection</text>
  </threadedComment>
  <threadedComment ref="AI1" dT="2022-02-04T03:56:50.57" personId="{BFD521DF-6548-4F5F-9368-BB9214ACA772}" id="{141BD1E0-029D-4B8E-A405-557B86C7F522}">
    <text>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ext>
  </threadedComment>
  <threadedComment ref="AK1" dT="2022-02-17T01:24:05.96" personId="{BFD521DF-6548-4F5F-9368-BB9214ACA772}" id="{8FE60BE2-E20C-437A-89CE-E1015F62A123}">
    <text>Body weight in grams - day of injection</text>
  </threadedComment>
  <threadedComment ref="AM1" dT="2022-02-04T03:56:50.57" personId="{BFD521DF-6548-4F5F-9368-BB9214ACA772}" id="{02607BB8-C5D5-44B4-9B1D-2B2D9090F5A2}">
    <text>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ext>
  </threadedComment>
  <threadedComment ref="AO1" dT="2022-02-16T23:24:55.92" personId="{BFD521DF-6548-4F5F-9368-BB9214ACA772}" id="{0FAE98E1-7246-43B9-8CA0-03A03C28B8E4}">
    <text>Number of fecal pellets collected for gut microbiome analyses. This time point is PRE-EXERCISE.</text>
  </threadedComment>
  <threadedComment ref="AP1" dT="2022-02-17T00:57:11.21" personId="{BFD521DF-6548-4F5F-9368-BB9214ACA772}" id="{FB05BF0F-7EE2-4DC8-9427-39A64FAD5E73}">
    <text>Set for the Friday prior to exercise start date</text>
  </threadedComment>
  <threadedComment ref="AQ1" dT="2021-11-09T17:14:59.28" personId="{BFD521DF-6548-4F5F-9368-BB9214ACA772}" id="{D33D016D-9D3D-408B-8CC8-C5AE30A1816C}">
    <text>Exercise start date: 4 weeks post-AOM injections</text>
  </threadedComment>
  <threadedComment ref="AR1" dT="2021-11-02T00:51:32.39" personId="{BFD521DF-6548-4F5F-9368-BB9214ACA772}" id="{355E572E-24C1-4BBE-98CD-F5C19E212D08}">
    <text>Chosen sac week number. 4, 16, or 30 weeks (28, 112, or 210 days after AOM D4.</text>
  </threadedComment>
  <threadedComment ref="AT1" dT="2022-02-16T23:24:55.92" personId="{BFD521DF-6548-4F5F-9368-BB9214ACA772}" id="{F6ECEA64-E79B-459C-A371-E20A865955B5}">
    <text>Number of fecal pellets collected for gut microbiome analyses. This time point is PRE-SACRIFICE.</text>
  </threadedComment>
  <threadedComment ref="AU1" dT="2022-02-17T00:57:11.21" personId="{BFD521DF-6548-4F5F-9368-BB9214ACA772}" id="{D65BB364-31E1-45FC-8145-B5592BE9E5EA}">
    <text>Set for the day prior to sacrifice.</text>
  </threadedComment>
  <threadedComment ref="AX1" dT="2021-11-02T01:21:07.87" personId="{BFD521DF-6548-4F5F-9368-BB9214ACA772}" id="{7143673A-32F8-4479-80FE-9FB588629842}">
    <text>Number of EchoMRIs needed to be booked. All EchoMRIs are on Thursdays
Green = Echo they will be in
Red = Echo they will not be in</text>
  </threadedComment>
  <threadedComment ref="AY1" dT="2022-03-09T22:39:27.10" personId="{BFD521DF-6548-4F5F-9368-BB9214ACA772}" id="{292AEF3B-228A-4561-9814-90BA72ECC63A}">
    <text>**Manually set as the 5th Thursday after the DOB (must reach at least 4 weeks of age. Starts diet on the 5th week)</text>
  </threadedComment>
  <threadedComment ref="AZ1" dT="2022-03-09T21:22:35.27" personId="{BFD521DF-6548-4F5F-9368-BB9214ACA772}" id="{519F1FD9-E0AB-4091-B412-32D7092F3680}">
    <text>Diet + 4 weeks (#2)</text>
  </threadedComment>
  <threadedComment ref="BA1" dT="2022-03-09T21:23:38.68" personId="{BFD521DF-6548-4F5F-9368-BB9214ACA772}" id="{46BA556C-358F-4F64-B8AE-B20EDB308E51}">
    <text>Diet + 8 weeks
1 week prior to AOM injection 1</text>
  </threadedComment>
  <threadedComment ref="BB1" dT="2021-11-02T01:29:58.47" personId="{BFD521DF-6548-4F5F-9368-BB9214ACA772}" id="{DD139716-E2FA-4CE5-B5BA-3465293F656E}">
    <text>Age 17 Weeks
Last week of AOM injections (injection 4)</text>
  </threadedComment>
  <threadedComment ref="BC1" dT="2021-11-02T01:29:58.47" personId="{BFD521DF-6548-4F5F-9368-BB9214ACA772}" id="{1CD97D82-93C7-4FF8-83C7-3CDCFA5632F1}">
    <text>Age 21 Weeks
4 weeks post-AOM injection
Sac day for Week 4 sac mice
week 1 of EX condition</text>
  </threadedComment>
  <threadedComment ref="BD1" dT="2021-11-02T01:29:58.47" personId="{BFD521DF-6548-4F5F-9368-BB9214ACA772}" id="{61B615D8-5091-4330-BC77-8BAC42841B55}">
    <text>Age 25 Weeks
8 weeks post-AOM injection
week 5 of EX condition</text>
  </threadedComment>
  <threadedComment ref="BE1" dT="2021-11-02T01:29:58.47" personId="{BFD521DF-6548-4F5F-9368-BB9214ACA772}" id="{17D420CB-4C1E-41EE-82BF-E2C0A400949C}">
    <text>Age 29 Weeks
12 weeks post-AOM injection
week 9 of EX condition</text>
  </threadedComment>
  <threadedComment ref="BF1" dT="2021-11-02T01:29:58.47" personId="{BFD521DF-6548-4F5F-9368-BB9214ACA772}" id="{8DCDFA37-3B45-4619-B4AB-19E2205B28D6}">
    <text>Age 33 Weeks
16 weeks post-AOM injection
Sac day for Week 16 sac mice
week 13 of EX condition</text>
  </threadedComment>
  <threadedComment ref="BG1" dT="2021-11-02T01:29:58.47" personId="{BFD521DF-6548-4F5F-9368-BB9214ACA772}" id="{80ACD401-A8AC-41CE-AC18-F8535DB2AFB1}">
    <text>Age 37 Weeks
20 weeks post-AOM injection
week 17 of EX condition</text>
  </threadedComment>
  <threadedComment ref="BH1" dT="2021-11-02T03:06:15.16" personId="{BFD521DF-6548-4F5F-9368-BB9214ACA772}" id="{0D23902B-1740-4370-AF6A-C75B01342D63}">
    <text>Age 41 Weeks
24 weeks post-AOM injection
week 21 of EX condition</text>
  </threadedComment>
  <threadedComment ref="BI1" dT="2021-11-02T03:06:15.16" personId="{BFD521DF-6548-4F5F-9368-BB9214ACA772}" id="{22C8F6B0-4581-42D2-9726-D0DBF5176260}">
    <text>Age 41 Weeks
28 weeks post-AOM injection
week 25 of EX condition</text>
  </threadedComment>
  <threadedComment ref="Y2" dT="2022-08-24T17:29:40.96" personId="{950EA10B-9822-4BCD-91D4-CEDBC2A9FCA2}" id="{CE8BB6D4-9722-47A5-AAC2-7AB91D215242}">
    <text>check assignment of mice based on ear clip from acvs tech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2-02-06T19:59:33.79" personId="{BFD521DF-6548-4F5F-9368-BB9214ACA772}" id="{427BF8A1-FC45-F846-8DFF-13CDD0ACFD5C}">
    <text>Within the cage the mice are numbered 1-5. ID'd by ear clips; 1. Left ear; 2. Right ear; 3. Both ears; 4. Left ear twice; 5. Right ear twice</text>
  </threadedComment>
  <threadedComment ref="I1" dT="2021-11-02T00:58:50.90" personId="{BFD521DF-6548-4F5F-9368-BB9214ACA772}" id="{154162AC-9164-7047-95C5-FFA42EE89186}">
    <text>Aim 1, 2a, or 2b from the AICR grant. This determines which study in the colorectal cancer grant the mice will be in.</text>
  </threadedComment>
  <threadedComment ref="M1" dT="2022-02-04T03:55:59.60" personId="{BFD521DF-6548-4F5F-9368-BB9214ACA772}" id="{4E0B8F28-6614-614D-9CC3-5117BD585AB2}">
    <text>Have the AOM injection dates been scheduled with ACVS?</text>
  </threadedComment>
  <threadedComment ref="N1" dT="2022-03-31T17:36:24.99" personId="{BFD521DF-6548-4F5F-9368-BB9214ACA772}" id="{EED5151A-A9D6-284B-8F83-B6A6FEB672C9}">
    <text>The flow hood in Main Facility room 1239 (chemical room) must be booked for each injection date.
Booked Tuesdays 9:30-11:30 am April 12, 2022 to August 23, 2022 (As of April 3, 2022)</text>
  </threadedComment>
  <threadedComment ref="O1" dT="2022-03-31T17:35:58.46" personId="{BFD521DF-6548-4F5F-9368-BB9214ACA772}" id="{4C1E3832-878C-7E4A-8D26-F4BD5ADF20F7}">
    <text>Mice must be transferred from room 1347 to Main Facility 1239 on the Friday prior to the injection week (day after EchoMRI #3).</text>
  </threadedComment>
  <threadedComment ref="P1" dT="2022-04-09T21:07:50.55" personId="{BFD521DF-6548-4F5F-9368-BB9214ACA772}" id="{4AF65456-E727-E147-B27C-6AB1B7698809}">
    <text>Mice must be transferred out of the chemical room 8 days after the last injection.</text>
  </threadedComment>
  <threadedComment ref="Q1" dT="2022-02-04T03:56:14.19" personId="{BFD521DF-6548-4F5F-9368-BB9214ACA772}" id="{11B737FC-795C-294D-8F50-2B3D13EFE895}">
    <text>Have the EchoMRIs been scheduled with ACVS?</text>
  </threadedComment>
  <threadedComment ref="Q1" dT="2022-04-14T20:24:11.23" personId="{BFD521DF-6548-4F5F-9368-BB9214ACA772}" id="{33865E59-D4A9-2148-A1DF-569BFCC4BD31}" parentId="{11B737FC-795C-294D-8F50-2B3D13EFE895}">
    <text>Echo has been booked weekly from April 21 to Sept 1. (2022.04.14)</text>
  </threadedComment>
  <threadedComment ref="R1" dT="2022-02-04T03:56:14.19" personId="{BFD521DF-6548-4F5F-9368-BB9214ACA772}" id="{253DEA4A-75A0-384F-B86A-00337BC3DDEE}">
    <text>Have the EchoMRIs been scheduled with ACVS?
M/W/F Booked June 6,2022 to Apr 28, 2023 9am-1pm. August 3, 2022 is booked 9am-11am and 3:30-5pm. Alex has the time in between booked for that day.</text>
  </threadedComment>
  <threadedComment ref="S1" dT="2021-11-02T01:01:04.33" personId="{BFD521DF-6548-4F5F-9368-BB9214ACA772}" id="{B952A76C-4C28-6C47-BB79-1CDC768F1DC9}">
    <text>If in aim 2.1, will this mouse be given recombinant CCL2?</text>
  </threadedComment>
  <threadedComment ref="S1" dT="2022-09-28T15:13:47.24" personId="{950EA10B-9822-4BCD-91D4-CEDBC2A9FCA2}" id="{E74A899F-43A7-6E4A-8544-8382A442A669}" parentId="{B952A76C-4C28-6C47-BB79-1CDC768F1DC9}">
    <text>- 2 ug/mL prepared concentration
- 20 ug/kg injection dose
- volume 16-40 uL
- IV injections
- 3x per week for 4 weeks</text>
  </threadedComment>
  <threadedComment ref="U1" dT="2022-01-13T20:28:13.93" personId="{BFD521DF-6548-4F5F-9368-BB9214ACA772}" id="{31554EF2-5555-E140-89DB-FD9FBE287DFB}">
    <text>Date that the litters must be weaned by. Birth plus 21 days</text>
  </threadedComment>
  <threadedComment ref="V1" dT="2021-11-02T01:15:32.37" personId="{BFD521DF-6548-4F5F-9368-BB9214ACA772}" id="{93ED821D-6410-8B49-B20C-586352F56083}">
    <text>Start at 5 weeks of age - same day as EchoMRI 1.</text>
  </threadedComment>
  <threadedComment ref="W1" dT="2022-01-08T22:23:51.06" personId="{BFD521DF-6548-4F5F-9368-BB9214ACA772}" id="{3ABA2711-72EE-6948-B5A0-E21AEC86E220}">
    <text>Stay on diet for 8 weeks, then switch HFD groups back to CON diet. Same day as EchoMRI 3.</text>
  </threadedComment>
  <threadedComment ref="X1" dT="2022-02-17T00:57:11.21" personId="{BFD521DF-6548-4F5F-9368-BB9214ACA772}" id="{9818F8D7-94AE-BE48-9B52-11FA9B8D27AF}">
    <text>Set for the Monday prior to AOM injection</text>
  </threadedComment>
  <threadedComment ref="Y1" dT="2022-02-17T01:24:05.96" personId="{BFD521DF-6548-4F5F-9368-BB9214ACA772}" id="{2FD6B99E-CE5B-EE4B-8A68-34F5FE56EB29}">
    <text>Body weight in grams - day of injection</text>
  </threadedComment>
  <threadedComment ref="AA1" dT="2022-02-04T03:56:50.57" personId="{BFD521DF-6548-4F5F-9368-BB9214ACA772}" id="{B6C4E16F-B0D1-5B44-BF9E-36D2140A2A5A}">
    <text>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ext>
  </threadedComment>
  <threadedComment ref="AB1" dT="2021-11-09T17:06:34.67" personId="{BFD521DF-6548-4F5F-9368-BB9214ACA772}" id="{A2A8AC51-E561-434F-AA61-C6AB7626310A}">
    <text>1st injection is 9 weeks post-diet start. All AOM injection dates are on Tuesdays.</text>
  </threadedComment>
  <threadedComment ref="AC1" dT="2022-02-17T01:24:05.96" personId="{BFD521DF-6548-4F5F-9368-BB9214ACA772}" id="{375DC3B6-5B2B-204A-BA4A-B7B3D03CCABF}">
    <text>Body weight in grams - day of injection</text>
  </threadedComment>
  <threadedComment ref="AE1" dT="2022-02-04T03:56:50.57" personId="{BFD521DF-6548-4F5F-9368-BB9214ACA772}" id="{32D68E10-D1E6-9D4C-B5EB-B7AD7A0B6C77}">
    <text>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ext>
  </threadedComment>
  <threadedComment ref="AG1" dT="2022-02-17T01:24:05.96" personId="{BFD521DF-6548-4F5F-9368-BB9214ACA772}" id="{7CCFC339-D121-6A41-9AA6-1CA630634ED1}">
    <text>Body weight in grams - day of injection</text>
  </threadedComment>
  <threadedComment ref="AI1" dT="2022-02-04T03:56:50.57" personId="{BFD521DF-6548-4F5F-9368-BB9214ACA772}" id="{BDF17459-4E14-8E4C-A311-2362E63F58FE}">
    <text>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ext>
  </threadedComment>
  <threadedComment ref="AK1" dT="2022-02-17T01:24:05.96" personId="{BFD521DF-6548-4F5F-9368-BB9214ACA772}" id="{26F0EE06-0616-D447-BCDE-657426785CF1}">
    <text>Body weight in grams - day of injection</text>
  </threadedComment>
  <threadedComment ref="AM1" dT="2022-02-04T03:56:50.57" personId="{BFD521DF-6548-4F5F-9368-BB9214ACA772}" id="{84B8B56C-FDB1-DF46-8F9B-D05AFE053B2C}">
    <text>AOM injection volume. Based on 10 mg/kg body mass and a stock solution concentration of 2 mg/mL
e.g., for a 20 g mouse.
mouse weight x stock density x conversion factor to uL
dose = (20 g mouse) x (10 mg AOM/1000g mouse) x (1 mL fluid/2 mg AOM) x (1000 uL/ 1 mL)
dose = 100 uL IP injection</text>
  </threadedComment>
  <threadedComment ref="AO1" dT="2022-02-16T23:24:55.92" personId="{BFD521DF-6548-4F5F-9368-BB9214ACA772}" id="{E6741542-E075-7647-9401-98129BA4BD5E}">
    <text>Number of fecal pellets collected for gut microbiome analyses. This time point is PRE-EXERCISE.</text>
  </threadedComment>
  <threadedComment ref="AP1" dT="2022-02-17T00:57:11.21" personId="{BFD521DF-6548-4F5F-9368-BB9214ACA772}" id="{6637F704-05E6-8244-952D-85D729ED391F}">
    <text>Set for the Friday prior to exercise start date</text>
  </threadedComment>
  <threadedComment ref="AQ1" dT="2021-11-09T17:14:59.28" personId="{BFD521DF-6548-4F5F-9368-BB9214ACA772}" id="{EF920243-AD29-004F-A0A2-98125F89855F}">
    <text>Exercise start date: 4 weeks post-AOM injections</text>
  </threadedComment>
  <threadedComment ref="AR1" dT="2021-11-02T00:51:32.39" personId="{BFD521DF-6548-4F5F-9368-BB9214ACA772}" id="{F329CFE5-1E45-8B48-A49C-5E4C70A4272A}">
    <text>Chosen sac week number. 4, 16, or 30 weeks (28, 112, or 210 days after AOM D4.</text>
  </threadedComment>
  <threadedComment ref="AT1" dT="2022-02-16T23:24:55.92" personId="{BFD521DF-6548-4F5F-9368-BB9214ACA772}" id="{6BDCC8D5-B0C5-E145-A875-4DB7BA647D00}">
    <text>Number of fecal pellets collected for gut microbiome analyses. This time point is PRE-SACRIFICE.</text>
  </threadedComment>
  <threadedComment ref="AU1" dT="2022-02-17T00:57:11.21" personId="{BFD521DF-6548-4F5F-9368-BB9214ACA772}" id="{8FA693F5-31F1-5842-92D5-6AEE6870571A}">
    <text>Set for the day prior to sacrifice.</text>
  </threadedComment>
  <threadedComment ref="AX1" dT="2021-11-02T01:21:07.87" personId="{BFD521DF-6548-4F5F-9368-BB9214ACA772}" id="{CD0E9F02-ACC5-054F-A340-BC75B6EDE7B5}">
    <text>Number of EchoMRIs needed to be booked. All EchoMRIs are on Thursdays
Green = Echo they will be in
Red = Echo they will not be in</text>
  </threadedComment>
  <threadedComment ref="AY1" dT="2022-03-09T22:39:27.10" personId="{BFD521DF-6548-4F5F-9368-BB9214ACA772}" id="{30AA71A8-EB70-7843-A862-DA2278AB1AAA}">
    <text>**Manually set as the 5th Thursday after the DOB (must reach at least 4 weeks of age. Starts diet on the 5th week)</text>
  </threadedComment>
  <threadedComment ref="AZ1" dT="2022-03-09T21:22:35.27" personId="{BFD521DF-6548-4F5F-9368-BB9214ACA772}" id="{1B414767-AFBB-6049-86A8-6DE93BE71560}">
    <text>Diet + 4 weeks (#2)</text>
  </threadedComment>
  <threadedComment ref="BA1" dT="2022-03-09T21:23:38.68" personId="{BFD521DF-6548-4F5F-9368-BB9214ACA772}" id="{1D7975D9-E7A3-5B45-9892-F9ADBBA86ADA}">
    <text>Diet + 8 weeks
1 week prior to AOM injection 1</text>
  </threadedComment>
  <threadedComment ref="BB1" dT="2021-11-02T01:29:58.47" personId="{BFD521DF-6548-4F5F-9368-BB9214ACA772}" id="{74C96296-FCC4-FD4A-8C5E-38478C7B09FA}">
    <text>Age 17 Weeks
Last week of AOM injections (injection 4)</text>
  </threadedComment>
  <threadedComment ref="BC1" dT="2021-11-02T01:29:58.47" personId="{BFD521DF-6548-4F5F-9368-BB9214ACA772}" id="{E93088C4-7E5A-CD49-A534-82714F7F4B23}">
    <text>Age 21 Weeks
4 weeks post-AOM injection
Sac day for Week 4 sac mice
week 1 of EX condition</text>
  </threadedComment>
  <threadedComment ref="BD1" dT="2021-11-02T01:29:58.47" personId="{BFD521DF-6548-4F5F-9368-BB9214ACA772}" id="{D29CFB57-2800-B641-B592-A2021BB2A504}">
    <text>Age 25 Weeks
8 weeks post-AOM injection
week 5 of EX condition</text>
  </threadedComment>
  <threadedComment ref="BE1" dT="2021-11-02T01:29:58.47" personId="{BFD521DF-6548-4F5F-9368-BB9214ACA772}" id="{74C4D78D-D219-3740-B885-2DE370678228}">
    <text>Age 29 Weeks
12 weeks post-AOM injection
week 9 of EX condition</text>
  </threadedComment>
  <threadedComment ref="BF1" dT="2021-11-02T01:29:58.47" personId="{BFD521DF-6548-4F5F-9368-BB9214ACA772}" id="{0F4051DA-AE78-EA45-A6D3-8DB8A34776E9}">
    <text>Age 33 Weeks
16 weeks post-AOM injection
Sac day for Week 16 sac mice
week 13 of EX condition</text>
  </threadedComment>
  <threadedComment ref="BG1" dT="2021-11-02T01:29:58.47" personId="{BFD521DF-6548-4F5F-9368-BB9214ACA772}" id="{0FFC35BD-7307-654E-AD28-C9C31A519F7D}">
    <text>Age 37 Weeks
20 weeks post-AOM injection
week 17 of EX condition</text>
  </threadedComment>
  <threadedComment ref="BH1" dT="2021-11-02T03:06:15.16" personId="{BFD521DF-6548-4F5F-9368-BB9214ACA772}" id="{4ED94963-C155-A744-B3ED-CCE0B94BB1FE}">
    <text>Age 41 Weeks
24 weeks post-AOM injection
week 21 of EX condition</text>
  </threadedComment>
  <threadedComment ref="BI1" dT="2021-11-02T03:06:15.16" personId="{BFD521DF-6548-4F5F-9368-BB9214ACA772}" id="{EF4AFD81-948A-4649-BD5E-9597AB3D2749}">
    <text>Age 41 Weeks
28 weeks post-AOM injection
week 25 of EX condition</text>
  </threadedComment>
  <threadedComment ref="Y2" dT="2022-08-24T17:29:40.96" personId="{950EA10B-9822-4BCD-91D4-CEDBC2A9FCA2}" id="{5FCEF935-6F56-E24C-A326-AF7C13DA6A5D}">
    <text>check assignment of mice based on ear clip from acvs tech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2-02-06T19:59:33.79" personId="{BFD521DF-6548-4F5F-9368-BB9214ACA772}" id="{AC1FF55F-1294-43CA-9AFD-47B9D91BC7DE}">
    <text>Within the cage the mice are numbered 1-5. ID'd by ear clips; 1. Left ear; 2. Right ear; 3. Both ears; 4. Left ear twice; 5. Right ear twice</text>
  </threadedComment>
  <threadedComment ref="F1" dT="2022-02-09T21:39:11.80" personId="{F47A5A72-9FFA-4D8E-8F57-2ECFFEC7C048}" id="{C4C50111-2873-419A-9EF7-8F038D9E1001}">
    <text>**Manually set as the 5th Thursday after the DOB (must reach at least 4 weeks of age. Starts diet on the 5th week)</text>
  </threadedComment>
  <threadedComment ref="AJ40" dT="2022-10-13T14:27:14.08" personId="{DCEBFB92-6A19-0647-B97D-B4DD451FB724}" id="{32A4CDAD-C447-E644-9C2F-98C75002F123}">
    <text>39-42 was weighed on the 13th of oct 22.1,23.0,22.2,22.4</text>
  </threadedComment>
  <threadedComment ref="AJ40" dT="2022-10-13T14:29:04.33" personId="{DCEBFB92-6A19-0647-B97D-B4DD451FB724}" id="{F81010C1-AD6D-5C46-AB2E-2BD3482FD6B4}" parentId="{32A4CDAD-C447-E644-9C2F-98C75002F123}">
    <text>43-49 where also weighed 31.4,29.6,29.6,23.5,20.6,22.6,21.0</text>
  </threadedComment>
  <threadedComment ref="Z110" dT="2022-10-08T03:02:33.74" personId="{DCEBFB92-6A19-0647-B97D-B4DD451FB724}" id="{DE63E3F2-2CD9-AF48-AE1D-5B37F9E007D6}">
    <text>Both mice and food weights for mice 109-111, 113, 115, 116 done on the 22nd (21.0, 21.1, 22.5, 29.7, 26.7, 27.8,) (352.8—&gt;443.7)(359.2—&gt;408.1)</text>
  </threadedComment>
  <threadedComment ref="V132" dT="2022-10-13T14:35:11.52" personId="{DCEBFB92-6A19-0647-B97D-B4DD451FB724}" id="{57FD072D-AA31-6944-921A-20C2F0FE5B3C}">
    <text>131,133,134 were weighed on oct 13th 26.8,28.6,30.0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2-02-06T19:59:33.79" personId="{BFD521DF-6548-4F5F-9368-BB9214ACA772}" id="{EC6E2CB6-976C-430D-844F-AE98470C28C6}">
    <text>Within the cage the mice are numbered 1-5. ID'd by ear clips; 1. Left ear; 2. Right ear; 3. Both ears; 4. Left ear twice; 5. Right ear twice</text>
  </threadedComment>
  <threadedComment ref="D1" dT="2022-02-09T21:39:11.80" personId="{F47A5A72-9FFA-4D8E-8F57-2ECFFEC7C048}" id="{415CE43B-4109-4F3D-9D0B-AFCA83670648}">
    <text>**Manually set as the 5th Thursday after the DOB (must reach at least 4 weeks of age. Starts diet on the 5th week)</text>
  </threadedComment>
  <threadedComment ref="N14" dT="2022-10-08T02:26:52.55" personId="{DCEBFB92-6A19-0647-B97D-B4DD451FB724}" id="{8429B59C-DC3B-C540-A63E-7EC93747FF09}">
    <text>There is weights for these mice from September 15th. (21.7, 21.0, 21.0, 24.5, 23.3, 27.6, 27.5, 27.3, 28.9, 33.0, 31.9, 39.7, 31.2)</text>
  </threadedComment>
  <threadedComment ref="N14" dT="2022-10-08T02:28:22.72" personId="{DCEBFB92-6A19-0647-B97D-B4DD451FB724}" id="{662D8CBA-5444-2447-BCF5-363D25E6BE7A}" parentId="{8429B59C-DC3B-C540-A63E-7EC93747FF09}">
    <text xml:space="preserve">There’s also food weights as well </text>
  </threadedComment>
  <threadedComment ref="K28" dT="2022-08-19T14:27:56.50" personId="{BFD521DF-6548-4F5F-9368-BB9214ACA772}" id="{5DECF3E1-A9DF-4959-9D0F-976F3E363547}">
    <text>Double check these? Entered before August 19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1-11-02T00:58:50.90" personId="{BFD521DF-6548-4F5F-9368-BB9214ACA772}" id="{85CA37E0-191C-4005-B67C-240E6AFED35F}">
    <text>Aim 1, 2a, or 2b from the AICR grant. This determines which study in the colorectal cancer grant the mice will be in.</text>
  </threadedComment>
  <threadedComment ref="AG2" dT="2022-10-18T11:04:27.92" personId="{DCEBFB92-6A19-0647-B97D-B4DD451FB724}" id="{60F07BE5-4CC9-5D40-A052-07DE19389B2D}">
    <text xml:space="preserve">The pre of w31 vs post of w29 make no sense for the first three cages as the pre w31 is higher than the last recorded amount </text>
  </threadedComment>
  <threadedComment ref="U5" dT="2022-10-20T11:31:08.71" personId="{DCEBFB92-6A19-0647-B97D-B4DD451FB724}" id="{F146D769-25B5-4F49-A779-845500A5B807}">
    <text>On June 6th these where weighed but they did not complete food weights for these mice</text>
  </threadedComment>
  <threadedComment ref="W39" dT="2022-10-08T20:57:55.27" personId="{DCEBFB92-6A19-0647-B97D-B4DD451FB724}" id="{9D67DEC2-CDC0-3941-985F-B09328C2B48B}">
    <text>On October 6st these mice where separated into 2 different cages. 209449 had id 123 with a weight of 301.3 pre and post. 221469 had id 125 weight 270.0 pre and post</text>
  </threadedComment>
  <threadedComment ref="W39" dT="2022-10-24T00:20:11.98" personId="{DCEBFB92-6A19-0647-B97D-B4DD451FB724}" id="{2AF09DA0-7FA1-944D-AEA5-704930BA844C}" parentId="{9D67DEC2-CDC0-3941-985F-B09328C2B48B}">
    <text>This column is now 123 only</text>
  </threadedComment>
  <threadedComment ref="L48" dT="2022-10-13T03:57:30.50" personId="{DCEBFB92-6A19-0647-B97D-B4DD451FB724}" id="{27B5B86F-6513-2546-BA01-5DB9B753C1EB}">
    <text>This had a comment saying that food fell into the cage</text>
  </threadedComment>
  <threadedComment ref="M57" dT="2022-10-13T15:02:37.60" personId="{DCEBFB92-6A19-0647-B97D-B4DD451FB724}" id="{C5DE4D12-22CE-0847-B9B3-E89CD0819F4B}">
    <text>This mice cage was already on the control diet even thought they where supposed to be switched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E1" dT="2021-11-02T00:58:50.90" personId="{BFD521DF-6548-4F5F-9368-BB9214ACA772}" id="{64DDE09A-0CE2-4972-ACA8-C4E7663755E8}">
    <text>Aim 1, 2a, or 2b from the AICR grant. This determines which study in the colorectal cancer grant the mice will be in.</text>
  </threadedComment>
  <threadedComment ref="S6" dT="2022-10-24T00:24:02.10" personId="{DCEBFB92-6A19-0647-B97D-B4DD451FB724}" id="{BC909C22-8DA9-5A4C-BD3C-1A8A4EEDFE8F}">
    <text>These came from the chemical room so no pre</text>
  </threadedComment>
  <threadedComment ref="S7" dT="2022-10-24T00:24:16.58" personId="{DCEBFB92-6A19-0647-B97D-B4DD451FB724}" id="{CA553FA7-6E59-5F46-81A7-41287A252DA1}">
    <text>These came from the chemical room so no pre</text>
  </threadedComment>
  <threadedComment ref="S8" dT="2022-10-24T00:24:30.40" personId="{DCEBFB92-6A19-0647-B97D-B4DD451FB724}" id="{B942F6C0-4562-844B-8687-A19601969D58}">
    <text>These came from the chemical room so no pre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B77" dT="2022-03-09T21:48:07.74" personId="{BFD521DF-6548-4F5F-9368-BB9214ACA772}" id="{F4514871-504C-4A5E-90FF-6AA2E72427AF}">
    <text>Same mouse as #1 from 190930. She was removed after litter #2 to allow for synchronized breeding with a new female. They were paired up on Mar 9, 2022 for their first litter together.</text>
  </threadedComment>
  <threadedComment ref="A161" dT="2022-03-09T21:49:08.62" personId="{BFD521DF-6548-4F5F-9368-BB9214ACA772}" id="{7D217086-2A8E-49BA-9617-761ADD7873CA}">
    <text>Found deceased preior to giving birth to 7 pups. 7 other pups are all from female mouse 1.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E4" dT="2022-01-09T17:17:13.28" personId="{BFD521DF-6548-4F5F-9368-BB9214ACA772}" id="{3D700DCB-5FB6-4F91-AAF3-C090555840F0}">
    <text>Mouse this one was paired with (Mouse ID)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B300-D302-498C-B3C6-87DEF22F0640}">
  <dimension ref="A1:G257"/>
  <sheetViews>
    <sheetView topLeftCell="A49" zoomScaleNormal="100" workbookViewId="0">
      <selection activeCell="G222" sqref="G222"/>
    </sheetView>
  </sheetViews>
  <sheetFormatPr defaultColWidth="8.625" defaultRowHeight="14.25"/>
  <cols>
    <col min="1" max="7" width="16.625" style="3" customWidth="1"/>
    <col min="8" max="8" width="27.125" customWidth="1"/>
    <col min="9" max="11" width="16.625" customWidth="1"/>
  </cols>
  <sheetData>
    <row r="1" spans="1:7">
      <c r="A1" s="95" t="str">
        <f>'Aim 1 Study Calendar - JV'!A1</f>
        <v>Mouse ID</v>
      </c>
      <c r="B1" s="3" t="str">
        <f>'Aim 1 Study Calendar - JV'!D1</f>
        <v>Weaned Cage ID</v>
      </c>
      <c r="C1" s="3" t="str">
        <f>'Aim 1 Study Calendar - JV'!E1</f>
        <v>New Cage IDs</v>
      </c>
      <c r="D1" s="3" t="str">
        <f>'Aim 1 Study Calendar - JV'!G1</f>
        <v>Sex (M/F)</v>
      </c>
      <c r="E1" s="3" t="str">
        <f>'Aim 1 Study Calendar - JV'!L1</f>
        <v>Combined</v>
      </c>
      <c r="F1" s="3" t="str">
        <f>'Aim 1 Study Calendar - JV'!AQ1</f>
        <v>Sac Wk</v>
      </c>
      <c r="G1" s="59" t="str">
        <f>'Aim 1 Study Calendar - JV'!AU1</f>
        <v>Sac Day</v>
      </c>
    </row>
    <row r="2" spans="1:7">
      <c r="A2" s="95">
        <f>'Aim 1 Study Calendar - JV'!A227</f>
        <v>526</v>
      </c>
      <c r="B2" s="3">
        <f>'Aim 1 Study Calendar - JV'!D227</f>
        <v>219544</v>
      </c>
      <c r="C2" s="3" t="str">
        <f>'Aim 1 Study Calendar - JV'!E227</f>
        <v>Unchanged</v>
      </c>
      <c r="D2" s="3" t="str">
        <f>'Aim 1 Study Calendar - JV'!G227</f>
        <v>F</v>
      </c>
      <c r="E2" s="3" t="str">
        <f>'Aim 1 Study Calendar - JV'!L227</f>
        <v>Not Yet Assigned</v>
      </c>
      <c r="F2" s="3">
        <f>'Aim 1 Study Calendar - JV'!AQ227</f>
        <v>30</v>
      </c>
      <c r="G2" s="59">
        <f>'Aim 1 Study Calendar - JV'!AU227</f>
        <v>292</v>
      </c>
    </row>
    <row r="3" spans="1:7">
      <c r="A3" s="95">
        <f>'Aim 1 Study Calendar - JV'!A228</f>
        <v>527</v>
      </c>
      <c r="B3" s="3">
        <f>'Aim 1 Study Calendar - JV'!D228</f>
        <v>219544</v>
      </c>
      <c r="C3" s="3" t="str">
        <f>'Aim 1 Study Calendar - JV'!E228</f>
        <v>Unchanged</v>
      </c>
      <c r="D3" s="3" t="str">
        <f>'Aim 1 Study Calendar - JV'!G228</f>
        <v>F</v>
      </c>
      <c r="E3" s="3" t="str">
        <f>'Aim 1 Study Calendar - JV'!L228</f>
        <v>Not Yet Assigned</v>
      </c>
      <c r="F3" s="3">
        <f>'Aim 1 Study Calendar - JV'!AQ228</f>
        <v>30</v>
      </c>
      <c r="G3" s="59">
        <f>'Aim 1 Study Calendar - JV'!AU228</f>
        <v>292</v>
      </c>
    </row>
    <row r="4" spans="1:7">
      <c r="A4" s="95">
        <f>'Aim 1 Study Calendar - JV'!A229</f>
        <v>528</v>
      </c>
      <c r="B4" s="3">
        <f>'Aim 1 Study Calendar - JV'!D229</f>
        <v>219544</v>
      </c>
      <c r="C4" s="3" t="str">
        <f>'Aim 1 Study Calendar - JV'!E229</f>
        <v>Unchanged</v>
      </c>
      <c r="D4" s="3" t="str">
        <f>'Aim 1 Study Calendar - JV'!G229</f>
        <v>F</v>
      </c>
      <c r="E4" s="3" t="str">
        <f>'Aim 1 Study Calendar - JV'!L229</f>
        <v>Not Yet Assigned</v>
      </c>
      <c r="F4" s="3">
        <f>'Aim 1 Study Calendar - JV'!AQ229</f>
        <v>30</v>
      </c>
      <c r="G4" s="59">
        <f>'Aim 1 Study Calendar - JV'!AU229</f>
        <v>292</v>
      </c>
    </row>
    <row r="5" spans="1:7">
      <c r="A5" s="95">
        <f>'Aim 1 Study Calendar - JV'!A230</f>
        <v>529</v>
      </c>
      <c r="B5" s="3">
        <f>'Aim 1 Study Calendar - JV'!D230</f>
        <v>219544</v>
      </c>
      <c r="C5" s="3" t="str">
        <f>'Aim 1 Study Calendar - JV'!E230</f>
        <v>Unchanged</v>
      </c>
      <c r="D5" s="3" t="str">
        <f>'Aim 1 Study Calendar - JV'!G230</f>
        <v>F</v>
      </c>
      <c r="E5" s="3" t="str">
        <f>'Aim 1 Study Calendar - JV'!L230</f>
        <v>Not Yet Assigned</v>
      </c>
      <c r="F5" s="3">
        <f>'Aim 1 Study Calendar - JV'!AQ230</f>
        <v>30</v>
      </c>
      <c r="G5" s="59">
        <f>'Aim 1 Study Calendar - JV'!AU230</f>
        <v>292</v>
      </c>
    </row>
    <row r="6" spans="1:7">
      <c r="A6" s="95">
        <f>'Aim 1 Study Calendar - JV'!A231</f>
        <v>530</v>
      </c>
      <c r="B6" s="3">
        <f>'Aim 1 Study Calendar - JV'!D231</f>
        <v>219544</v>
      </c>
      <c r="C6" s="3" t="str">
        <f>'Aim 1 Study Calendar - JV'!E231</f>
        <v>Unchanged</v>
      </c>
      <c r="D6" s="3" t="str">
        <f>'Aim 1 Study Calendar - JV'!G231</f>
        <v>F</v>
      </c>
      <c r="E6" s="3" t="str">
        <f>'Aim 1 Study Calendar - JV'!L231</f>
        <v>Not Yet Assigned</v>
      </c>
      <c r="F6" s="3">
        <f>'Aim 1 Study Calendar - JV'!AQ231</f>
        <v>30</v>
      </c>
      <c r="G6" s="59">
        <f>'Aim 1 Study Calendar - JV'!AU231</f>
        <v>292</v>
      </c>
    </row>
    <row r="7" spans="1:7">
      <c r="A7" s="149">
        <f>'Aim 1 Study Calendar - JV'!A65</f>
        <v>64</v>
      </c>
      <c r="B7" s="120">
        <v>203658</v>
      </c>
      <c r="C7" s="120" t="str">
        <f>'Aim 1 Study Calendar - JV'!E65</f>
        <v>Unchanged</v>
      </c>
      <c r="D7" s="120" t="str">
        <f>'Aim 1 Study Calendar - JV'!G65</f>
        <v>M</v>
      </c>
      <c r="E7" s="120" t="str">
        <f>'Aim 1 Study Calendar - JV'!L65</f>
        <v>HFD-SED</v>
      </c>
      <c r="F7" s="120">
        <f>'Aim 1 Study Calendar - JV'!AQ65</f>
        <v>4</v>
      </c>
      <c r="G7" s="146">
        <f>'Aim 1 Study Calendar - JV'!AU65</f>
        <v>44782</v>
      </c>
    </row>
    <row r="8" spans="1:7">
      <c r="A8" s="149">
        <f>'Aim 1 Study Calendar - JV'!A66</f>
        <v>65</v>
      </c>
      <c r="B8" s="120">
        <v>203658</v>
      </c>
      <c r="C8" s="120" t="str">
        <f>'Aim 1 Study Calendar - JV'!E66</f>
        <v>Unchanged</v>
      </c>
      <c r="D8" s="120" t="str">
        <f>'Aim 1 Study Calendar - JV'!G66</f>
        <v>M</v>
      </c>
      <c r="E8" s="120" t="str">
        <f>'Aim 1 Study Calendar - JV'!L66</f>
        <v>HFD-EX</v>
      </c>
      <c r="F8" s="120">
        <f>'Aim 1 Study Calendar - JV'!AQ66</f>
        <v>4</v>
      </c>
      <c r="G8" s="146">
        <f>'Aim 1 Study Calendar - JV'!AU66</f>
        <v>44782</v>
      </c>
    </row>
    <row r="9" spans="1:7">
      <c r="A9" s="149">
        <f>'Aim 1 Study Calendar - JV'!A67</f>
        <v>66</v>
      </c>
      <c r="B9" s="120">
        <v>203658</v>
      </c>
      <c r="C9" s="120" t="str">
        <f>'Aim 1 Study Calendar - JV'!E67</f>
        <v>Unchanged</v>
      </c>
      <c r="D9" s="120" t="str">
        <f>'Aim 1 Study Calendar - JV'!G67</f>
        <v>M</v>
      </c>
      <c r="E9" s="120" t="str">
        <f>'Aim 1 Study Calendar - JV'!L67</f>
        <v>HFD-EX</v>
      </c>
      <c r="F9" s="120">
        <f>'Aim 1 Study Calendar - JV'!AQ67</f>
        <v>4</v>
      </c>
      <c r="G9" s="146">
        <f>'Aim 1 Study Calendar - JV'!AU67</f>
        <v>44782</v>
      </c>
    </row>
    <row r="10" spans="1:7">
      <c r="A10" s="149">
        <f>'Aim 1 Study Calendar - JV'!A69</f>
        <v>68</v>
      </c>
      <c r="B10" s="120">
        <v>205011</v>
      </c>
      <c r="C10" s="120" t="str">
        <f>'Aim 1 Study Calendar - JV'!E69</f>
        <v>Unchanged</v>
      </c>
      <c r="D10" s="120" t="str">
        <f>'Aim 1 Study Calendar - JV'!G69</f>
        <v>F</v>
      </c>
      <c r="E10" s="120" t="str">
        <f>'Aim 1 Study Calendar - JV'!L69</f>
        <v>CON-SED</v>
      </c>
      <c r="F10" s="120">
        <f>'Aim 1 Study Calendar - JV'!AQ69</f>
        <v>4</v>
      </c>
      <c r="G10" s="146">
        <f>'Aim 1 Study Calendar - JV'!AU69</f>
        <v>44789</v>
      </c>
    </row>
    <row r="11" spans="1:7">
      <c r="A11" s="149">
        <f>'Aim 1 Study Calendar - JV'!A70</f>
        <v>69</v>
      </c>
      <c r="B11" s="120">
        <v>205011</v>
      </c>
      <c r="C11" s="120" t="str">
        <f>'Aim 1 Study Calendar - JV'!E70</f>
        <v>Unchanged</v>
      </c>
      <c r="D11" s="120" t="str">
        <f>'Aim 1 Study Calendar - JV'!G70</f>
        <v>F</v>
      </c>
      <c r="E11" s="120" t="str">
        <f>'Aim 1 Study Calendar - JV'!L70</f>
        <v>CON-SED</v>
      </c>
      <c r="F11" s="120">
        <f>'Aim 1 Study Calendar - JV'!AQ70</f>
        <v>4</v>
      </c>
      <c r="G11" s="146">
        <f>'Aim 1 Study Calendar - JV'!AU70</f>
        <v>44789</v>
      </c>
    </row>
    <row r="12" spans="1:7">
      <c r="A12" s="149">
        <f>'Aim 1 Study Calendar - JV'!A72</f>
        <v>71</v>
      </c>
      <c r="B12" s="120">
        <v>205011</v>
      </c>
      <c r="C12" s="120" t="str">
        <f>'Aim 1 Study Calendar - JV'!E72</f>
        <v>Unchanged</v>
      </c>
      <c r="D12" s="120" t="str">
        <f>'Aim 1 Study Calendar - JV'!G72</f>
        <v>F</v>
      </c>
      <c r="E12" s="120" t="str">
        <f>'Aim 1 Study Calendar - JV'!L72</f>
        <v>CON-EX</v>
      </c>
      <c r="F12" s="120">
        <f>'Aim 1 Study Calendar - JV'!AQ72</f>
        <v>4</v>
      </c>
      <c r="G12" s="146">
        <f>'Aim 1 Study Calendar - JV'!AU72</f>
        <v>44789</v>
      </c>
    </row>
    <row r="13" spans="1:7">
      <c r="A13" s="149">
        <f>'Aim 1 Study Calendar - JV'!A73</f>
        <v>72</v>
      </c>
      <c r="B13" s="120">
        <v>205011</v>
      </c>
      <c r="C13" s="120" t="str">
        <f>'Aim 1 Study Calendar - JV'!E73</f>
        <v>Unchanged</v>
      </c>
      <c r="D13" s="120" t="str">
        <f>'Aim 1 Study Calendar - JV'!G73</f>
        <v>F</v>
      </c>
      <c r="E13" s="120" t="str">
        <f>'Aim 1 Study Calendar - JV'!L73</f>
        <v>CON-EX</v>
      </c>
      <c r="F13" s="120">
        <f>'Aim 1 Study Calendar - JV'!AQ73</f>
        <v>4</v>
      </c>
      <c r="G13" s="146">
        <f>'Aim 1 Study Calendar - JV'!AU73</f>
        <v>44789</v>
      </c>
    </row>
    <row r="14" spans="1:7">
      <c r="A14" s="149">
        <f>'Aim 1 Study Calendar - JV'!A74</f>
        <v>73</v>
      </c>
      <c r="B14" s="120">
        <v>205012</v>
      </c>
      <c r="C14" s="120" t="str">
        <f>'Aim 1 Study Calendar - JV'!E74</f>
        <v>Unchanged</v>
      </c>
      <c r="D14" s="120" t="str">
        <f>'Aim 1 Study Calendar - JV'!G74</f>
        <v>F</v>
      </c>
      <c r="E14" s="120" t="str">
        <f>'Aim 1 Study Calendar - JV'!L74</f>
        <v>HFD-SED</v>
      </c>
      <c r="F14" s="120">
        <f>'Aim 1 Study Calendar - JV'!AQ74</f>
        <v>4</v>
      </c>
      <c r="G14" s="146">
        <f>'Aim 1 Study Calendar - JV'!AU74</f>
        <v>44789</v>
      </c>
    </row>
    <row r="15" spans="1:7">
      <c r="A15" s="149">
        <f>'Aim 1 Study Calendar - JV'!A75</f>
        <v>74</v>
      </c>
      <c r="B15" s="120">
        <v>205012</v>
      </c>
      <c r="C15" s="120" t="str">
        <f>'Aim 1 Study Calendar - JV'!E75</f>
        <v>Unchanged</v>
      </c>
      <c r="D15" s="120" t="str">
        <f>'Aim 1 Study Calendar - JV'!G75</f>
        <v>F</v>
      </c>
      <c r="E15" s="120" t="str">
        <f>'Aim 1 Study Calendar - JV'!L75</f>
        <v>HFD-SED</v>
      </c>
      <c r="F15" s="120">
        <f>'Aim 1 Study Calendar - JV'!AQ75</f>
        <v>4</v>
      </c>
      <c r="G15" s="146">
        <f>'Aim 1 Study Calendar - JV'!AU75</f>
        <v>44789</v>
      </c>
    </row>
    <row r="16" spans="1:7">
      <c r="A16" s="149">
        <f>'Aim 1 Study Calendar - JV'!A76</f>
        <v>75</v>
      </c>
      <c r="B16" s="120">
        <v>205012</v>
      </c>
      <c r="C16" s="120" t="str">
        <f>'Aim 1 Study Calendar - JV'!E76</f>
        <v>Unchanged</v>
      </c>
      <c r="D16" s="120" t="str">
        <f>'Aim 1 Study Calendar - JV'!G76</f>
        <v>F</v>
      </c>
      <c r="E16" s="120" t="str">
        <f>'Aim 1 Study Calendar - JV'!L76</f>
        <v>HFD-EX</v>
      </c>
      <c r="F16" s="120">
        <f>'Aim 1 Study Calendar - JV'!AQ76</f>
        <v>4</v>
      </c>
      <c r="G16" s="146">
        <f>'Aim 1 Study Calendar - JV'!AU76</f>
        <v>44789</v>
      </c>
    </row>
    <row r="17" spans="1:7">
      <c r="A17" s="149">
        <f>'Aim 1 Study Calendar - JV'!A78</f>
        <v>77</v>
      </c>
      <c r="B17" s="120">
        <v>205013</v>
      </c>
      <c r="C17" s="120" t="str">
        <f>'Aim 1 Study Calendar - JV'!E78</f>
        <v>Unchanged</v>
      </c>
      <c r="D17" s="120" t="str">
        <f>'Aim 1 Study Calendar - JV'!G78</f>
        <v>M</v>
      </c>
      <c r="E17" s="120" t="str">
        <f>'Aim 1 Study Calendar - JV'!L78</f>
        <v>CON-SED</v>
      </c>
      <c r="F17" s="120">
        <f>'Aim 1 Study Calendar - JV'!AQ78</f>
        <v>4</v>
      </c>
      <c r="G17" s="146">
        <f>'Aim 1 Study Calendar - JV'!AU78</f>
        <v>44789</v>
      </c>
    </row>
    <row r="18" spans="1:7">
      <c r="A18" s="149">
        <f>'Aim 1 Study Calendar - JV'!A83</f>
        <v>82</v>
      </c>
      <c r="B18" s="120">
        <v>205014</v>
      </c>
      <c r="C18" s="120" t="str">
        <f>'Aim 1 Study Calendar - JV'!E83</f>
        <v>Unchanged</v>
      </c>
      <c r="D18" s="120" t="str">
        <f>'Aim 1 Study Calendar - JV'!G83</f>
        <v>M</v>
      </c>
      <c r="E18" s="120" t="str">
        <f>'Aim 1 Study Calendar - JV'!L83</f>
        <v>HFD-SED</v>
      </c>
      <c r="F18" s="120">
        <f>'Aim 1 Study Calendar - JV'!AQ83</f>
        <v>4</v>
      </c>
      <c r="G18" s="146">
        <f>'Aim 1 Study Calendar - JV'!AU83</f>
        <v>44789</v>
      </c>
    </row>
    <row r="19" spans="1:7">
      <c r="A19" s="149">
        <f>'Aim 1 Study Calendar - JV'!A84</f>
        <v>83</v>
      </c>
      <c r="B19" s="120">
        <v>205014</v>
      </c>
      <c r="C19" s="120" t="str">
        <f>'Aim 1 Study Calendar - JV'!E84</f>
        <v>Unchanged</v>
      </c>
      <c r="D19" s="120" t="str">
        <f>'Aim 1 Study Calendar - JV'!G84</f>
        <v>M</v>
      </c>
      <c r="E19" s="120" t="str">
        <f>'Aim 1 Study Calendar - JV'!L84</f>
        <v>HFD-EX</v>
      </c>
      <c r="F19" s="120">
        <f>'Aim 1 Study Calendar - JV'!AQ84</f>
        <v>4</v>
      </c>
      <c r="G19" s="146">
        <f>'Aim 1 Study Calendar - JV'!AU84</f>
        <v>44789</v>
      </c>
    </row>
    <row r="20" spans="1:7">
      <c r="A20" s="149">
        <f>'Aim 1 Study Calendar - JV'!A94</f>
        <v>93</v>
      </c>
      <c r="B20" s="120">
        <v>206887</v>
      </c>
      <c r="C20" s="120" t="str">
        <f>'Aim 1 Study Calendar - JV'!E94</f>
        <v>Unchanged</v>
      </c>
      <c r="D20" s="120" t="str">
        <f>'Aim 1 Study Calendar - JV'!G94</f>
        <v>F</v>
      </c>
      <c r="E20" s="120" t="str">
        <f>'Aim 1 Study Calendar - JV'!L94</f>
        <v>HFD-SED</v>
      </c>
      <c r="F20" s="120">
        <f>'Aim 1 Study Calendar - JV'!AQ94</f>
        <v>4</v>
      </c>
      <c r="G20" s="146">
        <f>'Aim 1 Study Calendar - JV'!AU94</f>
        <v>44810</v>
      </c>
    </row>
    <row r="21" spans="1:7">
      <c r="A21" s="149">
        <f>'Aim 1 Study Calendar - JV'!A97</f>
        <v>96</v>
      </c>
      <c r="B21" s="120">
        <v>206887</v>
      </c>
      <c r="C21" s="120" t="str">
        <f>'Aim 1 Study Calendar - JV'!E97</f>
        <v>Unchanged</v>
      </c>
      <c r="D21" s="120" t="str">
        <f>'Aim 1 Study Calendar - JV'!G97</f>
        <v>F</v>
      </c>
      <c r="E21" s="120" t="str">
        <f>'Aim 1 Study Calendar - JV'!L97</f>
        <v>HFD-EX</v>
      </c>
      <c r="F21" s="120">
        <f>'Aim 1 Study Calendar - JV'!AQ97</f>
        <v>4</v>
      </c>
      <c r="G21" s="146">
        <f>'Aim 1 Study Calendar - JV'!AU97</f>
        <v>44810</v>
      </c>
    </row>
    <row r="22" spans="1:7">
      <c r="A22" s="149">
        <f>'Aim 1 Study Calendar - JV'!A103</f>
        <v>102</v>
      </c>
      <c r="B22" s="120">
        <v>206889</v>
      </c>
      <c r="C22" s="120" t="str">
        <f>'Aim 1 Study Calendar - JV'!E103</f>
        <v>Unchanged</v>
      </c>
      <c r="D22" s="120" t="str">
        <f>'Aim 1 Study Calendar - JV'!G103</f>
        <v>M</v>
      </c>
      <c r="E22" s="120" t="str">
        <f>'Aim 1 Study Calendar - JV'!L103</f>
        <v>CON-EX</v>
      </c>
      <c r="F22" s="120">
        <f>'Aim 1 Study Calendar - JV'!AQ103</f>
        <v>4</v>
      </c>
      <c r="G22" s="146">
        <f>'Aim 1 Study Calendar - JV'!AU103</f>
        <v>44810</v>
      </c>
    </row>
    <row r="23" spans="1:7">
      <c r="A23" s="149">
        <f>'Aim 1 Study Calendar - JV'!A105</f>
        <v>104</v>
      </c>
      <c r="B23" s="120">
        <v>206883</v>
      </c>
      <c r="C23" s="120">
        <f>'Aim 1 Study Calendar - JV'!E105</f>
        <v>213064</v>
      </c>
      <c r="D23" s="120" t="str">
        <f>'Aim 1 Study Calendar - JV'!G105</f>
        <v>M</v>
      </c>
      <c r="E23" s="120" t="str">
        <f>'Aim 1 Study Calendar - JV'!L105</f>
        <v>CON-EX</v>
      </c>
      <c r="F23" s="120">
        <f>'Aim 1 Study Calendar - JV'!AQ105</f>
        <v>4</v>
      </c>
      <c r="G23" s="146">
        <f>'Aim 1 Study Calendar - JV'!AU105</f>
        <v>44810</v>
      </c>
    </row>
    <row r="24" spans="1:7">
      <c r="A24" s="149">
        <f>'Aim 1 Study Calendar - JV'!A106</f>
        <v>105</v>
      </c>
      <c r="B24" s="120">
        <v>206884</v>
      </c>
      <c r="C24" s="120" t="str">
        <f>'Aim 1 Study Calendar - JV'!E106</f>
        <v>Unchanged</v>
      </c>
      <c r="D24" s="120" t="str">
        <f>'Aim 1 Study Calendar - JV'!G106</f>
        <v>M</v>
      </c>
      <c r="E24" s="120" t="str">
        <f>'Aim 1 Study Calendar - JV'!L106</f>
        <v>CON-SED</v>
      </c>
      <c r="F24" s="120">
        <f>'Aim 1 Study Calendar - JV'!AQ106</f>
        <v>4</v>
      </c>
      <c r="G24" s="146">
        <f>'Aim 1 Study Calendar - JV'!AU106</f>
        <v>44810</v>
      </c>
    </row>
    <row r="25" spans="1:7">
      <c r="A25" s="149">
        <f>'Aim 1 Study Calendar - JV'!A107</f>
        <v>106</v>
      </c>
      <c r="B25" s="120">
        <v>206884</v>
      </c>
      <c r="C25" s="120" t="str">
        <f>'Aim 1 Study Calendar - JV'!E107</f>
        <v>Unchanged</v>
      </c>
      <c r="D25" s="120" t="str">
        <f>'Aim 1 Study Calendar - JV'!G107</f>
        <v>M</v>
      </c>
      <c r="E25" s="120" t="str">
        <f>'Aim 1 Study Calendar - JV'!L107</f>
        <v>CON-SED</v>
      </c>
      <c r="F25" s="120">
        <f>'Aim 1 Study Calendar - JV'!AQ107</f>
        <v>4</v>
      </c>
      <c r="G25" s="146">
        <f>'Aim 1 Study Calendar - JV'!AU107</f>
        <v>44810</v>
      </c>
    </row>
    <row r="26" spans="1:7">
      <c r="A26" s="149">
        <f>'Aim 1 Study Calendar - JV'!A13</f>
        <v>12</v>
      </c>
      <c r="B26" s="120">
        <v>200107</v>
      </c>
      <c r="C26" s="120">
        <f>'Aim 1 Study Calendar - JV'!E13</f>
        <v>198207</v>
      </c>
      <c r="D26" s="120" t="str">
        <f>'Aim 1 Study Calendar - JV'!G13</f>
        <v>M</v>
      </c>
      <c r="E26" s="120" t="str">
        <f>'Aim 1 Study Calendar - JV'!L13</f>
        <v>HFD-EX</v>
      </c>
      <c r="F26" s="120">
        <f>'Aim 1 Study Calendar - JV'!AQ13</f>
        <v>16</v>
      </c>
      <c r="G26" s="146">
        <f>'Aim 1 Study Calendar - JV'!AU13</f>
        <v>44817</v>
      </c>
    </row>
    <row r="27" spans="1:7">
      <c r="A27" s="149">
        <f>'Aim 1 Study Calendar - JV'!A14</f>
        <v>13</v>
      </c>
      <c r="B27" s="120">
        <v>198205</v>
      </c>
      <c r="C27" s="120" t="str">
        <f>'Aim 1 Study Calendar - JV'!E14</f>
        <v>Unchanged</v>
      </c>
      <c r="D27" s="120" t="str">
        <f>'Aim 1 Study Calendar - JV'!G14</f>
        <v>F</v>
      </c>
      <c r="E27" s="120" t="str">
        <f>'Aim 1 Study Calendar - JV'!L14</f>
        <v>HFD-EX</v>
      </c>
      <c r="F27" s="120">
        <f>'Aim 1 Study Calendar - JV'!AQ14</f>
        <v>16</v>
      </c>
      <c r="G27" s="146">
        <f>'Aim 1 Study Calendar - JV'!AU14</f>
        <v>44817</v>
      </c>
    </row>
    <row r="28" spans="1:7">
      <c r="A28" s="149">
        <f>'Aim 1 Study Calendar - JV'!A15</f>
        <v>14</v>
      </c>
      <c r="B28" s="120">
        <v>200107</v>
      </c>
      <c r="C28" s="120">
        <f>'Aim 1 Study Calendar - JV'!E15</f>
        <v>198207</v>
      </c>
      <c r="D28" s="120" t="str">
        <f>'Aim 1 Study Calendar - JV'!G15</f>
        <v>M</v>
      </c>
      <c r="E28" s="120" t="str">
        <f>'Aim 1 Study Calendar - JV'!L15</f>
        <v>HFD-SED</v>
      </c>
      <c r="F28" s="120">
        <f>'Aim 1 Study Calendar - JV'!AQ15</f>
        <v>16</v>
      </c>
      <c r="G28" s="146">
        <f>'Aim 1 Study Calendar - JV'!AU15</f>
        <v>44817</v>
      </c>
    </row>
    <row r="29" spans="1:7">
      <c r="A29" s="149">
        <f>'Aim 1 Study Calendar - JV'!A16</f>
        <v>15</v>
      </c>
      <c r="B29" s="120">
        <v>198205</v>
      </c>
      <c r="C29" s="120" t="str">
        <f>'Aim 1 Study Calendar - JV'!E16</f>
        <v>Unchanged</v>
      </c>
      <c r="D29" s="120" t="str">
        <f>'Aim 1 Study Calendar - JV'!G16</f>
        <v>F</v>
      </c>
      <c r="E29" s="120" t="str">
        <f>'Aim 1 Study Calendar - JV'!L16</f>
        <v>HFD-EX</v>
      </c>
      <c r="F29" s="120">
        <f>'Aim 1 Study Calendar - JV'!AQ16</f>
        <v>16</v>
      </c>
      <c r="G29" s="146">
        <f>'Aim 1 Study Calendar - JV'!AU16</f>
        <v>44817</v>
      </c>
    </row>
    <row r="30" spans="1:7">
      <c r="A30" s="149">
        <f>'Aim 1 Study Calendar - JV'!A17</f>
        <v>16</v>
      </c>
      <c r="B30" s="120">
        <v>198206</v>
      </c>
      <c r="C30" s="120">
        <f>'Aim 1 Study Calendar - JV'!E17</f>
        <v>203298</v>
      </c>
      <c r="D30" s="120" t="str">
        <f>'Aim 1 Study Calendar - JV'!G17</f>
        <v>F</v>
      </c>
      <c r="E30" s="120" t="str">
        <f>'Aim 1 Study Calendar - JV'!L17</f>
        <v>CON-EX</v>
      </c>
      <c r="F30" s="120">
        <f>'Aim 1 Study Calendar - JV'!AQ17</f>
        <v>16</v>
      </c>
      <c r="G30" s="146">
        <f>'Aim 1 Study Calendar - JV'!AU17</f>
        <v>44817</v>
      </c>
    </row>
    <row r="31" spans="1:7">
      <c r="A31" s="149">
        <f>'Aim 1 Study Calendar - JV'!A18</f>
        <v>17</v>
      </c>
      <c r="B31" s="120">
        <v>200102</v>
      </c>
      <c r="C31" s="120">
        <f>'Aim 1 Study Calendar - JV'!E18</f>
        <v>203299</v>
      </c>
      <c r="D31" s="120" t="str">
        <f>'Aim 1 Study Calendar - JV'!G18</f>
        <v>M</v>
      </c>
      <c r="E31" s="120" t="str">
        <f>'Aim 1 Study Calendar - JV'!L18</f>
        <v>CON-SED</v>
      </c>
      <c r="F31" s="120">
        <f>'Aim 1 Study Calendar - JV'!AQ18</f>
        <v>16</v>
      </c>
      <c r="G31" s="146">
        <f>'Aim 1 Study Calendar - JV'!AU18</f>
        <v>44817</v>
      </c>
    </row>
    <row r="32" spans="1:7">
      <c r="A32" s="149">
        <f>'Aim 1 Study Calendar - JV'!A19</f>
        <v>18</v>
      </c>
      <c r="B32" s="120">
        <v>198206</v>
      </c>
      <c r="C32" s="120">
        <f>'Aim 1 Study Calendar - JV'!E19</f>
        <v>203298</v>
      </c>
      <c r="D32" s="120" t="str">
        <f>'Aim 1 Study Calendar - JV'!G19</f>
        <v>F</v>
      </c>
      <c r="E32" s="120" t="str">
        <f>'Aim 1 Study Calendar - JV'!L19</f>
        <v>CON-EX</v>
      </c>
      <c r="F32" s="120">
        <f>'Aim 1 Study Calendar - JV'!AQ19</f>
        <v>16</v>
      </c>
      <c r="G32" s="146">
        <f>'Aim 1 Study Calendar - JV'!AU19</f>
        <v>44817</v>
      </c>
    </row>
    <row r="33" spans="1:7">
      <c r="A33" s="149">
        <f>'Aim 1 Study Calendar - JV'!A20</f>
        <v>19</v>
      </c>
      <c r="B33" s="120">
        <v>198206</v>
      </c>
      <c r="C33" s="120">
        <f>'Aim 1 Study Calendar - JV'!E20</f>
        <v>203298</v>
      </c>
      <c r="D33" s="120" t="str">
        <f>'Aim 1 Study Calendar - JV'!G20</f>
        <v>F</v>
      </c>
      <c r="E33" s="120" t="str">
        <f>'Aim 1 Study Calendar - JV'!L20</f>
        <v>CON-SED</v>
      </c>
      <c r="F33" s="120">
        <f>'Aim 1 Study Calendar - JV'!AQ20</f>
        <v>16</v>
      </c>
      <c r="G33" s="146">
        <f>'Aim 1 Study Calendar - JV'!AU20</f>
        <v>44817</v>
      </c>
    </row>
    <row r="34" spans="1:7">
      <c r="A34" s="149">
        <f>'Aim 1 Study Calendar - JV'!A21</f>
        <v>20</v>
      </c>
      <c r="B34" s="120">
        <v>198207</v>
      </c>
      <c r="C34" s="120">
        <f>'Aim 1 Study Calendar - JV'!E21</f>
        <v>203301</v>
      </c>
      <c r="D34" s="120" t="str">
        <f>'Aim 1 Study Calendar - JV'!G21</f>
        <v>M</v>
      </c>
      <c r="E34" s="120" t="str">
        <f>'Aim 1 Study Calendar - JV'!L21</f>
        <v>CON-EX</v>
      </c>
      <c r="F34" s="120">
        <f>'Aim 1 Study Calendar - JV'!AQ21</f>
        <v>16</v>
      </c>
      <c r="G34" s="146">
        <f>'Aim 1 Study Calendar - JV'!AU21</f>
        <v>44817</v>
      </c>
    </row>
    <row r="35" spans="1:7">
      <c r="A35" s="149">
        <f>'Aim 1 Study Calendar - JV'!A22</f>
        <v>21</v>
      </c>
      <c r="B35" s="120">
        <v>198207</v>
      </c>
      <c r="C35" s="120">
        <f>'Aim 1 Study Calendar - JV'!E22</f>
        <v>203301</v>
      </c>
      <c r="D35" s="120" t="str">
        <f>'Aim 1 Study Calendar - JV'!G22</f>
        <v>M</v>
      </c>
      <c r="E35" s="120" t="str">
        <f>'Aim 1 Study Calendar - JV'!L22</f>
        <v>CON-EX</v>
      </c>
      <c r="F35" s="120">
        <f>'Aim 1 Study Calendar - JV'!AQ22</f>
        <v>16</v>
      </c>
      <c r="G35" s="146">
        <f>'Aim 1 Study Calendar - JV'!AU22</f>
        <v>44817</v>
      </c>
    </row>
    <row r="36" spans="1:7">
      <c r="A36" s="149">
        <f>'Aim 1 Study Calendar - JV'!A23</f>
        <v>22</v>
      </c>
      <c r="B36" s="120">
        <v>198207</v>
      </c>
      <c r="C36" s="120">
        <f>'Aim 1 Study Calendar - JV'!E23</f>
        <v>203301</v>
      </c>
      <c r="D36" s="120" t="str">
        <f>'Aim 1 Study Calendar - JV'!G23</f>
        <v>M</v>
      </c>
      <c r="E36" s="120" t="str">
        <f>'Aim 1 Study Calendar - JV'!L23</f>
        <v>CON-SED</v>
      </c>
      <c r="F36" s="120">
        <f>'Aim 1 Study Calendar - JV'!AQ23</f>
        <v>16</v>
      </c>
      <c r="G36" s="146">
        <f>'Aim 1 Study Calendar - JV'!AU23</f>
        <v>44817</v>
      </c>
    </row>
    <row r="37" spans="1:7">
      <c r="A37" s="149">
        <f>'Aim 1 Study Calendar - JV'!A24</f>
        <v>23</v>
      </c>
      <c r="B37" s="120">
        <v>198820</v>
      </c>
      <c r="C37" s="120">
        <f>'Aim 1 Study Calendar - JV'!E24</f>
        <v>203376</v>
      </c>
      <c r="D37" s="120" t="str">
        <f>'Aim 1 Study Calendar - JV'!G24</f>
        <v>F</v>
      </c>
      <c r="E37" s="120" t="str">
        <f>'Aim 1 Study Calendar - JV'!L24</f>
        <v>HFD-SED</v>
      </c>
      <c r="F37" s="120">
        <f>'Aim 1 Study Calendar - JV'!AQ24</f>
        <v>16</v>
      </c>
      <c r="G37" s="146">
        <f>'Aim 1 Study Calendar - JV'!AU24</f>
        <v>44824</v>
      </c>
    </row>
    <row r="38" spans="1:7">
      <c r="A38" s="149">
        <f>'Aim 1 Study Calendar - JV'!A25</f>
        <v>24</v>
      </c>
      <c r="B38" s="120">
        <v>198820</v>
      </c>
      <c r="C38" s="120">
        <f>'Aim 1 Study Calendar - JV'!E25</f>
        <v>203376</v>
      </c>
      <c r="D38" s="120" t="str">
        <f>'Aim 1 Study Calendar - JV'!G25</f>
        <v>F</v>
      </c>
      <c r="E38" s="120" t="str">
        <f>'Aim 1 Study Calendar - JV'!L25</f>
        <v>HFD-SED</v>
      </c>
      <c r="F38" s="120">
        <f>'Aim 1 Study Calendar - JV'!AQ25</f>
        <v>16</v>
      </c>
      <c r="G38" s="146">
        <f>'Aim 1 Study Calendar - JV'!AU25</f>
        <v>44824</v>
      </c>
    </row>
    <row r="39" spans="1:7">
      <c r="A39" s="149">
        <f>'Aim 1 Study Calendar - JV'!A26</f>
        <v>25</v>
      </c>
      <c r="B39" s="120">
        <v>198820</v>
      </c>
      <c r="C39" s="120">
        <f>'Aim 1 Study Calendar - JV'!E26</f>
        <v>203376</v>
      </c>
      <c r="D39" s="120" t="str">
        <f>'Aim 1 Study Calendar - JV'!G26</f>
        <v>F</v>
      </c>
      <c r="E39" s="120" t="str">
        <f>'Aim 1 Study Calendar - JV'!L26</f>
        <v>HFD-EX</v>
      </c>
      <c r="F39" s="120">
        <f>'Aim 1 Study Calendar - JV'!AQ26</f>
        <v>16</v>
      </c>
      <c r="G39" s="146">
        <f>'Aim 1 Study Calendar - JV'!AU26</f>
        <v>44824</v>
      </c>
    </row>
    <row r="40" spans="1:7">
      <c r="A40" s="149">
        <f>'Aim 1 Study Calendar - JV'!A27</f>
        <v>26</v>
      </c>
      <c r="B40" s="120">
        <v>198820</v>
      </c>
      <c r="C40" s="120">
        <f>'Aim 1 Study Calendar - JV'!E27</f>
        <v>203376</v>
      </c>
      <c r="D40" s="120" t="str">
        <f>'Aim 1 Study Calendar - JV'!G27</f>
        <v>F</v>
      </c>
      <c r="E40" s="120" t="str">
        <f>'Aim 1 Study Calendar - JV'!L27</f>
        <v>HFD-EX</v>
      </c>
      <c r="F40" s="120">
        <f>'Aim 1 Study Calendar - JV'!AQ27</f>
        <v>16</v>
      </c>
      <c r="G40" s="146">
        <f>'Aim 1 Study Calendar - JV'!AU27</f>
        <v>44824</v>
      </c>
    </row>
    <row r="41" spans="1:7">
      <c r="A41" s="149">
        <f>'Aim 1 Study Calendar - JV'!A28</f>
        <v>27</v>
      </c>
      <c r="B41" s="120">
        <v>200095</v>
      </c>
      <c r="C41" s="120">
        <f>'Aim 1 Study Calendar - JV'!E28</f>
        <v>203377</v>
      </c>
      <c r="D41" s="120" t="str">
        <f>'Aim 1 Study Calendar - JV'!G28</f>
        <v>F</v>
      </c>
      <c r="E41" s="120" t="str">
        <f>'Aim 1 Study Calendar - JV'!L28</f>
        <v>HFD-EX</v>
      </c>
      <c r="F41" s="120">
        <f>'Aim 1 Study Calendar - JV'!AQ28</f>
        <v>16</v>
      </c>
      <c r="G41" s="146">
        <f>'Aim 1 Study Calendar - JV'!AU28</f>
        <v>44824</v>
      </c>
    </row>
    <row r="42" spans="1:7">
      <c r="A42" s="149">
        <f>'Aim 1 Study Calendar - JV'!A29</f>
        <v>28</v>
      </c>
      <c r="B42" s="120">
        <v>198821</v>
      </c>
      <c r="C42" s="120">
        <f>'Aim 1 Study Calendar - JV'!E29</f>
        <v>203378</v>
      </c>
      <c r="D42" s="120" t="str">
        <f>'Aim 1 Study Calendar - JV'!G29</f>
        <v>M</v>
      </c>
      <c r="E42" s="120" t="str">
        <f>'Aim 1 Study Calendar - JV'!L29</f>
        <v>HFD-SED</v>
      </c>
      <c r="F42" s="120">
        <f>'Aim 1 Study Calendar - JV'!AQ29</f>
        <v>16</v>
      </c>
      <c r="G42" s="146">
        <f>'Aim 1 Study Calendar - JV'!AU29</f>
        <v>44824</v>
      </c>
    </row>
    <row r="43" spans="1:7">
      <c r="A43" s="149">
        <f>'Aim 1 Study Calendar - JV'!A30</f>
        <v>29</v>
      </c>
      <c r="B43" s="120">
        <v>198821</v>
      </c>
      <c r="C43" s="120">
        <f>'Aim 1 Study Calendar - JV'!E30</f>
        <v>203378</v>
      </c>
      <c r="D43" s="120" t="str">
        <f>'Aim 1 Study Calendar - JV'!G30</f>
        <v>M</v>
      </c>
      <c r="E43" s="120" t="str">
        <f>'Aim 1 Study Calendar - JV'!L30</f>
        <v>HFD-EX</v>
      </c>
      <c r="F43" s="120">
        <f>'Aim 1 Study Calendar - JV'!AQ30</f>
        <v>16</v>
      </c>
      <c r="G43" s="146">
        <f>'Aim 1 Study Calendar - JV'!AU30</f>
        <v>44824</v>
      </c>
    </row>
    <row r="44" spans="1:7">
      <c r="A44" s="149">
        <f>'Aim 1 Study Calendar - JV'!A120</f>
        <v>119</v>
      </c>
      <c r="B44" s="120">
        <v>209326</v>
      </c>
      <c r="C44" s="120" t="str">
        <f>'Aim 1 Study Calendar - JV'!E120</f>
        <v>Unchanged</v>
      </c>
      <c r="D44" s="120" t="str">
        <f>'Aim 1 Study Calendar - JV'!G120</f>
        <v>F</v>
      </c>
      <c r="E44" s="120" t="str">
        <f>'Aim 1 Study Calendar - JV'!L120</f>
        <v>HFD-SED</v>
      </c>
      <c r="F44" s="120">
        <f>'Aim 1 Study Calendar - JV'!AQ120</f>
        <v>4</v>
      </c>
      <c r="G44" s="146">
        <f>'Aim 1 Study Calendar - JV'!AU120</f>
        <v>44838</v>
      </c>
    </row>
    <row r="45" spans="1:7">
      <c r="A45" s="149">
        <f>'Aim 1 Study Calendar - JV'!A121</f>
        <v>120</v>
      </c>
      <c r="B45" s="120">
        <v>209326</v>
      </c>
      <c r="C45" s="120" t="str">
        <f>'Aim 1 Study Calendar - JV'!E121</f>
        <v>Unchanged</v>
      </c>
      <c r="D45" s="120" t="str">
        <f>'Aim 1 Study Calendar - JV'!G121</f>
        <v>F</v>
      </c>
      <c r="E45" s="120" t="str">
        <f>'Aim 1 Study Calendar - JV'!L121</f>
        <v>HFD-EX</v>
      </c>
      <c r="F45" s="120">
        <f>'Aim 1 Study Calendar - JV'!AQ121</f>
        <v>4</v>
      </c>
      <c r="G45" s="146">
        <f>'Aim 1 Study Calendar - JV'!AU121</f>
        <v>44838</v>
      </c>
    </row>
    <row r="46" spans="1:7">
      <c r="A46" s="149">
        <f>'Aim 1 Study Calendar - JV'!A123</f>
        <v>122</v>
      </c>
      <c r="B46" s="120">
        <v>209327</v>
      </c>
      <c r="C46" s="120" t="str">
        <f>'Aim 1 Study Calendar - JV'!E123</f>
        <v>Unchanged</v>
      </c>
      <c r="D46" s="120" t="str">
        <f>'Aim 1 Study Calendar - JV'!G123</f>
        <v>M</v>
      </c>
      <c r="E46" s="120" t="str">
        <f>'Aim 1 Study Calendar - JV'!L123</f>
        <v>HFD-SED</v>
      </c>
      <c r="F46" s="120">
        <f>'Aim 1 Study Calendar - JV'!AQ123</f>
        <v>4</v>
      </c>
      <c r="G46" s="146">
        <f>'Aim 1 Study Calendar - JV'!AU123</f>
        <v>44838</v>
      </c>
    </row>
    <row r="47" spans="1:7">
      <c r="A47" s="149">
        <f>'Aim 1 Study Calendar - JV'!A125</f>
        <v>124</v>
      </c>
      <c r="B47" s="120">
        <v>209449</v>
      </c>
      <c r="C47" s="120" t="str">
        <f>'Aim 1 Study Calendar - JV'!E125</f>
        <v>Unchanged</v>
      </c>
      <c r="D47" s="120" t="str">
        <f>'Aim 1 Study Calendar - JV'!G125</f>
        <v>F</v>
      </c>
      <c r="E47" s="120" t="str">
        <f>'Aim 1 Study Calendar - JV'!L125</f>
        <v>CON-EX</v>
      </c>
      <c r="F47" s="120">
        <f>'Aim 1 Study Calendar - JV'!AQ125</f>
        <v>4</v>
      </c>
      <c r="G47" s="146">
        <f>'Aim 1 Study Calendar - JV'!AU125</f>
        <v>44838</v>
      </c>
    </row>
    <row r="48" spans="1:7">
      <c r="A48" s="149">
        <f>'Aim 1 Study Calendar - JV'!A40</f>
        <v>39</v>
      </c>
      <c r="B48" s="120">
        <v>202516</v>
      </c>
      <c r="C48" s="120">
        <f>'Aim 1 Study Calendar - JV'!E40</f>
        <v>203308</v>
      </c>
      <c r="D48" s="120" t="str">
        <f>'Aim 1 Study Calendar - JV'!G40</f>
        <v>F</v>
      </c>
      <c r="E48" s="120" t="str">
        <f>'Aim 1 Study Calendar - JV'!L40</f>
        <v>CON-EX</v>
      </c>
      <c r="F48" s="120">
        <f>'Aim 1 Study Calendar - JV'!AQ40</f>
        <v>16</v>
      </c>
      <c r="G48" s="146">
        <f>'Aim 1 Study Calendar - JV'!AU40</f>
        <v>44852</v>
      </c>
    </row>
    <row r="49" spans="1:7">
      <c r="A49" s="149">
        <f>'Aim 1 Study Calendar - JV'!A41</f>
        <v>40</v>
      </c>
      <c r="B49" s="120">
        <v>202516</v>
      </c>
      <c r="C49" s="120">
        <f>'Aim 1 Study Calendar - JV'!E41</f>
        <v>203308</v>
      </c>
      <c r="D49" s="120" t="str">
        <f>'Aim 1 Study Calendar - JV'!G41</f>
        <v>F</v>
      </c>
      <c r="E49" s="120" t="str">
        <f>'Aim 1 Study Calendar - JV'!L41</f>
        <v>CON-EX</v>
      </c>
      <c r="F49" s="120">
        <f>'Aim 1 Study Calendar - JV'!AQ41</f>
        <v>16</v>
      </c>
      <c r="G49" s="146">
        <f>'Aim 1 Study Calendar - JV'!AU41</f>
        <v>44852</v>
      </c>
    </row>
    <row r="50" spans="1:7">
      <c r="A50" s="149">
        <f>'Aim 1 Study Calendar - JV'!A42</f>
        <v>41</v>
      </c>
      <c r="B50" s="120">
        <v>202516</v>
      </c>
      <c r="C50" s="120">
        <f>'Aim 1 Study Calendar - JV'!E42</f>
        <v>203308</v>
      </c>
      <c r="D50" s="120" t="str">
        <f>'Aim 1 Study Calendar - JV'!G42</f>
        <v>F</v>
      </c>
      <c r="E50" s="120" t="str">
        <f>'Aim 1 Study Calendar - JV'!L42</f>
        <v>CON-SED</v>
      </c>
      <c r="F50" s="120">
        <f>'Aim 1 Study Calendar - JV'!AQ42</f>
        <v>16</v>
      </c>
      <c r="G50" s="146">
        <f>'Aim 1 Study Calendar - JV'!AU42</f>
        <v>44852</v>
      </c>
    </row>
    <row r="51" spans="1:7">
      <c r="A51" s="149">
        <f>'Aim 1 Study Calendar - JV'!A43</f>
        <v>42</v>
      </c>
      <c r="B51" s="120">
        <v>202516</v>
      </c>
      <c r="C51" s="120">
        <f>'Aim 1 Study Calendar - JV'!E43</f>
        <v>203308</v>
      </c>
      <c r="D51" s="120" t="str">
        <f>'Aim 1 Study Calendar - JV'!G43</f>
        <v>F</v>
      </c>
      <c r="E51" s="120" t="str">
        <f>'Aim 1 Study Calendar - JV'!L43</f>
        <v>CON-SED</v>
      </c>
      <c r="F51" s="120">
        <f>'Aim 1 Study Calendar - JV'!AQ43</f>
        <v>16</v>
      </c>
      <c r="G51" s="146">
        <f>'Aim 1 Study Calendar - JV'!AU43</f>
        <v>44852</v>
      </c>
    </row>
    <row r="52" spans="1:7">
      <c r="A52" s="149">
        <f>'Aim 1 Study Calendar - JV'!A44</f>
        <v>43</v>
      </c>
      <c r="B52" s="120">
        <v>202517</v>
      </c>
      <c r="C52" s="120">
        <f>'Aim 1 Study Calendar - JV'!E44</f>
        <v>203309</v>
      </c>
      <c r="D52" s="120" t="str">
        <f>'Aim 1 Study Calendar - JV'!G44</f>
        <v>M</v>
      </c>
      <c r="E52" s="120" t="str">
        <f>'Aim 1 Study Calendar - JV'!L44</f>
        <v>CON-EX</v>
      </c>
      <c r="F52" s="120">
        <f>'Aim 1 Study Calendar - JV'!AQ44</f>
        <v>16</v>
      </c>
      <c r="G52" s="146">
        <f>'Aim 1 Study Calendar - JV'!AU44</f>
        <v>44852</v>
      </c>
    </row>
    <row r="53" spans="1:7">
      <c r="A53" s="149">
        <f>'Aim 1 Study Calendar - JV'!A45</f>
        <v>44</v>
      </c>
      <c r="B53" s="120">
        <v>202517</v>
      </c>
      <c r="C53" s="120">
        <f>'Aim 1 Study Calendar - JV'!E45</f>
        <v>203309</v>
      </c>
      <c r="D53" s="120" t="str">
        <f>'Aim 1 Study Calendar - JV'!G45</f>
        <v>M</v>
      </c>
      <c r="E53" s="120" t="str">
        <f>'Aim 1 Study Calendar - JV'!L45</f>
        <v>CON-SED</v>
      </c>
      <c r="F53" s="120">
        <f>'Aim 1 Study Calendar - JV'!AQ45</f>
        <v>16</v>
      </c>
      <c r="G53" s="146">
        <f>'Aim 1 Study Calendar - JV'!AU45</f>
        <v>44852</v>
      </c>
    </row>
    <row r="54" spans="1:7">
      <c r="A54" s="149">
        <f>'Aim 1 Study Calendar - JV'!A49</f>
        <v>48</v>
      </c>
      <c r="B54" s="120">
        <v>202671</v>
      </c>
      <c r="C54" s="120" t="str">
        <f>'Aim 1 Study Calendar - JV'!E49</f>
        <v>Unchanged</v>
      </c>
      <c r="D54" s="120" t="str">
        <f>'Aim 1 Study Calendar - JV'!G49</f>
        <v>F</v>
      </c>
      <c r="E54" s="120" t="str">
        <f>'Aim 1 Study Calendar - JV'!L49</f>
        <v>CON-EX</v>
      </c>
      <c r="F54" s="120">
        <f>'Aim 1 Study Calendar - JV'!AQ49</f>
        <v>16</v>
      </c>
      <c r="G54" s="146">
        <f>'Aim 1 Study Calendar - JV'!AU49</f>
        <v>44852</v>
      </c>
    </row>
    <row r="55" spans="1:7">
      <c r="A55" s="149">
        <f>'Aim 1 Study Calendar - JV'!A50</f>
        <v>49</v>
      </c>
      <c r="B55" s="120">
        <v>202671</v>
      </c>
      <c r="C55" s="120" t="str">
        <f>'Aim 1 Study Calendar - JV'!E50</f>
        <v>Unchanged</v>
      </c>
      <c r="D55" s="120" t="str">
        <f>'Aim 1 Study Calendar - JV'!G50</f>
        <v>F</v>
      </c>
      <c r="E55" s="120" t="str">
        <f>'Aim 1 Study Calendar - JV'!L50</f>
        <v>CON-EX</v>
      </c>
      <c r="F55" s="120">
        <f>'Aim 1 Study Calendar - JV'!AQ50</f>
        <v>16</v>
      </c>
      <c r="G55" s="146">
        <f>'Aim 1 Study Calendar - JV'!AU50</f>
        <v>44852</v>
      </c>
    </row>
    <row r="56" spans="1:7">
      <c r="A56" s="95">
        <f>'Aim 1 Study Calendar - JV'!A60</f>
        <v>59</v>
      </c>
      <c r="B56" s="3">
        <v>203656</v>
      </c>
      <c r="C56" s="3" t="str">
        <f>'Aim 1 Study Calendar - JV'!E60</f>
        <v>Unchanged</v>
      </c>
      <c r="D56" s="3" t="str">
        <f>'Aim 1 Study Calendar - JV'!G60</f>
        <v>F</v>
      </c>
      <c r="E56" s="3" t="str">
        <f>'Aim 1 Study Calendar - JV'!L60</f>
        <v>HFD-SED</v>
      </c>
      <c r="F56" s="3">
        <f>'Aim 1 Study Calendar - JV'!AQ60</f>
        <v>16</v>
      </c>
      <c r="G56" s="59">
        <f>'Aim 1 Study Calendar - JV'!AU60</f>
        <v>44866</v>
      </c>
    </row>
    <row r="57" spans="1:7">
      <c r="A57" s="95">
        <f>'Aim 1 Study Calendar - JV'!A61</f>
        <v>60</v>
      </c>
      <c r="B57" s="3">
        <v>203656</v>
      </c>
      <c r="C57" s="3" t="str">
        <f>'Aim 1 Study Calendar - JV'!E61</f>
        <v>Unchanged</v>
      </c>
      <c r="D57" s="3" t="str">
        <f>'Aim 1 Study Calendar - JV'!G61</f>
        <v>F</v>
      </c>
      <c r="E57" s="3" t="str">
        <f>'Aim 1 Study Calendar - JV'!L61</f>
        <v>HFD-SED</v>
      </c>
      <c r="F57" s="3">
        <f>'Aim 1 Study Calendar - JV'!AQ61</f>
        <v>16</v>
      </c>
      <c r="G57" s="59">
        <f>'Aim 1 Study Calendar - JV'!AU61</f>
        <v>44866</v>
      </c>
    </row>
    <row r="58" spans="1:7">
      <c r="A58" s="95">
        <f>'Aim 1 Study Calendar - JV'!A62</f>
        <v>61</v>
      </c>
      <c r="B58" s="3">
        <v>203656</v>
      </c>
      <c r="C58" s="3" t="str">
        <f>'Aim 1 Study Calendar - JV'!E62</f>
        <v>Unchanged</v>
      </c>
      <c r="D58" s="3" t="str">
        <f>'Aim 1 Study Calendar - JV'!G62</f>
        <v>F</v>
      </c>
      <c r="E58" s="3" t="str">
        <f>'Aim 1 Study Calendar - JV'!L62</f>
        <v>HFD-EX</v>
      </c>
      <c r="F58" s="3">
        <f>'Aim 1 Study Calendar - JV'!AQ62</f>
        <v>16</v>
      </c>
      <c r="G58" s="59">
        <f>'Aim 1 Study Calendar - JV'!AU62</f>
        <v>44866</v>
      </c>
    </row>
    <row r="59" spans="1:7">
      <c r="A59" s="95">
        <f>'Aim 1 Study Calendar - JV'!A64</f>
        <v>63</v>
      </c>
      <c r="B59" s="3">
        <v>203658</v>
      </c>
      <c r="C59" s="3" t="str">
        <f>'Aim 1 Study Calendar - JV'!E64</f>
        <v>Unchanged</v>
      </c>
      <c r="D59" s="3" t="str">
        <f>'Aim 1 Study Calendar - JV'!G64</f>
        <v>M</v>
      </c>
      <c r="E59" s="3" t="str">
        <f>'Aim 1 Study Calendar - JV'!L64</f>
        <v>HFD-SED</v>
      </c>
      <c r="F59" s="3">
        <f>'Aim 1 Study Calendar - JV'!AQ64</f>
        <v>16</v>
      </c>
      <c r="G59" s="59">
        <f>'Aim 1 Study Calendar - JV'!AU64</f>
        <v>44866</v>
      </c>
    </row>
    <row r="60" spans="1:7">
      <c r="A60" s="95">
        <f>'Aim 1 Study Calendar - JV'!A68</f>
        <v>67</v>
      </c>
      <c r="B60" s="3">
        <v>203658</v>
      </c>
      <c r="C60" s="3" t="str">
        <f>'Aim 1 Study Calendar - JV'!E68</f>
        <v>Unchanged</v>
      </c>
      <c r="D60" s="3" t="str">
        <f>'Aim 1 Study Calendar - JV'!G68</f>
        <v>M</v>
      </c>
      <c r="E60" s="3" t="str">
        <f>'Aim 1 Study Calendar - JV'!L68</f>
        <v>HFD-EX</v>
      </c>
      <c r="F60" s="3">
        <f>'Aim 1 Study Calendar - JV'!AQ68</f>
        <v>16</v>
      </c>
      <c r="G60" s="59">
        <f>'Aim 1 Study Calendar - JV'!AU68</f>
        <v>44866</v>
      </c>
    </row>
    <row r="61" spans="1:7">
      <c r="A61" s="95">
        <f>'Aim 1 Study Calendar - JV'!A136</f>
        <v>135</v>
      </c>
      <c r="B61" s="3">
        <f>'Aim 1 Study Calendar - JV'!D136</f>
        <v>211691</v>
      </c>
      <c r="C61" s="3" t="str">
        <f>'Aim 1 Study Calendar - JV'!E136</f>
        <v>Unchanged</v>
      </c>
      <c r="D61" s="3" t="str">
        <f>'Aim 1 Study Calendar - JV'!G136</f>
        <v>F</v>
      </c>
      <c r="E61" s="3" t="str">
        <f>'Aim 1 Study Calendar - JV'!L136</f>
        <v>HFD-SED</v>
      </c>
      <c r="F61" s="3">
        <f>'Aim 1 Study Calendar - JV'!AQ136</f>
        <v>4</v>
      </c>
      <c r="G61" s="59">
        <f>'Aim 1 Study Calendar - JV'!AU136</f>
        <v>44866</v>
      </c>
    </row>
    <row r="62" spans="1:7">
      <c r="A62" s="95">
        <f>'Aim 1 Study Calendar - JV'!A137</f>
        <v>136</v>
      </c>
      <c r="B62" s="3">
        <f>'Aim 1 Study Calendar - JV'!D137</f>
        <v>211691</v>
      </c>
      <c r="C62" s="3" t="str">
        <f>'Aim 1 Study Calendar - JV'!E137</f>
        <v>Unchanged</v>
      </c>
      <c r="D62" s="3" t="str">
        <f>'Aim 1 Study Calendar - JV'!G137</f>
        <v>F</v>
      </c>
      <c r="E62" s="3" t="str">
        <f>'Aim 1 Study Calendar - JV'!L137</f>
        <v>HFD-EX</v>
      </c>
      <c r="F62" s="3">
        <f>'Aim 1 Study Calendar - JV'!AQ137</f>
        <v>4</v>
      </c>
      <c r="G62" s="59">
        <f>'Aim 1 Study Calendar - JV'!AU137</f>
        <v>44866</v>
      </c>
    </row>
    <row r="63" spans="1:7">
      <c r="A63" s="149">
        <f>'Aim 1 Study Calendar - JV'!A138</f>
        <v>137</v>
      </c>
      <c r="B63" s="120">
        <f>'Aim 1 Study Calendar - JV'!D138</f>
        <v>211686</v>
      </c>
      <c r="C63" s="120" t="str">
        <f>'Aim 1 Study Calendar - JV'!E138</f>
        <v>Unchanged</v>
      </c>
      <c r="D63" s="120" t="str">
        <f>'Aim 1 Study Calendar - JV'!G138</f>
        <v>F</v>
      </c>
      <c r="E63" s="120" t="str">
        <f>'Aim 1 Study Calendar - JV'!L138</f>
        <v>HFD-SED</v>
      </c>
      <c r="F63" s="120">
        <f>'Aim 1 Study Calendar - JV'!AQ138</f>
        <v>4</v>
      </c>
      <c r="G63" s="146">
        <f>'Aim 1 Study Calendar - JV'!AU138</f>
        <v>44866</v>
      </c>
    </row>
    <row r="64" spans="1:7">
      <c r="A64" s="149">
        <f>'Aim 1 Study Calendar - JV'!A139</f>
        <v>138</v>
      </c>
      <c r="B64" s="120">
        <f>'Aim 1 Study Calendar - JV'!D139</f>
        <v>211686</v>
      </c>
      <c r="C64" s="120" t="str">
        <f>'Aim 1 Study Calendar - JV'!E139</f>
        <v>Unchanged</v>
      </c>
      <c r="D64" s="120" t="str">
        <f>'Aim 1 Study Calendar - JV'!G139</f>
        <v>F</v>
      </c>
      <c r="E64" s="120" t="str">
        <f>'Aim 1 Study Calendar - JV'!L139</f>
        <v>HFD-SED</v>
      </c>
      <c r="F64" s="120">
        <f>'Aim 1 Study Calendar - JV'!AQ139</f>
        <v>4</v>
      </c>
      <c r="G64" s="146">
        <f>'Aim 1 Study Calendar - JV'!AU139</f>
        <v>44866</v>
      </c>
    </row>
    <row r="65" spans="1:7">
      <c r="A65" s="149">
        <f>'Aim 1 Study Calendar - JV'!A141</f>
        <v>140</v>
      </c>
      <c r="B65" s="120">
        <f>'Aim 1 Study Calendar - JV'!D141</f>
        <v>211686</v>
      </c>
      <c r="C65" s="120" t="str">
        <f>'Aim 1 Study Calendar - JV'!E141</f>
        <v>Unchanged</v>
      </c>
      <c r="D65" s="120" t="str">
        <f>'Aim 1 Study Calendar - JV'!G141</f>
        <v>F</v>
      </c>
      <c r="E65" s="120" t="str">
        <f>'Aim 1 Study Calendar - JV'!L141</f>
        <v>HFD-EX</v>
      </c>
      <c r="F65" s="120">
        <f>'Aim 1 Study Calendar - JV'!AQ141</f>
        <v>4</v>
      </c>
      <c r="G65" s="146">
        <f>'Aim 1 Study Calendar - JV'!AU141</f>
        <v>44866</v>
      </c>
    </row>
    <row r="66" spans="1:7">
      <c r="A66" s="95">
        <f>'Aim 1 Study Calendar - JV'!A142</f>
        <v>141</v>
      </c>
      <c r="B66" s="3">
        <f>'Aim 1 Study Calendar - JV'!D142</f>
        <v>211687</v>
      </c>
      <c r="C66" s="3" t="str">
        <f>'Aim 1 Study Calendar - JV'!E142</f>
        <v>Unchanged</v>
      </c>
      <c r="D66" s="3" t="str">
        <f>'Aim 1 Study Calendar - JV'!G142</f>
        <v>F</v>
      </c>
      <c r="E66" s="3" t="str">
        <f>'Aim 1 Study Calendar - JV'!L142</f>
        <v>HFD-SED</v>
      </c>
      <c r="F66" s="3">
        <f>'Aim 1 Study Calendar - JV'!AQ142</f>
        <v>4</v>
      </c>
      <c r="G66" s="59">
        <f>'Aim 1 Study Calendar - JV'!AU142</f>
        <v>44866</v>
      </c>
    </row>
    <row r="67" spans="1:7">
      <c r="A67" s="95">
        <f>'Aim 1 Study Calendar - JV'!A146</f>
        <v>145</v>
      </c>
      <c r="B67" s="3">
        <f>'Aim 1 Study Calendar - JV'!D146</f>
        <v>211688</v>
      </c>
      <c r="C67" s="3" t="str">
        <f>'Aim 1 Study Calendar - JV'!E146</f>
        <v>Unchanged</v>
      </c>
      <c r="D67" s="3" t="str">
        <f>'Aim 1 Study Calendar - JV'!G146</f>
        <v>M</v>
      </c>
      <c r="E67" s="3" t="str">
        <f>'Aim 1 Study Calendar - JV'!L146</f>
        <v>HFD-EX</v>
      </c>
      <c r="F67" s="3">
        <f>'Aim 1 Study Calendar - JV'!AQ146</f>
        <v>4</v>
      </c>
      <c r="G67" s="59">
        <f>'Aim 1 Study Calendar - JV'!AU146</f>
        <v>44866</v>
      </c>
    </row>
    <row r="68" spans="1:7">
      <c r="A68" s="95">
        <f>'Aim 1 Study Calendar - JV'!A147</f>
        <v>146</v>
      </c>
      <c r="B68" s="3">
        <f>'Aim 1 Study Calendar - JV'!D147</f>
        <v>211688</v>
      </c>
      <c r="C68" s="3" t="str">
        <f>'Aim 1 Study Calendar - JV'!E147</f>
        <v>Unchanged</v>
      </c>
      <c r="D68" s="3" t="str">
        <f>'Aim 1 Study Calendar - JV'!G147</f>
        <v>M</v>
      </c>
      <c r="E68" s="3" t="str">
        <f>'Aim 1 Study Calendar - JV'!L147</f>
        <v>HFD-EX</v>
      </c>
      <c r="F68" s="3">
        <f>'Aim 1 Study Calendar - JV'!AQ147</f>
        <v>4</v>
      </c>
      <c r="G68" s="59">
        <f>'Aim 1 Study Calendar - JV'!AU147</f>
        <v>44866</v>
      </c>
    </row>
    <row r="69" spans="1:7">
      <c r="A69" s="149">
        <f>'Aim 1 Study Calendar - JV'!A153</f>
        <v>152</v>
      </c>
      <c r="B69" s="120">
        <f>'Aim 1 Study Calendar - JV'!D153</f>
        <v>211896</v>
      </c>
      <c r="C69" s="120" t="str">
        <f>'Aim 1 Study Calendar - JV'!E153</f>
        <v>Unchanged</v>
      </c>
      <c r="D69" s="120" t="str">
        <f>'Aim 1 Study Calendar - JV'!G153</f>
        <v>M</v>
      </c>
      <c r="E69" s="120" t="str">
        <f>'Aim 1 Study Calendar - JV'!L153</f>
        <v>HFD-SED</v>
      </c>
      <c r="F69" s="120">
        <f>'Aim 1 Study Calendar - JV'!AQ153</f>
        <v>4</v>
      </c>
      <c r="G69" s="146">
        <f>'Aim 1 Study Calendar - JV'!AU153</f>
        <v>44866</v>
      </c>
    </row>
    <row r="70" spans="1:7">
      <c r="A70" s="149">
        <f>'Aim 1 Study Calendar - JV'!A154</f>
        <v>153</v>
      </c>
      <c r="B70" s="120">
        <f>'Aim 1 Study Calendar - JV'!D154</f>
        <v>211896</v>
      </c>
      <c r="C70" s="120" t="str">
        <f>'Aim 1 Study Calendar - JV'!E154</f>
        <v>Unchanged</v>
      </c>
      <c r="D70" s="120" t="str">
        <f>'Aim 1 Study Calendar - JV'!G154</f>
        <v>M</v>
      </c>
      <c r="E70" s="120" t="str">
        <f>'Aim 1 Study Calendar - JV'!L154</f>
        <v>HFD-SED</v>
      </c>
      <c r="F70" s="120">
        <f>'Aim 1 Study Calendar - JV'!AQ154</f>
        <v>4</v>
      </c>
      <c r="G70" s="146">
        <f>'Aim 1 Study Calendar - JV'!AU154</f>
        <v>44866</v>
      </c>
    </row>
    <row r="71" spans="1:7">
      <c r="A71" s="149">
        <f>'Aim 1 Study Calendar - JV'!A155</f>
        <v>154</v>
      </c>
      <c r="B71" s="120">
        <f>'Aim 1 Study Calendar - JV'!D155</f>
        <v>211896</v>
      </c>
      <c r="C71" s="120" t="str">
        <f>'Aim 1 Study Calendar - JV'!E155</f>
        <v>Unchanged</v>
      </c>
      <c r="D71" s="120" t="str">
        <f>'Aim 1 Study Calendar - JV'!G155</f>
        <v>M</v>
      </c>
      <c r="E71" s="120" t="str">
        <f>'Aim 1 Study Calendar - JV'!L155</f>
        <v>HFD-EX</v>
      </c>
      <c r="F71" s="120">
        <f>'Aim 1 Study Calendar - JV'!AQ155</f>
        <v>4</v>
      </c>
      <c r="G71" s="146">
        <f>'Aim 1 Study Calendar - JV'!AU155</f>
        <v>44866</v>
      </c>
    </row>
    <row r="72" spans="1:7">
      <c r="A72" s="149">
        <f>'Aim 1 Study Calendar - JV'!A156</f>
        <v>155</v>
      </c>
      <c r="B72" s="120">
        <f>'Aim 1 Study Calendar - JV'!D156</f>
        <v>211896</v>
      </c>
      <c r="C72" s="120" t="str">
        <f>'Aim 1 Study Calendar - JV'!E156</f>
        <v>Unchanged</v>
      </c>
      <c r="D72" s="120" t="str">
        <f>'Aim 1 Study Calendar - JV'!G156</f>
        <v>M</v>
      </c>
      <c r="E72" s="120" t="str">
        <f>'Aim 1 Study Calendar - JV'!L156</f>
        <v>HFD-EX</v>
      </c>
      <c r="F72" s="120">
        <f>'Aim 1 Study Calendar - JV'!AQ156</f>
        <v>4</v>
      </c>
      <c r="G72" s="146">
        <f>'Aim 1 Study Calendar - JV'!AU156</f>
        <v>44866</v>
      </c>
    </row>
    <row r="73" spans="1:7">
      <c r="A73" s="95">
        <f>'Aim 1 Study Calendar - JV'!A71</f>
        <v>70</v>
      </c>
      <c r="B73" s="3">
        <v>205011</v>
      </c>
      <c r="C73" s="3" t="str">
        <f>'Aim 1 Study Calendar - JV'!E71</f>
        <v>Unchanged</v>
      </c>
      <c r="D73" s="3" t="str">
        <f>'Aim 1 Study Calendar - JV'!G71</f>
        <v>F</v>
      </c>
      <c r="E73" s="3" t="str">
        <f>'Aim 1 Study Calendar - JV'!L71</f>
        <v>CON-SED</v>
      </c>
      <c r="F73" s="3">
        <f>'Aim 1 Study Calendar - JV'!AQ71</f>
        <v>16</v>
      </c>
      <c r="G73" s="59">
        <f>'Aim 1 Study Calendar - JV'!AU71</f>
        <v>44873</v>
      </c>
    </row>
    <row r="74" spans="1:7">
      <c r="A74" s="95">
        <f>'Aim 1 Study Calendar - JV'!A77</f>
        <v>76</v>
      </c>
      <c r="B74" s="3">
        <v>205012</v>
      </c>
      <c r="C74" s="3" t="str">
        <f>'Aim 1 Study Calendar - JV'!E77</f>
        <v>Unchanged</v>
      </c>
      <c r="D74" s="3" t="str">
        <f>'Aim 1 Study Calendar - JV'!G77</f>
        <v>F</v>
      </c>
      <c r="E74" s="3" t="str">
        <f>'Aim 1 Study Calendar - JV'!L77</f>
        <v>HFD-EX</v>
      </c>
      <c r="F74" s="3">
        <f>'Aim 1 Study Calendar - JV'!AQ77</f>
        <v>16</v>
      </c>
      <c r="G74" s="59">
        <f>'Aim 1 Study Calendar - JV'!AU77</f>
        <v>44873</v>
      </c>
    </row>
    <row r="75" spans="1:7">
      <c r="A75" s="95">
        <f>'Aim 1 Study Calendar - JV'!A79</f>
        <v>78</v>
      </c>
      <c r="B75" s="3">
        <v>205013</v>
      </c>
      <c r="C75" s="3" t="str">
        <f>'Aim 1 Study Calendar - JV'!E79</f>
        <v>Unchanged</v>
      </c>
      <c r="D75" s="3" t="str">
        <f>'Aim 1 Study Calendar - JV'!G79</f>
        <v>M</v>
      </c>
      <c r="E75" s="3" t="str">
        <f>'Aim 1 Study Calendar - JV'!L79</f>
        <v>CON-SED</v>
      </c>
      <c r="F75" s="3">
        <f>'Aim 1 Study Calendar - JV'!AQ79</f>
        <v>16</v>
      </c>
      <c r="G75" s="59">
        <f>'Aim 1 Study Calendar - JV'!AU79</f>
        <v>44873</v>
      </c>
    </row>
    <row r="76" spans="1:7">
      <c r="A76" s="95">
        <f>'Aim 1 Study Calendar - JV'!A80</f>
        <v>79</v>
      </c>
      <c r="B76" s="3">
        <v>205013</v>
      </c>
      <c r="C76" s="3" t="str">
        <f>'Aim 1 Study Calendar - JV'!E80</f>
        <v>Unchanged</v>
      </c>
      <c r="D76" s="3" t="str">
        <f>'Aim 1 Study Calendar - JV'!G80</f>
        <v>M</v>
      </c>
      <c r="E76" s="3" t="str">
        <f>'Aim 1 Study Calendar - JV'!L80</f>
        <v>CON-EX</v>
      </c>
      <c r="F76" s="3">
        <f>'Aim 1 Study Calendar - JV'!AQ80</f>
        <v>16</v>
      </c>
      <c r="G76" s="59">
        <f>'Aim 1 Study Calendar - JV'!AU80</f>
        <v>44873</v>
      </c>
    </row>
    <row r="77" spans="1:7">
      <c r="A77" s="95">
        <f>'Aim 1 Study Calendar - JV'!A81</f>
        <v>80</v>
      </c>
      <c r="B77" s="3">
        <v>205013</v>
      </c>
      <c r="C77" s="3" t="str">
        <f>'Aim 1 Study Calendar - JV'!E81</f>
        <v>Unchanged</v>
      </c>
      <c r="D77" s="3" t="str">
        <f>'Aim 1 Study Calendar - JV'!G81</f>
        <v>M</v>
      </c>
      <c r="E77" s="3" t="str">
        <f>'Aim 1 Study Calendar - JV'!L81</f>
        <v>CON-EX</v>
      </c>
      <c r="F77" s="3">
        <f>'Aim 1 Study Calendar - JV'!AQ81</f>
        <v>16</v>
      </c>
      <c r="G77" s="59">
        <f>'Aim 1 Study Calendar - JV'!AU81</f>
        <v>44873</v>
      </c>
    </row>
    <row r="78" spans="1:7">
      <c r="A78" s="95">
        <f>'Aim 1 Study Calendar - JV'!A82</f>
        <v>81</v>
      </c>
      <c r="B78" s="3">
        <v>205013</v>
      </c>
      <c r="C78" s="3" t="str">
        <f>'Aim 1 Study Calendar - JV'!E82</f>
        <v>Unchanged</v>
      </c>
      <c r="D78" s="3" t="str">
        <f>'Aim 1 Study Calendar - JV'!G82</f>
        <v>M</v>
      </c>
      <c r="E78" s="3" t="str">
        <f>'Aim 1 Study Calendar - JV'!L82</f>
        <v>CON-EX</v>
      </c>
      <c r="F78" s="3">
        <f>'Aim 1 Study Calendar - JV'!AQ82</f>
        <v>16</v>
      </c>
      <c r="G78" s="59">
        <f>'Aim 1 Study Calendar - JV'!AU82</f>
        <v>44873</v>
      </c>
    </row>
    <row r="79" spans="1:7">
      <c r="A79" s="95">
        <f>'Aim 1 Study Calendar - JV'!A85</f>
        <v>84</v>
      </c>
      <c r="B79" s="3">
        <v>205014</v>
      </c>
      <c r="C79" s="3" t="str">
        <f>'Aim 1 Study Calendar - JV'!E85</f>
        <v>Unchanged</v>
      </c>
      <c r="D79" s="3" t="str">
        <f>'Aim 1 Study Calendar - JV'!G85</f>
        <v>M</v>
      </c>
      <c r="E79" s="3" t="str">
        <f>'Aim 1 Study Calendar - JV'!L85</f>
        <v>HFD-EX</v>
      </c>
      <c r="F79" s="3">
        <f>'Aim 1 Study Calendar - JV'!AQ85</f>
        <v>16</v>
      </c>
      <c r="G79" s="59">
        <f>'Aim 1 Study Calendar - JV'!AU85</f>
        <v>44873</v>
      </c>
    </row>
    <row r="80" spans="1:7">
      <c r="A80" s="149">
        <f>'Aim 1 Study Calendar - JV'!A86</f>
        <v>85</v>
      </c>
      <c r="B80" s="120">
        <v>205156</v>
      </c>
      <c r="C80" s="120" t="str">
        <f>'Aim 1 Study Calendar - JV'!E86</f>
        <v>Unchanged</v>
      </c>
      <c r="D80" s="120" t="str">
        <f>'Aim 1 Study Calendar - JV'!G86</f>
        <v>M</v>
      </c>
      <c r="E80" s="120" t="str">
        <f>'Aim 1 Study Calendar - JV'!L86</f>
        <v>HFD-SED</v>
      </c>
      <c r="F80" s="120">
        <f>'Aim 1 Study Calendar - JV'!AQ86</f>
        <v>16</v>
      </c>
      <c r="G80" s="146">
        <f>'Aim 1 Study Calendar - JV'!AU86</f>
        <v>44873</v>
      </c>
    </row>
    <row r="81" spans="1:7">
      <c r="A81" s="149">
        <f>'Aim 1 Study Calendar - JV'!A87</f>
        <v>86</v>
      </c>
      <c r="B81" s="120">
        <v>205156</v>
      </c>
      <c r="C81" s="120" t="str">
        <f>'Aim 1 Study Calendar - JV'!E87</f>
        <v>Unchanged</v>
      </c>
      <c r="D81" s="120" t="str">
        <f>'Aim 1 Study Calendar - JV'!G87</f>
        <v>M</v>
      </c>
      <c r="E81" s="120" t="str">
        <f>'Aim 1 Study Calendar - JV'!L87</f>
        <v>HFD-EX</v>
      </c>
      <c r="F81" s="120">
        <f>'Aim 1 Study Calendar - JV'!AQ87</f>
        <v>16</v>
      </c>
      <c r="G81" s="146">
        <f>'Aim 1 Study Calendar - JV'!AU87</f>
        <v>44873</v>
      </c>
    </row>
    <row r="82" spans="1:7">
      <c r="A82" s="95">
        <f>'Aim 1 Study Calendar - JV'!A88</f>
        <v>87</v>
      </c>
      <c r="B82" s="3">
        <v>205156</v>
      </c>
      <c r="C82" s="3" t="str">
        <f>'Aim 1 Study Calendar - JV'!E88</f>
        <v>Unchanged</v>
      </c>
      <c r="D82" s="3" t="str">
        <f>'Aim 1 Study Calendar - JV'!G88</f>
        <v>M</v>
      </c>
      <c r="E82" s="3" t="str">
        <f>'Aim 1 Study Calendar - JV'!L88</f>
        <v>HFD-EX</v>
      </c>
      <c r="F82" s="3">
        <f>'Aim 1 Study Calendar - JV'!AQ88</f>
        <v>16</v>
      </c>
      <c r="G82" s="59">
        <f>'Aim 1 Study Calendar - JV'!AU88</f>
        <v>44873</v>
      </c>
    </row>
    <row r="83" spans="1:7">
      <c r="A83" s="95">
        <f>'Aim 1 Study Calendar - JV'!A2</f>
        <v>1</v>
      </c>
      <c r="B83" s="3">
        <v>195871</v>
      </c>
      <c r="C83" s="3">
        <f>'Aim 1 Study Calendar - JV'!E2</f>
        <v>203284</v>
      </c>
      <c r="D83" s="3" t="str">
        <f>'Aim 1 Study Calendar - JV'!G2</f>
        <v>F</v>
      </c>
      <c r="E83" s="3" t="str">
        <f>'Aim 1 Study Calendar - JV'!L2</f>
        <v>CON-SED</v>
      </c>
      <c r="F83" s="3">
        <f>'Aim 1 Study Calendar - JV'!AQ2</f>
        <v>30</v>
      </c>
      <c r="G83" s="59">
        <f>'Aim 1 Study Calendar - JV'!AU2</f>
        <v>44894</v>
      </c>
    </row>
    <row r="84" spans="1:7">
      <c r="A84" s="95">
        <f>'Aim 1 Study Calendar - JV'!A3</f>
        <v>2</v>
      </c>
      <c r="B84" s="3">
        <v>195871</v>
      </c>
      <c r="C84" s="3">
        <f>'Aim 1 Study Calendar - JV'!E3</f>
        <v>203284</v>
      </c>
      <c r="D84" s="3" t="str">
        <f>'Aim 1 Study Calendar - JV'!G3</f>
        <v>F</v>
      </c>
      <c r="E84" s="3" t="str">
        <f>'Aim 1 Study Calendar - JV'!L3</f>
        <v>CON-EX</v>
      </c>
      <c r="F84" s="3">
        <f>'Aim 1 Study Calendar - JV'!AQ3</f>
        <v>30</v>
      </c>
      <c r="G84" s="59">
        <f>'Aim 1 Study Calendar - JV'!AU3</f>
        <v>44894</v>
      </c>
    </row>
    <row r="85" spans="1:7">
      <c r="A85" s="95">
        <f>'Aim 1 Study Calendar - JV'!A4</f>
        <v>3</v>
      </c>
      <c r="B85" s="3">
        <v>195871</v>
      </c>
      <c r="C85" s="3">
        <f>'Aim 1 Study Calendar - JV'!E4</f>
        <v>203284</v>
      </c>
      <c r="D85" s="3" t="str">
        <f>'Aim 1 Study Calendar - JV'!G4</f>
        <v>F</v>
      </c>
      <c r="E85" s="3" t="str">
        <f>'Aim 1 Study Calendar - JV'!L4</f>
        <v>CON-EX</v>
      </c>
      <c r="F85" s="3">
        <f>'Aim 1 Study Calendar - JV'!AQ4</f>
        <v>30</v>
      </c>
      <c r="G85" s="59">
        <f>'Aim 1 Study Calendar - JV'!AU4</f>
        <v>44894</v>
      </c>
    </row>
    <row r="86" spans="1:7">
      <c r="A86" s="95">
        <f>'Aim 1 Study Calendar - JV'!A5</f>
        <v>4</v>
      </c>
      <c r="B86" s="3">
        <v>195871</v>
      </c>
      <c r="C86" s="3">
        <f>'Aim 1 Study Calendar - JV'!E5</f>
        <v>203284</v>
      </c>
      <c r="D86" s="3" t="str">
        <f>'Aim 1 Study Calendar - JV'!G5</f>
        <v>F</v>
      </c>
      <c r="E86" s="3" t="str">
        <f>'Aim 1 Study Calendar - JV'!L5</f>
        <v>CON-SED</v>
      </c>
      <c r="F86" s="3">
        <f>'Aim 1 Study Calendar - JV'!AQ5</f>
        <v>30</v>
      </c>
      <c r="G86" s="59">
        <f>'Aim 1 Study Calendar - JV'!AU5</f>
        <v>44894</v>
      </c>
    </row>
    <row r="87" spans="1:7">
      <c r="A87" s="95">
        <f>'Aim 1 Study Calendar - JV'!A6</f>
        <v>5</v>
      </c>
      <c r="B87" s="3">
        <v>195871</v>
      </c>
      <c r="C87" s="3">
        <f>'Aim 1 Study Calendar - JV'!E6</f>
        <v>203284</v>
      </c>
      <c r="D87" s="3" t="str">
        <f>'Aim 1 Study Calendar - JV'!G6</f>
        <v>F</v>
      </c>
      <c r="E87" s="3" t="str">
        <f>'Aim 1 Study Calendar - JV'!L6</f>
        <v>CON-SED</v>
      </c>
      <c r="F87" s="3">
        <f>'Aim 1 Study Calendar - JV'!AQ6</f>
        <v>30</v>
      </c>
      <c r="G87" s="59">
        <f>'Aim 1 Study Calendar - JV'!AU6</f>
        <v>44894</v>
      </c>
    </row>
    <row r="88" spans="1:7">
      <c r="A88" s="95">
        <f>'Aim 1 Study Calendar - JV'!A7</f>
        <v>6</v>
      </c>
      <c r="B88" s="3">
        <v>195872</v>
      </c>
      <c r="C88" s="3">
        <f>'Aim 1 Study Calendar - JV'!E7</f>
        <v>203285</v>
      </c>
      <c r="D88" s="3" t="str">
        <f>'Aim 1 Study Calendar - JV'!G7</f>
        <v>M</v>
      </c>
      <c r="E88" s="3" t="str">
        <f>'Aim 1 Study Calendar - JV'!L7</f>
        <v>CON-EX</v>
      </c>
      <c r="F88" s="3">
        <f>'Aim 1 Study Calendar - JV'!AQ7</f>
        <v>30</v>
      </c>
      <c r="G88" s="59">
        <f>'Aim 1 Study Calendar - JV'!AU7</f>
        <v>44894</v>
      </c>
    </row>
    <row r="89" spans="1:7">
      <c r="A89" s="95">
        <f>'Aim 1 Study Calendar - JV'!A8</f>
        <v>7</v>
      </c>
      <c r="B89" s="3">
        <v>195872</v>
      </c>
      <c r="C89" s="3">
        <f>'Aim 1 Study Calendar - JV'!E8</f>
        <v>203285</v>
      </c>
      <c r="D89" s="3" t="str">
        <f>'Aim 1 Study Calendar - JV'!G8</f>
        <v>M</v>
      </c>
      <c r="E89" s="3" t="str">
        <f>'Aim 1 Study Calendar - JV'!L8</f>
        <v>CON-EX</v>
      </c>
      <c r="F89" s="3">
        <f>'Aim 1 Study Calendar - JV'!AQ8</f>
        <v>30</v>
      </c>
      <c r="G89" s="59">
        <f>'Aim 1 Study Calendar - JV'!AU8</f>
        <v>44894</v>
      </c>
    </row>
    <row r="90" spans="1:7">
      <c r="A90" s="95">
        <f>'Aim 1 Study Calendar - JV'!A9</f>
        <v>8</v>
      </c>
      <c r="B90" s="3">
        <v>195872</v>
      </c>
      <c r="C90" s="3">
        <f>'Aim 1 Study Calendar - JV'!E9</f>
        <v>203285</v>
      </c>
      <c r="D90" s="3" t="str">
        <f>'Aim 1 Study Calendar - JV'!G9</f>
        <v>M</v>
      </c>
      <c r="E90" s="3" t="str">
        <f>'Aim 1 Study Calendar - JV'!L9</f>
        <v>CON-SED</v>
      </c>
      <c r="F90" s="3">
        <f>'Aim 1 Study Calendar - JV'!AQ9</f>
        <v>30</v>
      </c>
      <c r="G90" s="59">
        <f>'Aim 1 Study Calendar - JV'!AU9</f>
        <v>44894</v>
      </c>
    </row>
    <row r="91" spans="1:7">
      <c r="A91" s="95">
        <f>'Aim 1 Study Calendar - JV'!A10</f>
        <v>9</v>
      </c>
      <c r="B91" s="3">
        <v>195873</v>
      </c>
      <c r="C91" s="3">
        <f>'Aim 1 Study Calendar - JV'!E10</f>
        <v>203286</v>
      </c>
      <c r="D91" s="3" t="str">
        <f>'Aim 1 Study Calendar - JV'!G10</f>
        <v>M</v>
      </c>
      <c r="E91" s="3" t="str">
        <f>'Aim 1 Study Calendar - JV'!L10</f>
        <v>HFD-SED</v>
      </c>
      <c r="F91" s="3">
        <f>'Aim 1 Study Calendar - JV'!AQ10</f>
        <v>30</v>
      </c>
      <c r="G91" s="59">
        <f>'Aim 1 Study Calendar - JV'!AU10</f>
        <v>44894</v>
      </c>
    </row>
    <row r="92" spans="1:7">
      <c r="A92" s="95">
        <f>'Aim 1 Study Calendar - JV'!A11</f>
        <v>10</v>
      </c>
      <c r="B92" s="3">
        <v>195873</v>
      </c>
      <c r="C92" s="3">
        <f>'Aim 1 Study Calendar - JV'!E11</f>
        <v>203286</v>
      </c>
      <c r="D92" s="3" t="str">
        <f>'Aim 1 Study Calendar - JV'!G11</f>
        <v>M</v>
      </c>
      <c r="E92" s="3" t="str">
        <f>'Aim 1 Study Calendar - JV'!L11</f>
        <v>HFD-SED</v>
      </c>
      <c r="F92" s="3">
        <f>'Aim 1 Study Calendar - JV'!AQ11</f>
        <v>30</v>
      </c>
      <c r="G92" s="59">
        <f>'Aim 1 Study Calendar - JV'!AU11</f>
        <v>44894</v>
      </c>
    </row>
    <row r="93" spans="1:7">
      <c r="A93" s="95">
        <f>'Aim 1 Study Calendar - JV'!A12</f>
        <v>11</v>
      </c>
      <c r="B93" s="3">
        <v>195873</v>
      </c>
      <c r="C93" s="3">
        <f>'Aim 1 Study Calendar - JV'!E12</f>
        <v>203286</v>
      </c>
      <c r="D93" s="3" t="str">
        <f>'Aim 1 Study Calendar - JV'!G12</f>
        <v>M</v>
      </c>
      <c r="E93" s="3" t="str">
        <f>'Aim 1 Study Calendar - JV'!L12</f>
        <v>HFD-EX</v>
      </c>
      <c r="F93" s="3">
        <f>'Aim 1 Study Calendar - JV'!AQ12</f>
        <v>30</v>
      </c>
      <c r="G93" s="59">
        <f>'Aim 1 Study Calendar - JV'!AU12</f>
        <v>44894</v>
      </c>
    </row>
    <row r="94" spans="1:7">
      <c r="A94" s="149">
        <f>'Aim 1 Study Calendar - JV'!A104</f>
        <v>103</v>
      </c>
      <c r="B94" s="120">
        <v>206883</v>
      </c>
      <c r="C94" s="120" t="str">
        <f>'Aim 1 Study Calendar - JV'!E104</f>
        <v>Unchanged</v>
      </c>
      <c r="D94" s="120" t="str">
        <f>'Aim 1 Study Calendar - JV'!G104</f>
        <v>F</v>
      </c>
      <c r="E94" s="120" t="str">
        <f>'Aim 1 Study Calendar - JV'!L104</f>
        <v>CON-SED</v>
      </c>
      <c r="F94" s="120">
        <f>'Aim 1 Study Calendar - JV'!AQ104</f>
        <v>16</v>
      </c>
      <c r="G94" s="146">
        <f>'Aim 1 Study Calendar - JV'!AU104</f>
        <v>44894</v>
      </c>
    </row>
    <row r="95" spans="1:7">
      <c r="A95" s="149">
        <f>'Aim 1 Study Calendar - JV'!A170</f>
        <v>169</v>
      </c>
      <c r="B95" s="120">
        <f>'Aim 1 Study Calendar - JV'!D170</f>
        <v>215372</v>
      </c>
      <c r="C95" s="120" t="str">
        <f>'Aim 1 Study Calendar - JV'!E170</f>
        <v>Unchanged</v>
      </c>
      <c r="D95" s="120" t="str">
        <f>'Aim 1 Study Calendar - JV'!G170</f>
        <v>M</v>
      </c>
      <c r="E95" s="120" t="str">
        <f>'Aim 1 Study Calendar - JV'!L170</f>
        <v>HFD-SED</v>
      </c>
      <c r="F95" s="120">
        <f>'Aim 1 Study Calendar - JV'!AQ170</f>
        <v>4</v>
      </c>
      <c r="G95" s="146">
        <f>'Aim 1 Study Calendar - JV'!AU170</f>
        <v>44894</v>
      </c>
    </row>
    <row r="96" spans="1:7">
      <c r="A96" s="95">
        <f>'Aim 1 Study Calendar - JV'!A186</f>
        <v>185</v>
      </c>
      <c r="B96" s="3">
        <f>'Aim 1 Study Calendar - JV'!D186</f>
        <v>215978</v>
      </c>
      <c r="C96" s="3" t="str">
        <f>'Aim 1 Study Calendar - JV'!E186</f>
        <v>Unchanged</v>
      </c>
      <c r="D96" s="3" t="str">
        <f>'Aim 1 Study Calendar - JV'!G186</f>
        <v>M</v>
      </c>
      <c r="E96" s="3" t="str">
        <f>'Aim 1 Study Calendar - JV'!L186</f>
        <v>CON-SED</v>
      </c>
      <c r="F96" s="3">
        <f>'Aim 1 Study Calendar - JV'!AQ186</f>
        <v>4</v>
      </c>
      <c r="G96" s="59">
        <f>'Aim 1 Study Calendar - JV'!AU186</f>
        <v>44901</v>
      </c>
    </row>
    <row r="97" spans="1:7">
      <c r="A97" s="95">
        <f>'Aim 1 Study Calendar - JV'!A110</f>
        <v>109</v>
      </c>
      <c r="B97" s="3">
        <v>207581</v>
      </c>
      <c r="C97" s="3" t="str">
        <f>'Aim 1 Study Calendar - JV'!E110</f>
        <v>Unchanged</v>
      </c>
      <c r="D97" s="3" t="str">
        <f>'Aim 1 Study Calendar - JV'!G110</f>
        <v>F</v>
      </c>
      <c r="E97" s="3" t="str">
        <f>'Aim 1 Study Calendar - JV'!L110</f>
        <v>CON-SED</v>
      </c>
      <c r="F97" s="3">
        <f>'Aim 1 Study Calendar - JV'!AQ110</f>
        <v>16</v>
      </c>
      <c r="G97" s="59">
        <f>'Aim 1 Study Calendar - JV'!AU110</f>
        <v>44915</v>
      </c>
    </row>
    <row r="98" spans="1:7">
      <c r="A98" s="149">
        <f>'Aim 1 Study Calendar - JV'!A113</f>
        <v>112</v>
      </c>
      <c r="B98" s="120">
        <v>207582</v>
      </c>
      <c r="C98" s="120" t="str">
        <f>'Aim 1 Study Calendar - JV'!E113</f>
        <v>Unchanged</v>
      </c>
      <c r="D98" s="120" t="str">
        <f>'Aim 1 Study Calendar - JV'!G113</f>
        <v>M</v>
      </c>
      <c r="E98" s="120" t="str">
        <f>'Aim 1 Study Calendar - JV'!L113</f>
        <v>HFD-SED</v>
      </c>
      <c r="F98" s="120">
        <f>'Aim 1 Study Calendar - JV'!AQ113</f>
        <v>16</v>
      </c>
      <c r="G98" s="146">
        <f>'Aim 1 Study Calendar - JV'!AU113</f>
        <v>44915</v>
      </c>
    </row>
    <row r="99" spans="1:7">
      <c r="A99" s="149">
        <f>'Aim 1 Study Calendar - JV'!A115</f>
        <v>114</v>
      </c>
      <c r="B99" s="120">
        <v>207582</v>
      </c>
      <c r="C99" s="120" t="str">
        <f>'Aim 1 Study Calendar - JV'!E115</f>
        <v>Unchanged</v>
      </c>
      <c r="D99" s="120" t="str">
        <f>'Aim 1 Study Calendar - JV'!G115</f>
        <v>M</v>
      </c>
      <c r="E99" s="120" t="str">
        <f>'Aim 1 Study Calendar - JV'!L115</f>
        <v>HFD-SED</v>
      </c>
      <c r="F99" s="120">
        <f>'Aim 1 Study Calendar - JV'!AQ115</f>
        <v>16</v>
      </c>
      <c r="G99" s="146">
        <f>'Aim 1 Study Calendar - JV'!AU115</f>
        <v>44915</v>
      </c>
    </row>
    <row r="100" spans="1:7">
      <c r="A100" s="95">
        <f>'Aim 1 Study Calendar - JV'!A132</f>
        <v>131</v>
      </c>
      <c r="B100" s="3">
        <f>'Aim 1 Study Calendar - JV'!D132</f>
        <v>211219</v>
      </c>
      <c r="C100" s="3" t="str">
        <f>'Aim 1 Study Calendar - JV'!E132</f>
        <v>Unchanged</v>
      </c>
      <c r="D100" s="3" t="str">
        <f>'Aim 1 Study Calendar - JV'!G132</f>
        <v>M</v>
      </c>
      <c r="E100" s="3" t="str">
        <f>'Aim 1 Study Calendar - JV'!L132</f>
        <v>HFD-SED</v>
      </c>
      <c r="F100" s="3">
        <f>'Aim 1 Study Calendar - JV'!AQ132</f>
        <v>16</v>
      </c>
      <c r="G100" s="59">
        <f>'Aim 1 Study Calendar - JV'!AU132</f>
        <v>44936</v>
      </c>
    </row>
    <row r="101" spans="1:7">
      <c r="A101" s="149">
        <f>'Aim 1 Study Calendar - JV'!A133</f>
        <v>132</v>
      </c>
      <c r="B101" s="120">
        <f>'Aim 1 Study Calendar - JV'!D133</f>
        <v>211219</v>
      </c>
      <c r="C101" s="120" t="str">
        <f>'Aim 1 Study Calendar - JV'!E133</f>
        <v>Unchanged</v>
      </c>
      <c r="D101" s="120" t="str">
        <f>'Aim 1 Study Calendar - JV'!G133</f>
        <v>M</v>
      </c>
      <c r="E101" s="120" t="str">
        <f>'Aim 1 Study Calendar - JV'!L133</f>
        <v>HFD-SED</v>
      </c>
      <c r="F101" s="120">
        <f>'Aim 1 Study Calendar - JV'!AQ133</f>
        <v>16</v>
      </c>
      <c r="G101" s="146">
        <f>'Aim 1 Study Calendar - JV'!AU133</f>
        <v>44936</v>
      </c>
    </row>
    <row r="102" spans="1:7">
      <c r="A102" s="95">
        <f>'Aim 1 Study Calendar - JV'!A134</f>
        <v>133</v>
      </c>
      <c r="B102" s="3">
        <f>'Aim 1 Study Calendar - JV'!D134</f>
        <v>211219</v>
      </c>
      <c r="C102" s="3" t="str">
        <f>'Aim 1 Study Calendar - JV'!E134</f>
        <v>Unchanged</v>
      </c>
      <c r="D102" s="3" t="str">
        <f>'Aim 1 Study Calendar - JV'!G134</f>
        <v>M</v>
      </c>
      <c r="E102" s="3" t="str">
        <f>'Aim 1 Study Calendar - JV'!L134</f>
        <v>HFD-EX</v>
      </c>
      <c r="F102" s="3">
        <f>'Aim 1 Study Calendar - JV'!AQ134</f>
        <v>16</v>
      </c>
      <c r="G102" s="59">
        <f>'Aim 1 Study Calendar - JV'!AU134</f>
        <v>44936</v>
      </c>
    </row>
    <row r="103" spans="1:7">
      <c r="A103" s="95">
        <f>'Aim 1 Study Calendar - JV'!A135</f>
        <v>134</v>
      </c>
      <c r="B103" s="3">
        <f>'Aim 1 Study Calendar - JV'!D135</f>
        <v>211219</v>
      </c>
      <c r="C103" s="3" t="str">
        <f>'Aim 1 Study Calendar - JV'!E135</f>
        <v>Unchanged</v>
      </c>
      <c r="D103" s="3" t="str">
        <f>'Aim 1 Study Calendar - JV'!G135</f>
        <v>M</v>
      </c>
      <c r="E103" s="3" t="str">
        <f>'Aim 1 Study Calendar - JV'!L135</f>
        <v>HFD-EX</v>
      </c>
      <c r="F103" s="3">
        <f>'Aim 1 Study Calendar - JV'!AQ135</f>
        <v>16</v>
      </c>
      <c r="G103" s="59">
        <f>'Aim 1 Study Calendar - JV'!AU135</f>
        <v>44936</v>
      </c>
    </row>
    <row r="104" spans="1:7">
      <c r="A104" s="95">
        <f>'Aim 1 Study Calendar - JV'!A31</f>
        <v>30</v>
      </c>
      <c r="B104" s="3">
        <v>201352</v>
      </c>
      <c r="C104" s="3" t="str">
        <f>'Aim 1 Study Calendar - JV'!E31</f>
        <v>Unchanged</v>
      </c>
      <c r="D104" s="3" t="str">
        <f>'Aim 1 Study Calendar - JV'!G31</f>
        <v>F</v>
      </c>
      <c r="E104" s="3" t="str">
        <f>'Aim 1 Study Calendar - JV'!L31</f>
        <v>HFD-EX</v>
      </c>
      <c r="F104" s="3">
        <f>'Aim 1 Study Calendar - JV'!AQ31</f>
        <v>30</v>
      </c>
      <c r="G104" s="59">
        <f>'Aim 1 Study Calendar - JV'!AU31</f>
        <v>44943</v>
      </c>
    </row>
    <row r="105" spans="1:7">
      <c r="A105" s="95">
        <f>'Aim 1 Study Calendar - JV'!A32</f>
        <v>31</v>
      </c>
      <c r="B105" s="3">
        <v>201352</v>
      </c>
      <c r="C105" s="3" t="str">
        <f>'Aim 1 Study Calendar - JV'!E32</f>
        <v>Unchanged</v>
      </c>
      <c r="D105" s="3" t="str">
        <f>'Aim 1 Study Calendar - JV'!G32</f>
        <v>F</v>
      </c>
      <c r="E105" s="3" t="str">
        <f>'Aim 1 Study Calendar - JV'!L32</f>
        <v>HFD-EX</v>
      </c>
      <c r="F105" s="3">
        <f>'Aim 1 Study Calendar - JV'!AQ32</f>
        <v>30</v>
      </c>
      <c r="G105" s="59">
        <f>'Aim 1 Study Calendar - JV'!AU32</f>
        <v>44943</v>
      </c>
    </row>
    <row r="106" spans="1:7">
      <c r="A106" s="95">
        <f>'Aim 1 Study Calendar - JV'!A33</f>
        <v>32</v>
      </c>
      <c r="B106" s="3">
        <v>201352</v>
      </c>
      <c r="C106" s="3" t="str">
        <f>'Aim 1 Study Calendar - JV'!E33</f>
        <v>Unchanged</v>
      </c>
      <c r="D106" s="3" t="str">
        <f>'Aim 1 Study Calendar - JV'!G33</f>
        <v>F</v>
      </c>
      <c r="E106" s="3" t="str">
        <f>'Aim 1 Study Calendar - JV'!L33</f>
        <v>HFD-SED</v>
      </c>
      <c r="F106" s="3">
        <f>'Aim 1 Study Calendar - JV'!AQ33</f>
        <v>30</v>
      </c>
      <c r="G106" s="59">
        <f>'Aim 1 Study Calendar - JV'!AU33</f>
        <v>44943</v>
      </c>
    </row>
    <row r="107" spans="1:7">
      <c r="A107" s="95">
        <f>'Aim 1 Study Calendar - JV'!A34</f>
        <v>33</v>
      </c>
      <c r="B107" s="3">
        <v>201352</v>
      </c>
      <c r="C107" s="3" t="str">
        <f>'Aim 1 Study Calendar - JV'!E34</f>
        <v>Unchanged</v>
      </c>
      <c r="D107" s="3" t="str">
        <f>'Aim 1 Study Calendar - JV'!G34</f>
        <v>F</v>
      </c>
      <c r="E107" s="3" t="str">
        <f>'Aim 1 Study Calendar - JV'!L34</f>
        <v>HFD-SED</v>
      </c>
      <c r="F107" s="3">
        <f>'Aim 1 Study Calendar - JV'!AQ34</f>
        <v>30</v>
      </c>
      <c r="G107" s="59">
        <f>'Aim 1 Study Calendar - JV'!AU34</f>
        <v>44943</v>
      </c>
    </row>
    <row r="108" spans="1:7">
      <c r="A108" s="95">
        <f>'Aim 1 Study Calendar - JV'!A35</f>
        <v>34</v>
      </c>
      <c r="B108" s="3">
        <v>201353</v>
      </c>
      <c r="C108" s="3" t="str">
        <f>'Aim 1 Study Calendar - JV'!E35</f>
        <v>Unchanged</v>
      </c>
      <c r="D108" s="3" t="str">
        <f>'Aim 1 Study Calendar - JV'!G35</f>
        <v>M</v>
      </c>
      <c r="E108" s="3" t="str">
        <f>'Aim 1 Study Calendar - JV'!L35</f>
        <v>HFD-EX</v>
      </c>
      <c r="F108" s="3">
        <f>'Aim 1 Study Calendar - JV'!AQ35</f>
        <v>30</v>
      </c>
      <c r="G108" s="59">
        <f>'Aim 1 Study Calendar - JV'!AU35</f>
        <v>44943</v>
      </c>
    </row>
    <row r="109" spans="1:7">
      <c r="A109" s="95">
        <f>'Aim 1 Study Calendar - JV'!A36</f>
        <v>35</v>
      </c>
      <c r="B109" s="3">
        <v>201353</v>
      </c>
      <c r="C109" s="3" t="str">
        <f>'Aim 1 Study Calendar - JV'!E36</f>
        <v>Unchanged</v>
      </c>
      <c r="D109" s="3" t="str">
        <f>'Aim 1 Study Calendar - JV'!G36</f>
        <v>M</v>
      </c>
      <c r="E109" s="3" t="str">
        <f>'Aim 1 Study Calendar - JV'!L36</f>
        <v>HFD-EX</v>
      </c>
      <c r="F109" s="3">
        <f>'Aim 1 Study Calendar - JV'!AQ36</f>
        <v>30</v>
      </c>
      <c r="G109" s="59">
        <f>'Aim 1 Study Calendar - JV'!AU36</f>
        <v>44943</v>
      </c>
    </row>
    <row r="110" spans="1:7">
      <c r="A110" s="95">
        <f>'Aim 1 Study Calendar - JV'!A37</f>
        <v>36</v>
      </c>
      <c r="B110" s="3">
        <v>201353</v>
      </c>
      <c r="C110" s="3" t="str">
        <f>'Aim 1 Study Calendar - JV'!E37</f>
        <v>Unchanged</v>
      </c>
      <c r="D110" s="3" t="str">
        <f>'Aim 1 Study Calendar - JV'!G37</f>
        <v>M</v>
      </c>
      <c r="E110" s="3" t="str">
        <f>'Aim 1 Study Calendar - JV'!L37</f>
        <v>HFD-SED</v>
      </c>
      <c r="F110" s="3">
        <f>'Aim 1 Study Calendar - JV'!AQ37</f>
        <v>30</v>
      </c>
      <c r="G110" s="59">
        <f>'Aim 1 Study Calendar - JV'!AU37</f>
        <v>44943</v>
      </c>
    </row>
    <row r="111" spans="1:7">
      <c r="A111" s="95">
        <f>'Aim 1 Study Calendar - JV'!A38</f>
        <v>37</v>
      </c>
      <c r="B111" s="3">
        <v>201353</v>
      </c>
      <c r="C111" s="3" t="str">
        <f>'Aim 1 Study Calendar - JV'!E38</f>
        <v>Unchanged</v>
      </c>
      <c r="D111" s="3" t="str">
        <f>'Aim 1 Study Calendar - JV'!G38</f>
        <v>M</v>
      </c>
      <c r="E111" s="3" t="str">
        <f>'Aim 1 Study Calendar - JV'!L38</f>
        <v>HFD-SED</v>
      </c>
      <c r="F111" s="3">
        <f>'Aim 1 Study Calendar - JV'!AQ38</f>
        <v>30</v>
      </c>
      <c r="G111" s="59">
        <f>'Aim 1 Study Calendar - JV'!AU38</f>
        <v>44943</v>
      </c>
    </row>
    <row r="112" spans="1:7">
      <c r="A112" s="95">
        <f>'Aim 1 Study Calendar - JV'!A39</f>
        <v>38</v>
      </c>
      <c r="B112" s="3">
        <v>201353</v>
      </c>
      <c r="C112" s="3" t="str">
        <f>'Aim 1 Study Calendar - JV'!E39</f>
        <v>Unchanged</v>
      </c>
      <c r="D112" s="3" t="str">
        <f>'Aim 1 Study Calendar - JV'!G39</f>
        <v>M</v>
      </c>
      <c r="E112" s="3" t="str">
        <f>'Aim 1 Study Calendar - JV'!L39</f>
        <v>HFD-SED</v>
      </c>
      <c r="F112" s="3">
        <f>'Aim 1 Study Calendar - JV'!AQ39</f>
        <v>30</v>
      </c>
      <c r="G112" s="59">
        <f>'Aim 1 Study Calendar - JV'!AU39</f>
        <v>44943</v>
      </c>
    </row>
    <row r="113" spans="1:7">
      <c r="A113" s="95">
        <f>'Aim 1 Study Calendar - JV'!A46</f>
        <v>45</v>
      </c>
      <c r="B113" s="3">
        <v>202517</v>
      </c>
      <c r="C113" s="3">
        <f>'Aim 1 Study Calendar - JV'!E46</f>
        <v>203309</v>
      </c>
      <c r="D113" s="3" t="str">
        <f>'Aim 1 Study Calendar - JV'!G46</f>
        <v>M</v>
      </c>
      <c r="E113" s="3" t="str">
        <f>'Aim 1 Study Calendar - JV'!L46</f>
        <v>CON-SED</v>
      </c>
      <c r="F113" s="3">
        <f>'Aim 1 Study Calendar - JV'!AQ46</f>
        <v>30</v>
      </c>
      <c r="G113" s="59">
        <f>'Aim 1 Study Calendar - JV'!AU46</f>
        <v>44950</v>
      </c>
    </row>
    <row r="114" spans="1:7">
      <c r="A114" s="95">
        <f>'Aim 1 Study Calendar - JV'!A47</f>
        <v>46</v>
      </c>
      <c r="B114" s="3">
        <v>202671</v>
      </c>
      <c r="C114" s="3" t="str">
        <f>'Aim 1 Study Calendar - JV'!E47</f>
        <v>Unchanged</v>
      </c>
      <c r="D114" s="3" t="str">
        <f>'Aim 1 Study Calendar - JV'!G47</f>
        <v>F</v>
      </c>
      <c r="E114" s="3" t="str">
        <f>'Aim 1 Study Calendar - JV'!L47</f>
        <v>CON-SED</v>
      </c>
      <c r="F114" s="3">
        <f>'Aim 1 Study Calendar - JV'!AQ47</f>
        <v>30</v>
      </c>
      <c r="G114" s="59">
        <f>'Aim 1 Study Calendar - JV'!AU47</f>
        <v>44950</v>
      </c>
    </row>
    <row r="115" spans="1:7">
      <c r="A115" s="95">
        <f>'Aim 1 Study Calendar - JV'!A48</f>
        <v>47</v>
      </c>
      <c r="B115" s="3">
        <v>202671</v>
      </c>
      <c r="C115" s="3" t="str">
        <f>'Aim 1 Study Calendar - JV'!E48</f>
        <v>Unchanged</v>
      </c>
      <c r="D115" s="3" t="str">
        <f>'Aim 1 Study Calendar - JV'!G48</f>
        <v>F</v>
      </c>
      <c r="E115" s="3" t="str">
        <f>'Aim 1 Study Calendar - JV'!L48</f>
        <v>CON-SED</v>
      </c>
      <c r="F115" s="3">
        <f>'Aim 1 Study Calendar - JV'!AQ48</f>
        <v>30</v>
      </c>
      <c r="G115" s="59">
        <f>'Aim 1 Study Calendar - JV'!AU48</f>
        <v>44950</v>
      </c>
    </row>
    <row r="116" spans="1:7">
      <c r="A116" s="95">
        <f>'Aim 1 Study Calendar - JV'!A51</f>
        <v>50</v>
      </c>
      <c r="B116" s="3">
        <v>202672</v>
      </c>
      <c r="C116" s="3" t="str">
        <f>'Aim 1 Study Calendar - JV'!E51</f>
        <v>Unchanged</v>
      </c>
      <c r="D116" s="3" t="str">
        <f>'Aim 1 Study Calendar - JV'!G51</f>
        <v>M</v>
      </c>
      <c r="E116" s="3" t="str">
        <f>'Aim 1 Study Calendar - JV'!L51</f>
        <v>CON-SED</v>
      </c>
      <c r="F116" s="3">
        <f>'Aim 1 Study Calendar - JV'!AQ51</f>
        <v>30</v>
      </c>
      <c r="G116" s="59">
        <f>'Aim 1 Study Calendar - JV'!AU51</f>
        <v>44950</v>
      </c>
    </row>
    <row r="117" spans="1:7">
      <c r="A117" s="95">
        <f>'Aim 1 Study Calendar - JV'!A52</f>
        <v>51</v>
      </c>
      <c r="B117" s="3">
        <v>202672</v>
      </c>
      <c r="C117" s="3" t="str">
        <f>'Aim 1 Study Calendar - JV'!E52</f>
        <v>Unchanged</v>
      </c>
      <c r="D117" s="3" t="str">
        <f>'Aim 1 Study Calendar - JV'!G52</f>
        <v>M</v>
      </c>
      <c r="E117" s="3" t="str">
        <f>'Aim 1 Study Calendar - JV'!L52</f>
        <v>CON-SED</v>
      </c>
      <c r="F117" s="3">
        <f>'Aim 1 Study Calendar - JV'!AQ52</f>
        <v>30</v>
      </c>
      <c r="G117" s="59">
        <f>'Aim 1 Study Calendar - JV'!AU52</f>
        <v>44950</v>
      </c>
    </row>
    <row r="118" spans="1:7">
      <c r="A118" s="95">
        <f>'Aim 1 Study Calendar - JV'!A53</f>
        <v>52</v>
      </c>
      <c r="B118" s="3">
        <v>202672</v>
      </c>
      <c r="C118" s="3" t="str">
        <f>'Aim 1 Study Calendar - JV'!E53</f>
        <v>Unchanged</v>
      </c>
      <c r="D118" s="3" t="str">
        <f>'Aim 1 Study Calendar - JV'!G53</f>
        <v>M</v>
      </c>
      <c r="E118" s="3" t="str">
        <f>'Aim 1 Study Calendar - JV'!L53</f>
        <v>CON-SED</v>
      </c>
      <c r="F118" s="3">
        <f>'Aim 1 Study Calendar - JV'!AQ53</f>
        <v>30</v>
      </c>
      <c r="G118" s="59">
        <f>'Aim 1 Study Calendar - JV'!AU53</f>
        <v>44950</v>
      </c>
    </row>
    <row r="119" spans="1:7">
      <c r="A119" s="95">
        <f>'Aim 1 Study Calendar - JV'!A54</f>
        <v>53</v>
      </c>
      <c r="B119" s="3">
        <v>202672</v>
      </c>
      <c r="C119" s="3" t="str">
        <f>'Aim 1 Study Calendar - JV'!E54</f>
        <v>Unchanged</v>
      </c>
      <c r="D119" s="3" t="str">
        <f>'Aim 1 Study Calendar - JV'!G54</f>
        <v>M</v>
      </c>
      <c r="E119" s="3" t="str">
        <f>'Aim 1 Study Calendar - JV'!L54</f>
        <v>CON-EX</v>
      </c>
      <c r="F119" s="3">
        <f>'Aim 1 Study Calendar - JV'!AQ54</f>
        <v>30</v>
      </c>
      <c r="G119" s="59">
        <f>'Aim 1 Study Calendar - JV'!AU54</f>
        <v>44950</v>
      </c>
    </row>
    <row r="120" spans="1:7">
      <c r="A120" s="95">
        <f>'Aim 1 Study Calendar - JV'!A55</f>
        <v>54</v>
      </c>
      <c r="B120" s="3">
        <v>202672</v>
      </c>
      <c r="C120" s="3" t="str">
        <f>'Aim 1 Study Calendar - JV'!E55</f>
        <v>Unchanged</v>
      </c>
      <c r="D120" s="3" t="str">
        <f>'Aim 1 Study Calendar - JV'!G55</f>
        <v>M</v>
      </c>
      <c r="E120" s="3" t="str">
        <f>'Aim 1 Study Calendar - JV'!L55</f>
        <v>CON-EX</v>
      </c>
      <c r="F120" s="3">
        <f>'Aim 1 Study Calendar - JV'!AQ55</f>
        <v>30</v>
      </c>
      <c r="G120" s="59">
        <f>'Aim 1 Study Calendar - JV'!AU55</f>
        <v>44950</v>
      </c>
    </row>
    <row r="121" spans="1:7">
      <c r="A121" s="95">
        <f>'Aim 1 Study Calendar - JV'!A56</f>
        <v>55</v>
      </c>
      <c r="B121" s="3">
        <v>202673</v>
      </c>
      <c r="C121" s="3">
        <f>'Aim 1 Study Calendar - JV'!E56</f>
        <v>203668</v>
      </c>
      <c r="D121" s="3" t="str">
        <f>'Aim 1 Study Calendar - JV'!G56</f>
        <v>M</v>
      </c>
      <c r="E121" s="3" t="str">
        <f>'Aim 1 Study Calendar - JV'!L56</f>
        <v>HFD-SED</v>
      </c>
      <c r="F121" s="3">
        <f>'Aim 1 Study Calendar - JV'!AQ56</f>
        <v>30</v>
      </c>
      <c r="G121" s="59">
        <f>'Aim 1 Study Calendar - JV'!AU56</f>
        <v>44950</v>
      </c>
    </row>
    <row r="122" spans="1:7">
      <c r="A122" s="95">
        <f>'Aim 1 Study Calendar - JV'!A57</f>
        <v>56</v>
      </c>
      <c r="B122" s="3">
        <v>202673</v>
      </c>
      <c r="C122" s="3">
        <f>'Aim 1 Study Calendar - JV'!E57</f>
        <v>203668</v>
      </c>
      <c r="D122" s="3" t="str">
        <f>'Aim 1 Study Calendar - JV'!G57</f>
        <v>M</v>
      </c>
      <c r="E122" s="3" t="str">
        <f>'Aim 1 Study Calendar - JV'!L57</f>
        <v>HFD-SED</v>
      </c>
      <c r="F122" s="3">
        <f>'Aim 1 Study Calendar - JV'!AQ57</f>
        <v>30</v>
      </c>
      <c r="G122" s="59">
        <f>'Aim 1 Study Calendar - JV'!AU57</f>
        <v>44950</v>
      </c>
    </row>
    <row r="123" spans="1:7">
      <c r="A123" s="95">
        <f>'Aim 1 Study Calendar - JV'!A58</f>
        <v>57</v>
      </c>
      <c r="B123" s="3">
        <v>202673</v>
      </c>
      <c r="C123" s="3">
        <f>'Aim 1 Study Calendar - JV'!E58</f>
        <v>203668</v>
      </c>
      <c r="D123" s="3" t="str">
        <f>'Aim 1 Study Calendar - JV'!G58</f>
        <v>M</v>
      </c>
      <c r="E123" s="3" t="str">
        <f>'Aim 1 Study Calendar - JV'!L58</f>
        <v>HFD-EX</v>
      </c>
      <c r="F123" s="3">
        <f>'Aim 1 Study Calendar - JV'!AQ58</f>
        <v>30</v>
      </c>
      <c r="G123" s="59">
        <f>'Aim 1 Study Calendar - JV'!AU58</f>
        <v>44950</v>
      </c>
    </row>
    <row r="124" spans="1:7">
      <c r="A124" s="95">
        <f>'Aim 1 Study Calendar - JV'!A59</f>
        <v>58</v>
      </c>
      <c r="B124" s="3">
        <v>202673</v>
      </c>
      <c r="C124" s="3">
        <f>'Aim 1 Study Calendar - JV'!E59</f>
        <v>203668</v>
      </c>
      <c r="D124" s="3" t="str">
        <f>'Aim 1 Study Calendar - JV'!G59</f>
        <v>M</v>
      </c>
      <c r="E124" s="3" t="str">
        <f>'Aim 1 Study Calendar - JV'!L59</f>
        <v>HFD-EX</v>
      </c>
      <c r="F124" s="3">
        <f>'Aim 1 Study Calendar - JV'!AQ59</f>
        <v>30</v>
      </c>
      <c r="G124" s="59">
        <f>'Aim 1 Study Calendar - JV'!AU59</f>
        <v>44950</v>
      </c>
    </row>
    <row r="125" spans="1:7">
      <c r="A125" s="95">
        <f>'Aim 1 Study Calendar - JV'!A63</f>
        <v>62</v>
      </c>
      <c r="B125" s="3">
        <v>203656</v>
      </c>
      <c r="C125" s="3" t="str">
        <f>'Aim 1 Study Calendar - JV'!E63</f>
        <v>Unchanged</v>
      </c>
      <c r="D125" s="3" t="str">
        <f>'Aim 1 Study Calendar - JV'!G63</f>
        <v>F</v>
      </c>
      <c r="E125" s="3" t="str">
        <f>'Aim 1 Study Calendar - JV'!L63</f>
        <v>HFD-EX</v>
      </c>
      <c r="F125" s="3">
        <f>'Aim 1 Study Calendar - JV'!AQ63</f>
        <v>16</v>
      </c>
      <c r="G125" s="59">
        <f>'Aim 1 Study Calendar - JV'!AU63</f>
        <v>44866</v>
      </c>
    </row>
    <row r="126" spans="1:7">
      <c r="A126" s="95">
        <f>'Aim 1 Study Calendar - JV'!A89</f>
        <v>88</v>
      </c>
      <c r="B126" s="3">
        <v>205159</v>
      </c>
      <c r="C126" s="3" t="str">
        <f>'Aim 1 Study Calendar - JV'!E89</f>
        <v>Unchanged</v>
      </c>
      <c r="D126" s="3" t="str">
        <f>'Aim 1 Study Calendar - JV'!G89</f>
        <v>F</v>
      </c>
      <c r="E126" s="3" t="str">
        <f>'Aim 1 Study Calendar - JV'!L89</f>
        <v>HFD-SED</v>
      </c>
      <c r="F126" s="3">
        <f>'Aim 1 Study Calendar - JV'!AQ89</f>
        <v>30</v>
      </c>
      <c r="G126" s="59">
        <f>'Aim 1 Study Calendar - JV'!AU89</f>
        <v>44978</v>
      </c>
    </row>
    <row r="127" spans="1:7">
      <c r="A127" s="95">
        <f>'Aim 1 Study Calendar - JV'!A90</f>
        <v>89</v>
      </c>
      <c r="B127" s="3">
        <v>205159</v>
      </c>
      <c r="C127" s="3" t="str">
        <f>'Aim 1 Study Calendar - JV'!E90</f>
        <v>Unchanged</v>
      </c>
      <c r="D127" s="3" t="str">
        <f>'Aim 1 Study Calendar - JV'!G90</f>
        <v>F</v>
      </c>
      <c r="E127" s="3" t="str">
        <f>'Aim 1 Study Calendar - JV'!L90</f>
        <v>HFD-SED</v>
      </c>
      <c r="F127" s="3">
        <f>'Aim 1 Study Calendar - JV'!AQ90</f>
        <v>30</v>
      </c>
      <c r="G127" s="59">
        <f>'Aim 1 Study Calendar - JV'!AU90</f>
        <v>44978</v>
      </c>
    </row>
    <row r="128" spans="1:7">
      <c r="A128" s="95">
        <f>'Aim 1 Study Calendar - JV'!A91</f>
        <v>90</v>
      </c>
      <c r="B128" s="3">
        <v>205159</v>
      </c>
      <c r="C128" s="3" t="str">
        <f>'Aim 1 Study Calendar - JV'!E91</f>
        <v>Unchanged</v>
      </c>
      <c r="D128" s="3" t="str">
        <f>'Aim 1 Study Calendar - JV'!G91</f>
        <v>F</v>
      </c>
      <c r="E128" s="3" t="str">
        <f>'Aim 1 Study Calendar - JV'!L91</f>
        <v>HFD-EX</v>
      </c>
      <c r="F128" s="3">
        <f>'Aim 1 Study Calendar - JV'!AQ91</f>
        <v>30</v>
      </c>
      <c r="G128" s="59">
        <f>'Aim 1 Study Calendar - JV'!AU91</f>
        <v>44978</v>
      </c>
    </row>
    <row r="129" spans="1:7">
      <c r="A129" s="95">
        <f>'Aim 1 Study Calendar - JV'!A92</f>
        <v>91</v>
      </c>
      <c r="B129" s="3">
        <v>205160</v>
      </c>
      <c r="C129" s="3" t="str">
        <f>'Aim 1 Study Calendar - JV'!E92</f>
        <v>Unchanged</v>
      </c>
      <c r="D129" s="3" t="str">
        <f>'Aim 1 Study Calendar - JV'!G92</f>
        <v>M</v>
      </c>
      <c r="E129" s="3" t="str">
        <f>'Aim 1 Study Calendar - JV'!L92</f>
        <v>CON-SED</v>
      </c>
      <c r="F129" s="3">
        <f>'Aim 1 Study Calendar - JV'!AQ92</f>
        <v>30</v>
      </c>
      <c r="G129" s="59">
        <f>'Aim 1 Study Calendar - JV'!AU92</f>
        <v>44978</v>
      </c>
    </row>
    <row r="130" spans="1:7">
      <c r="A130" s="95">
        <f>'Aim 1 Study Calendar - JV'!A93</f>
        <v>92</v>
      </c>
      <c r="B130" s="3">
        <v>205160</v>
      </c>
      <c r="C130" s="3" t="str">
        <f>'Aim 1 Study Calendar - JV'!E93</f>
        <v>Unchanged</v>
      </c>
      <c r="D130" s="3" t="str">
        <f>'Aim 1 Study Calendar - JV'!G93</f>
        <v>M</v>
      </c>
      <c r="E130" s="3" t="str">
        <f>'Aim 1 Study Calendar - JV'!L93</f>
        <v>CON-EX</v>
      </c>
      <c r="F130" s="3">
        <f>'Aim 1 Study Calendar - JV'!AQ93</f>
        <v>30</v>
      </c>
      <c r="G130" s="59">
        <f>'Aim 1 Study Calendar - JV'!AU93</f>
        <v>44978</v>
      </c>
    </row>
    <row r="131" spans="1:7">
      <c r="A131" s="95">
        <f>'Aim 1 Study Calendar - JV'!A178</f>
        <v>177</v>
      </c>
      <c r="B131" s="3">
        <f>'Aim 1 Study Calendar - JV'!D178</f>
        <v>215365</v>
      </c>
      <c r="C131" s="3" t="str">
        <f>'Aim 1 Study Calendar - JV'!E178</f>
        <v>Unchanged</v>
      </c>
      <c r="D131" s="3" t="str">
        <f>'Aim 1 Study Calendar - JV'!G178</f>
        <v>M</v>
      </c>
      <c r="E131" s="3" t="str">
        <f>'Aim 1 Study Calendar - JV'!L178</f>
        <v>HFD-SED</v>
      </c>
      <c r="F131" s="3">
        <f>'Aim 1 Study Calendar - JV'!AQ178</f>
        <v>16</v>
      </c>
      <c r="G131" s="59">
        <f>'Aim 1 Study Calendar - JV'!AU178</f>
        <v>44978</v>
      </c>
    </row>
    <row r="132" spans="1:7">
      <c r="A132" s="149">
        <f>'Aim 1 Study Calendar - JV'!A95</f>
        <v>94</v>
      </c>
      <c r="B132" s="120">
        <v>206887</v>
      </c>
      <c r="C132" s="120" t="str">
        <f>'Aim 1 Study Calendar - JV'!E95</f>
        <v>Unchanged</v>
      </c>
      <c r="D132" s="120" t="str">
        <f>'Aim 1 Study Calendar - JV'!G95</f>
        <v>F</v>
      </c>
      <c r="E132" s="120" t="str">
        <f>'Aim 1 Study Calendar - JV'!L95</f>
        <v>HFD-SED</v>
      </c>
      <c r="F132" s="120">
        <f>'Aim 1 Study Calendar - JV'!AQ95</f>
        <v>30</v>
      </c>
      <c r="G132" s="146">
        <f>'Aim 1 Study Calendar - JV'!AU95</f>
        <v>44992</v>
      </c>
    </row>
    <row r="133" spans="1:7">
      <c r="A133" s="149">
        <f>'Aim 1 Study Calendar - JV'!A96</f>
        <v>95</v>
      </c>
      <c r="B133" s="120">
        <v>206887</v>
      </c>
      <c r="C133" s="120" t="str">
        <f>'Aim 1 Study Calendar - JV'!E96</f>
        <v>Unchanged</v>
      </c>
      <c r="D133" s="120" t="str">
        <f>'Aim 1 Study Calendar - JV'!G96</f>
        <v>F</v>
      </c>
      <c r="E133" s="120" t="str">
        <f>'Aim 1 Study Calendar - JV'!L96</f>
        <v>HFD-EX</v>
      </c>
      <c r="F133" s="120">
        <f>'Aim 1 Study Calendar - JV'!AQ96</f>
        <v>30</v>
      </c>
      <c r="G133" s="146">
        <f>'Aim 1 Study Calendar - JV'!AU96</f>
        <v>44992</v>
      </c>
    </row>
    <row r="134" spans="1:7">
      <c r="A134" s="95">
        <f>'Aim 1 Study Calendar - JV'!A98</f>
        <v>97</v>
      </c>
      <c r="B134" s="3">
        <v>206888</v>
      </c>
      <c r="C134" s="3" t="str">
        <f>'Aim 1 Study Calendar - JV'!E98</f>
        <v>Unchanged</v>
      </c>
      <c r="D134" s="3" t="str">
        <f>'Aim 1 Study Calendar - JV'!G98</f>
        <v>F</v>
      </c>
      <c r="E134" s="3" t="str">
        <f>'Aim 1 Study Calendar - JV'!L98</f>
        <v>CON-SED</v>
      </c>
      <c r="F134" s="3">
        <f>'Aim 1 Study Calendar - JV'!AQ98</f>
        <v>30</v>
      </c>
      <c r="G134" s="59">
        <f>'Aim 1 Study Calendar - JV'!AU98</f>
        <v>44992</v>
      </c>
    </row>
    <row r="135" spans="1:7">
      <c r="A135" s="95">
        <f>'Aim 1 Study Calendar - JV'!A99</f>
        <v>98</v>
      </c>
      <c r="B135" s="3">
        <v>206888</v>
      </c>
      <c r="C135" s="3" t="str">
        <f>'Aim 1 Study Calendar - JV'!E99</f>
        <v>Unchanged</v>
      </c>
      <c r="D135" s="3" t="str">
        <f>'Aim 1 Study Calendar - JV'!G99</f>
        <v>F</v>
      </c>
      <c r="E135" s="3" t="str">
        <f>'Aim 1 Study Calendar - JV'!L99</f>
        <v>CON-SED</v>
      </c>
      <c r="F135" s="3">
        <f>'Aim 1 Study Calendar - JV'!AQ99</f>
        <v>30</v>
      </c>
      <c r="G135" s="59">
        <f>'Aim 1 Study Calendar - JV'!AU99</f>
        <v>44992</v>
      </c>
    </row>
    <row r="136" spans="1:7">
      <c r="A136" s="95">
        <f>'Aim 1 Study Calendar - JV'!A100</f>
        <v>99</v>
      </c>
      <c r="B136" s="3">
        <v>206888</v>
      </c>
      <c r="C136" s="3" t="str">
        <f>'Aim 1 Study Calendar - JV'!E100</f>
        <v>Unchanged</v>
      </c>
      <c r="D136" s="3" t="str">
        <f>'Aim 1 Study Calendar - JV'!G100</f>
        <v>F</v>
      </c>
      <c r="E136" s="3" t="str">
        <f>'Aim 1 Study Calendar - JV'!L100</f>
        <v>CON-EX</v>
      </c>
      <c r="F136" s="3">
        <f>'Aim 1 Study Calendar - JV'!AQ100</f>
        <v>30</v>
      </c>
      <c r="G136" s="59">
        <f>'Aim 1 Study Calendar - JV'!AU100</f>
        <v>44992</v>
      </c>
    </row>
    <row r="137" spans="1:7">
      <c r="A137" s="95">
        <f>'Aim 1 Study Calendar - JV'!A101</f>
        <v>100</v>
      </c>
      <c r="B137" s="3">
        <v>206888</v>
      </c>
      <c r="C137" s="3" t="str">
        <f>'Aim 1 Study Calendar - JV'!E101</f>
        <v>Unchanged</v>
      </c>
      <c r="D137" s="3" t="str">
        <f>'Aim 1 Study Calendar - JV'!G101</f>
        <v>F</v>
      </c>
      <c r="E137" s="3" t="str">
        <f>'Aim 1 Study Calendar - JV'!L101</f>
        <v>CON-EX</v>
      </c>
      <c r="F137" s="3">
        <f>'Aim 1 Study Calendar - JV'!AQ101</f>
        <v>30</v>
      </c>
      <c r="G137" s="59">
        <f>'Aim 1 Study Calendar - JV'!AU101</f>
        <v>44992</v>
      </c>
    </row>
    <row r="138" spans="1:7">
      <c r="A138" s="149">
        <f>'Aim 1 Study Calendar - JV'!A102</f>
        <v>101</v>
      </c>
      <c r="B138" s="120">
        <v>206889</v>
      </c>
      <c r="C138" s="120" t="str">
        <f>'Aim 1 Study Calendar - JV'!E102</f>
        <v>Unchanged</v>
      </c>
      <c r="D138" s="120" t="str">
        <f>'Aim 1 Study Calendar - JV'!G102</f>
        <v>M</v>
      </c>
      <c r="E138" s="120" t="str">
        <f>'Aim 1 Study Calendar - JV'!L102</f>
        <v>CON-SED</v>
      </c>
      <c r="F138" s="120">
        <f>'Aim 1 Study Calendar - JV'!AQ102</f>
        <v>30</v>
      </c>
      <c r="G138" s="146">
        <f>'Aim 1 Study Calendar - JV'!AU102</f>
        <v>44992</v>
      </c>
    </row>
    <row r="139" spans="1:7">
      <c r="A139" s="95">
        <f>'Aim 1 Study Calendar - JV'!A108</f>
        <v>107</v>
      </c>
      <c r="B139" s="3">
        <v>206884</v>
      </c>
      <c r="C139" s="3" t="str">
        <f>'Aim 1 Study Calendar - JV'!E108</f>
        <v>Unchanged</v>
      </c>
      <c r="D139" s="3" t="str">
        <f>'Aim 1 Study Calendar - JV'!G108</f>
        <v>M</v>
      </c>
      <c r="E139" s="3" t="str">
        <f>'Aim 1 Study Calendar - JV'!L108</f>
        <v>CON-EX</v>
      </c>
      <c r="F139" s="3">
        <f>'Aim 1 Study Calendar - JV'!AQ108</f>
        <v>30</v>
      </c>
      <c r="G139" s="59">
        <f>'Aim 1 Study Calendar - JV'!AU108</f>
        <v>44992</v>
      </c>
    </row>
    <row r="140" spans="1:7">
      <c r="A140" s="95">
        <f>'Aim 1 Study Calendar - JV'!A109</f>
        <v>108</v>
      </c>
      <c r="B140" s="3">
        <v>206884</v>
      </c>
      <c r="C140" s="3" t="str">
        <f>'Aim 1 Study Calendar - JV'!E109</f>
        <v>Unchanged</v>
      </c>
      <c r="D140" s="3" t="str">
        <f>'Aim 1 Study Calendar - JV'!G109</f>
        <v>M</v>
      </c>
      <c r="E140" s="3" t="str">
        <f>'Aim 1 Study Calendar - JV'!L109</f>
        <v>CON-EX</v>
      </c>
      <c r="F140" s="3">
        <f>'Aim 1 Study Calendar - JV'!AQ109</f>
        <v>30</v>
      </c>
      <c r="G140" s="59">
        <f>'Aim 1 Study Calendar - JV'!AU109</f>
        <v>44992</v>
      </c>
    </row>
    <row r="141" spans="1:7">
      <c r="A141" s="95">
        <f>'Aim 1 Study Calendar - JV'!A218</f>
        <v>517</v>
      </c>
      <c r="B141" s="3">
        <f>'Aim 1 Study Calendar - JV'!D218</f>
        <v>217699</v>
      </c>
      <c r="C141" s="3" t="str">
        <f>'Aim 1 Study Calendar - JV'!E218</f>
        <v>Unchanged</v>
      </c>
      <c r="D141" s="3" t="str">
        <f>'Aim 1 Study Calendar - JV'!G218</f>
        <v>M</v>
      </c>
      <c r="E141" s="3" t="str">
        <f>'Aim 1 Study Calendar - JV'!L218</f>
        <v>CON-SED</v>
      </c>
      <c r="F141" s="3">
        <f>'Aim 1 Study Calendar - JV'!AQ218</f>
        <v>16</v>
      </c>
      <c r="G141" s="59">
        <f>'Aim 1 Study Calendar - JV'!AU218</f>
        <v>44999</v>
      </c>
    </row>
    <row r="142" spans="1:7">
      <c r="A142" s="149">
        <f>'Aim 1 Study Calendar - JV'!A118</f>
        <v>117</v>
      </c>
      <c r="B142" s="120">
        <v>208166</v>
      </c>
      <c r="C142" s="120">
        <f>'Aim 1 Study Calendar - JV'!E118</f>
        <v>213070</v>
      </c>
      <c r="D142" s="120" t="str">
        <f>'Aim 1 Study Calendar - JV'!G118</f>
        <v>M</v>
      </c>
      <c r="E142" s="120" t="str">
        <f>'Aim 1 Study Calendar - JV'!L118</f>
        <v>HFD-SED</v>
      </c>
      <c r="F142" s="120">
        <f>'Aim 1 Study Calendar - JV'!AQ118</f>
        <v>30</v>
      </c>
      <c r="G142" s="146">
        <f>'Aim 1 Study Calendar - JV'!AU118</f>
        <v>45006</v>
      </c>
    </row>
    <row r="143" spans="1:7">
      <c r="A143" s="149">
        <f>'Aim 1 Study Calendar - JV'!A119</f>
        <v>118</v>
      </c>
      <c r="B143" s="120">
        <v>208166</v>
      </c>
      <c r="C143" s="120" t="str">
        <f>'Aim 1 Study Calendar - JV'!E119</f>
        <v>Unchanged</v>
      </c>
      <c r="D143" s="120" t="str">
        <f>'Aim 1 Study Calendar - JV'!G119</f>
        <v>F</v>
      </c>
      <c r="E143" s="120" t="str">
        <f>'Aim 1 Study Calendar - JV'!L119</f>
        <v>HFD-EX</v>
      </c>
      <c r="F143" s="120">
        <f>'Aim 1 Study Calendar - JV'!AQ119</f>
        <v>30</v>
      </c>
      <c r="G143" s="146">
        <f>'Aim 1 Study Calendar - JV'!AU119</f>
        <v>45006</v>
      </c>
    </row>
    <row r="144" spans="1:7">
      <c r="A144" s="95">
        <f>'Aim 1 Study Calendar - JV'!A111</f>
        <v>110</v>
      </c>
      <c r="B144" s="3">
        <v>207581</v>
      </c>
      <c r="C144" s="3" t="str">
        <f>'Aim 1 Study Calendar - JV'!E111</f>
        <v>Unchanged</v>
      </c>
      <c r="D144" s="3" t="str">
        <f>'Aim 1 Study Calendar - JV'!G111</f>
        <v>F</v>
      </c>
      <c r="E144" s="3" t="str">
        <f>'Aim 1 Study Calendar - JV'!L111</f>
        <v>CON-SED</v>
      </c>
      <c r="F144" s="3">
        <f>'Aim 1 Study Calendar - JV'!AQ111</f>
        <v>30</v>
      </c>
      <c r="G144" s="59">
        <f>'Aim 1 Study Calendar - JV'!AU111</f>
        <v>45013</v>
      </c>
    </row>
    <row r="145" spans="1:7">
      <c r="A145" s="95">
        <f>'Aim 1 Study Calendar - JV'!A112</f>
        <v>111</v>
      </c>
      <c r="B145" s="3">
        <v>207581</v>
      </c>
      <c r="C145" s="3" t="str">
        <f>'Aim 1 Study Calendar - JV'!E112</f>
        <v>Unchanged</v>
      </c>
      <c r="D145" s="3" t="str">
        <f>'Aim 1 Study Calendar - JV'!G112</f>
        <v>F</v>
      </c>
      <c r="E145" s="3" t="str">
        <f>'Aim 1 Study Calendar - JV'!L112</f>
        <v>CON-EX</v>
      </c>
      <c r="F145" s="3">
        <f>'Aim 1 Study Calendar - JV'!AQ112</f>
        <v>30</v>
      </c>
      <c r="G145" s="59">
        <f>'Aim 1 Study Calendar - JV'!AU112</f>
        <v>45013</v>
      </c>
    </row>
    <row r="146" spans="1:7">
      <c r="A146" s="95">
        <f>'Aim 1 Study Calendar - JV'!A114</f>
        <v>113</v>
      </c>
      <c r="B146" s="3">
        <v>207582</v>
      </c>
      <c r="C146" s="3" t="str">
        <f>'Aim 1 Study Calendar - JV'!E114</f>
        <v>Unchanged</v>
      </c>
      <c r="D146" s="3" t="str">
        <f>'Aim 1 Study Calendar - JV'!G114</f>
        <v>M</v>
      </c>
      <c r="E146" s="3" t="str">
        <f>'Aim 1 Study Calendar - JV'!L114</f>
        <v>HFD-SED</v>
      </c>
      <c r="F146" s="3">
        <f>'Aim 1 Study Calendar - JV'!AQ114</f>
        <v>30</v>
      </c>
      <c r="G146" s="59">
        <f>'Aim 1 Study Calendar - JV'!AU114</f>
        <v>45013</v>
      </c>
    </row>
    <row r="147" spans="1:7">
      <c r="A147" s="95">
        <f>'Aim 1 Study Calendar - JV'!A116</f>
        <v>115</v>
      </c>
      <c r="B147" s="3">
        <v>207582</v>
      </c>
      <c r="C147" s="3" t="str">
        <f>'Aim 1 Study Calendar - JV'!E116</f>
        <v>Unchanged</v>
      </c>
      <c r="D147" s="3" t="str">
        <f>'Aim 1 Study Calendar - JV'!G116</f>
        <v>M</v>
      </c>
      <c r="E147" s="3" t="str">
        <f>'Aim 1 Study Calendar - JV'!L116</f>
        <v>HFD-EX</v>
      </c>
      <c r="F147" s="3">
        <f>'Aim 1 Study Calendar - JV'!AQ116</f>
        <v>30</v>
      </c>
      <c r="G147" s="59">
        <f>'Aim 1 Study Calendar - JV'!AU116</f>
        <v>45013</v>
      </c>
    </row>
    <row r="148" spans="1:7">
      <c r="A148" s="95">
        <f>'Aim 1 Study Calendar - JV'!A117</f>
        <v>116</v>
      </c>
      <c r="B148" s="3">
        <v>207582</v>
      </c>
      <c r="C148" s="3" t="str">
        <f>'Aim 1 Study Calendar - JV'!E117</f>
        <v>Unchanged</v>
      </c>
      <c r="D148" s="3" t="str">
        <f>'Aim 1 Study Calendar - JV'!G117</f>
        <v>M</v>
      </c>
      <c r="E148" s="3" t="str">
        <f>'Aim 1 Study Calendar - JV'!L117</f>
        <v>HFD-EX</v>
      </c>
      <c r="F148" s="3">
        <f>'Aim 1 Study Calendar - JV'!AQ117</f>
        <v>30</v>
      </c>
      <c r="G148" s="59">
        <f>'Aim 1 Study Calendar - JV'!AU117</f>
        <v>45013</v>
      </c>
    </row>
    <row r="149" spans="1:7">
      <c r="A149" s="95">
        <f>'Aim 1 Study Calendar - JV'!A122</f>
        <v>121</v>
      </c>
      <c r="B149" s="3">
        <v>209326</v>
      </c>
      <c r="C149" s="3" t="str">
        <f>'Aim 1 Study Calendar - JV'!E122</f>
        <v>Unchanged</v>
      </c>
      <c r="D149" s="3" t="str">
        <f>'Aim 1 Study Calendar - JV'!G122</f>
        <v>F</v>
      </c>
      <c r="E149" s="3" t="str">
        <f>'Aim 1 Study Calendar - JV'!L122</f>
        <v>HFD-EX</v>
      </c>
      <c r="F149" s="3">
        <f>'Aim 1 Study Calendar - JV'!AQ122</f>
        <v>30</v>
      </c>
      <c r="G149" s="59">
        <f>'Aim 1 Study Calendar - JV'!AU122</f>
        <v>45020</v>
      </c>
    </row>
    <row r="150" spans="1:7">
      <c r="A150" s="95">
        <f>'Aim 1 Study Calendar - JV'!A124</f>
        <v>123</v>
      </c>
      <c r="B150" s="3">
        <v>209449</v>
      </c>
      <c r="C150" s="3" t="str">
        <f>'Aim 1 Study Calendar - JV'!E124</f>
        <v>Unchanged</v>
      </c>
      <c r="D150" s="3" t="str">
        <f>'Aim 1 Study Calendar - JV'!G124</f>
        <v>F</v>
      </c>
      <c r="E150" s="3" t="str">
        <f>'Aim 1 Study Calendar - JV'!L124</f>
        <v>CON-SED</v>
      </c>
      <c r="F150" s="3">
        <f>'Aim 1 Study Calendar - JV'!AQ124</f>
        <v>30</v>
      </c>
      <c r="G150" s="59">
        <f>'Aim 1 Study Calendar - JV'!AU124</f>
        <v>45020</v>
      </c>
    </row>
    <row r="151" spans="1:7">
      <c r="A151" s="95">
        <f>'Aim 1 Study Calendar - JV'!A126</f>
        <v>125</v>
      </c>
      <c r="B151" s="3">
        <v>209449</v>
      </c>
      <c r="C151" s="3" t="str">
        <f>'Aim 1 Study Calendar - JV'!E126</f>
        <v>Unchanged</v>
      </c>
      <c r="D151" s="3" t="str">
        <f>'Aim 1 Study Calendar - JV'!G126</f>
        <v>F</v>
      </c>
      <c r="E151" s="3" t="str">
        <f>'Aim 1 Study Calendar - JV'!L126</f>
        <v>CON-EX</v>
      </c>
      <c r="F151" s="3">
        <f>'Aim 1 Study Calendar - JV'!AQ126</f>
        <v>30</v>
      </c>
      <c r="G151" s="59">
        <f>'Aim 1 Study Calendar - JV'!AU126</f>
        <v>45020</v>
      </c>
    </row>
    <row r="152" spans="1:7">
      <c r="A152" s="149">
        <f>'Aim 1 Study Calendar - JV'!A127</f>
        <v>126</v>
      </c>
      <c r="B152" s="120">
        <v>209450</v>
      </c>
      <c r="C152" s="120" t="str">
        <f>'Aim 1 Study Calendar - JV'!E127</f>
        <v>Unchanged</v>
      </c>
      <c r="D152" s="120" t="str">
        <f>'Aim 1 Study Calendar - JV'!G127</f>
        <v>M</v>
      </c>
      <c r="E152" s="120" t="str">
        <f>'Aim 1 Study Calendar - JV'!L127</f>
        <v>CON-SED</v>
      </c>
      <c r="F152" s="120">
        <f>'Aim 1 Study Calendar - JV'!AQ127</f>
        <v>30</v>
      </c>
      <c r="G152" s="146">
        <f>'Aim 1 Study Calendar - JV'!AU127</f>
        <v>45020</v>
      </c>
    </row>
    <row r="153" spans="1:7">
      <c r="A153" s="149">
        <f>'Aim 1 Study Calendar - JV'!A128</f>
        <v>127</v>
      </c>
      <c r="B153" s="120">
        <f>'Aim 1 Study Calendar - JV'!D128</f>
        <v>211218</v>
      </c>
      <c r="C153" s="120" t="str">
        <f>'Aim 1 Study Calendar - JV'!E128</f>
        <v>Unchanged</v>
      </c>
      <c r="D153" s="120" t="str">
        <f>'Aim 1 Study Calendar - JV'!G128</f>
        <v>F</v>
      </c>
      <c r="E153" s="120" t="str">
        <f>'Aim 1 Study Calendar - JV'!L128</f>
        <v>HFD-SED</v>
      </c>
      <c r="F153" s="120">
        <f>'Aim 1 Study Calendar - JV'!AQ128</f>
        <v>30</v>
      </c>
      <c r="G153" s="146">
        <f>'Aim 1 Study Calendar - JV'!AU128</f>
        <v>45034</v>
      </c>
    </row>
    <row r="154" spans="1:7">
      <c r="A154" s="149">
        <f>'Aim 1 Study Calendar - JV'!A129</f>
        <v>128</v>
      </c>
      <c r="B154" s="120">
        <f>'Aim 1 Study Calendar - JV'!D129</f>
        <v>211218</v>
      </c>
      <c r="C154" s="120" t="str">
        <f>'Aim 1 Study Calendar - JV'!E129</f>
        <v>Unchanged</v>
      </c>
      <c r="D154" s="120" t="str">
        <f>'Aim 1 Study Calendar - JV'!G129</f>
        <v>F</v>
      </c>
      <c r="E154" s="120" t="str">
        <f>'Aim 1 Study Calendar - JV'!L129</f>
        <v>HFD-EX</v>
      </c>
      <c r="F154" s="120">
        <f>'Aim 1 Study Calendar - JV'!AQ129</f>
        <v>30</v>
      </c>
      <c r="G154" s="146">
        <f>'Aim 1 Study Calendar - JV'!AU129</f>
        <v>45034</v>
      </c>
    </row>
    <row r="155" spans="1:7">
      <c r="A155" s="149">
        <f>'Aim 1 Study Calendar - JV'!A130</f>
        <v>129</v>
      </c>
      <c r="B155" s="120">
        <f>'Aim 1 Study Calendar - JV'!D130</f>
        <v>211218</v>
      </c>
      <c r="C155" s="120" t="str">
        <f>'Aim 1 Study Calendar - JV'!E130</f>
        <v>Unchanged</v>
      </c>
      <c r="D155" s="120" t="str">
        <f>'Aim 1 Study Calendar - JV'!G130</f>
        <v>F</v>
      </c>
      <c r="E155" s="120" t="str">
        <f>'Aim 1 Study Calendar - JV'!L130</f>
        <v>HFD-EX</v>
      </c>
      <c r="F155" s="120">
        <f>'Aim 1 Study Calendar - JV'!AQ130</f>
        <v>30</v>
      </c>
      <c r="G155" s="146">
        <f>'Aim 1 Study Calendar - JV'!AU130</f>
        <v>45034</v>
      </c>
    </row>
    <row r="156" spans="1:7">
      <c r="A156" s="149">
        <f>'Aim 1 Study Calendar - JV'!A131</f>
        <v>130</v>
      </c>
      <c r="B156" s="120">
        <f>'Aim 1 Study Calendar - JV'!D131</f>
        <v>211218</v>
      </c>
      <c r="C156" s="120">
        <f>'Aim 1 Study Calendar - JV'!E131</f>
        <v>213071</v>
      </c>
      <c r="D156" s="120" t="str">
        <f>'Aim 1 Study Calendar - JV'!G131</f>
        <v>M</v>
      </c>
      <c r="E156" s="120" t="str">
        <f>'Aim 1 Study Calendar - JV'!L131</f>
        <v>HFD-SED</v>
      </c>
      <c r="F156" s="120">
        <f>'Aim 1 Study Calendar - JV'!AQ131</f>
        <v>30</v>
      </c>
      <c r="G156" s="146">
        <f>'Aim 1 Study Calendar - JV'!AU131</f>
        <v>45034</v>
      </c>
    </row>
    <row r="157" spans="1:7">
      <c r="A157" s="149">
        <f>'Aim 1 Study Calendar - JV'!A140</f>
        <v>139</v>
      </c>
      <c r="B157" s="120">
        <f>'Aim 1 Study Calendar - JV'!D140</f>
        <v>211686</v>
      </c>
      <c r="C157" s="120" t="str">
        <f>'Aim 1 Study Calendar - JV'!E140</f>
        <v>Unchanged</v>
      </c>
      <c r="D157" s="120" t="str">
        <f>'Aim 1 Study Calendar - JV'!G140</f>
        <v>F</v>
      </c>
      <c r="E157" s="120" t="str">
        <f>'Aim 1 Study Calendar - JV'!L140</f>
        <v>HFD-SED</v>
      </c>
      <c r="F157" s="120">
        <f>'Aim 1 Study Calendar - JV'!AQ140</f>
        <v>30</v>
      </c>
      <c r="G157" s="146">
        <f>'Aim 1 Study Calendar - JV'!AU140</f>
        <v>45048</v>
      </c>
    </row>
    <row r="158" spans="1:7">
      <c r="A158" s="95">
        <f>'Aim 1 Study Calendar - JV'!A143</f>
        <v>142</v>
      </c>
      <c r="B158" s="3">
        <f>'Aim 1 Study Calendar - JV'!D143</f>
        <v>211687</v>
      </c>
      <c r="C158" s="3" t="str">
        <f>'Aim 1 Study Calendar - JV'!E143</f>
        <v>Unchanged</v>
      </c>
      <c r="D158" s="3" t="str">
        <f>'Aim 1 Study Calendar - JV'!G143</f>
        <v>F</v>
      </c>
      <c r="E158" s="3" t="str">
        <f>'Aim 1 Study Calendar - JV'!L143</f>
        <v>HFD-EX</v>
      </c>
      <c r="F158" s="3">
        <f>'Aim 1 Study Calendar - JV'!AQ143</f>
        <v>30</v>
      </c>
      <c r="G158" s="59">
        <f>'Aim 1 Study Calendar - JV'!AU143</f>
        <v>45048</v>
      </c>
    </row>
    <row r="159" spans="1:7">
      <c r="A159" s="95">
        <f>'Aim 1 Study Calendar - JV'!A144</f>
        <v>143</v>
      </c>
      <c r="B159" s="3">
        <f>'Aim 1 Study Calendar - JV'!D144</f>
        <v>211687</v>
      </c>
      <c r="C159" s="3" t="str">
        <f>'Aim 1 Study Calendar - JV'!E144</f>
        <v>Unchanged</v>
      </c>
      <c r="D159" s="3" t="str">
        <f>'Aim 1 Study Calendar - JV'!G144</f>
        <v>F</v>
      </c>
      <c r="E159" s="3" t="str">
        <f>'Aim 1 Study Calendar - JV'!L144</f>
        <v>HFD-EX</v>
      </c>
      <c r="F159" s="3">
        <f>'Aim 1 Study Calendar - JV'!AQ144</f>
        <v>30</v>
      </c>
      <c r="G159" s="59">
        <f>'Aim 1 Study Calendar - JV'!AU144</f>
        <v>45048</v>
      </c>
    </row>
    <row r="160" spans="1:7">
      <c r="A160" s="95">
        <f>'Aim 1 Study Calendar - JV'!A145</f>
        <v>144</v>
      </c>
      <c r="B160" s="3">
        <f>'Aim 1 Study Calendar - JV'!D145</f>
        <v>211688</v>
      </c>
      <c r="C160" s="3" t="str">
        <f>'Aim 1 Study Calendar - JV'!E145</f>
        <v>Unchanged</v>
      </c>
      <c r="D160" s="3" t="str">
        <f>'Aim 1 Study Calendar - JV'!G145</f>
        <v>M</v>
      </c>
      <c r="E160" s="3" t="str">
        <f>'Aim 1 Study Calendar - JV'!L145</f>
        <v>HFD-SED</v>
      </c>
      <c r="F160" s="3">
        <f>'Aim 1 Study Calendar - JV'!AQ145</f>
        <v>30</v>
      </c>
      <c r="G160" s="59">
        <f>'Aim 1 Study Calendar - JV'!AU145</f>
        <v>45048</v>
      </c>
    </row>
    <row r="161" spans="1:7">
      <c r="A161" s="149">
        <f>'Aim 1 Study Calendar - JV'!A148</f>
        <v>147</v>
      </c>
      <c r="B161" s="120">
        <f>'Aim 1 Study Calendar - JV'!D148</f>
        <v>211895</v>
      </c>
      <c r="C161" s="120" t="str">
        <f>'Aim 1 Study Calendar - JV'!E148</f>
        <v>Unchanged</v>
      </c>
      <c r="D161" s="120" t="str">
        <f>'Aim 1 Study Calendar - JV'!G148</f>
        <v>F</v>
      </c>
      <c r="E161" s="120" t="str">
        <f>'Aim 1 Study Calendar - JV'!L148</f>
        <v>HFD-SED</v>
      </c>
      <c r="F161" s="120">
        <f>'Aim 1 Study Calendar - JV'!AQ148</f>
        <v>30</v>
      </c>
      <c r="G161" s="146">
        <f>'Aim 1 Study Calendar - JV'!AU148</f>
        <v>45048</v>
      </c>
    </row>
    <row r="162" spans="1:7">
      <c r="A162" s="149">
        <f>'Aim 1 Study Calendar - JV'!A149</f>
        <v>148</v>
      </c>
      <c r="B162" s="120">
        <f>'Aim 1 Study Calendar - JV'!D149</f>
        <v>211895</v>
      </c>
      <c r="C162" s="120" t="str">
        <f>'Aim 1 Study Calendar - JV'!E149</f>
        <v>Unchanged</v>
      </c>
      <c r="D162" s="120" t="str">
        <f>'Aim 1 Study Calendar - JV'!G149</f>
        <v>F</v>
      </c>
      <c r="E162" s="120" t="str">
        <f>'Aim 1 Study Calendar - JV'!L149</f>
        <v>HFD-SED</v>
      </c>
      <c r="F162" s="120">
        <f>'Aim 1 Study Calendar - JV'!AQ149</f>
        <v>30</v>
      </c>
      <c r="G162" s="146">
        <f>'Aim 1 Study Calendar - JV'!AU149</f>
        <v>45048</v>
      </c>
    </row>
    <row r="163" spans="1:7">
      <c r="A163" s="149">
        <f>'Aim 1 Study Calendar - JV'!A150</f>
        <v>149</v>
      </c>
      <c r="B163" s="120">
        <f>'Aim 1 Study Calendar - JV'!D150</f>
        <v>211895</v>
      </c>
      <c r="C163" s="120" t="str">
        <f>'Aim 1 Study Calendar - JV'!E150</f>
        <v>Unchanged</v>
      </c>
      <c r="D163" s="120" t="str">
        <f>'Aim 1 Study Calendar - JV'!G150</f>
        <v>F</v>
      </c>
      <c r="E163" s="120" t="str">
        <f>'Aim 1 Study Calendar - JV'!L150</f>
        <v>HFD-EX</v>
      </c>
      <c r="F163" s="120">
        <f>'Aim 1 Study Calendar - JV'!AQ150</f>
        <v>30</v>
      </c>
      <c r="G163" s="146">
        <f>'Aim 1 Study Calendar - JV'!AU150</f>
        <v>45048</v>
      </c>
    </row>
    <row r="164" spans="1:7">
      <c r="A164" s="149">
        <f>'Aim 1 Study Calendar - JV'!A151</f>
        <v>150</v>
      </c>
      <c r="B164" s="120">
        <f>'Aim 1 Study Calendar - JV'!D151</f>
        <v>211895</v>
      </c>
      <c r="C164" s="120" t="str">
        <f>'Aim 1 Study Calendar - JV'!E151</f>
        <v>Unchanged</v>
      </c>
      <c r="D164" s="120" t="str">
        <f>'Aim 1 Study Calendar - JV'!G151</f>
        <v>F</v>
      </c>
      <c r="E164" s="120" t="str">
        <f>'Aim 1 Study Calendar - JV'!L151</f>
        <v>HFD-EX</v>
      </c>
      <c r="F164" s="120">
        <f>'Aim 1 Study Calendar - JV'!AQ151</f>
        <v>30</v>
      </c>
      <c r="G164" s="146">
        <f>'Aim 1 Study Calendar - JV'!AU151</f>
        <v>45048</v>
      </c>
    </row>
    <row r="165" spans="1:7">
      <c r="A165" s="149">
        <f>'Aim 1 Study Calendar - JV'!A152</f>
        <v>151</v>
      </c>
      <c r="B165" s="120">
        <f>'Aim 1 Study Calendar - JV'!D152</f>
        <v>211896</v>
      </c>
      <c r="C165" s="120" t="str">
        <f>'Aim 1 Study Calendar - JV'!E152</f>
        <v>Unchanged</v>
      </c>
      <c r="D165" s="120" t="str">
        <f>'Aim 1 Study Calendar - JV'!G152</f>
        <v>M</v>
      </c>
      <c r="E165" s="120" t="str">
        <f>'Aim 1 Study Calendar - JV'!L152</f>
        <v>HFD-SED</v>
      </c>
      <c r="F165" s="120">
        <f>'Aim 1 Study Calendar - JV'!AQ152</f>
        <v>30</v>
      </c>
      <c r="G165" s="146">
        <f>'Aim 1 Study Calendar - JV'!AU152</f>
        <v>45048</v>
      </c>
    </row>
    <row r="166" spans="1:7">
      <c r="A166" s="149">
        <f>'Aim 1 Study Calendar - JV'!A157</f>
        <v>156</v>
      </c>
      <c r="B166" s="120">
        <f>'Aim 1 Study Calendar - JV'!D157</f>
        <v>213836</v>
      </c>
      <c r="C166" s="120" t="str">
        <f>'Aim 1 Study Calendar - JV'!E157</f>
        <v>Unchanged</v>
      </c>
      <c r="D166" s="120" t="str">
        <f>'Aim 1 Study Calendar - JV'!G157</f>
        <v>F</v>
      </c>
      <c r="E166" s="120" t="str">
        <f>'Aim 1 Study Calendar - JV'!L157</f>
        <v>Not Yet Assigned</v>
      </c>
      <c r="F166" s="120">
        <f>'Aim 1 Study Calendar - JV'!AQ157</f>
        <v>30</v>
      </c>
      <c r="G166" s="146">
        <f>'Aim 1 Study Calendar - JV'!AU157</f>
        <v>45062</v>
      </c>
    </row>
    <row r="167" spans="1:7">
      <c r="A167" s="149">
        <f>'Aim 1 Study Calendar - JV'!A158</f>
        <v>157</v>
      </c>
      <c r="B167" s="120">
        <f>'Aim 1 Study Calendar - JV'!D158</f>
        <v>213837</v>
      </c>
      <c r="C167" s="120" t="str">
        <f>'Aim 1 Study Calendar - JV'!E158</f>
        <v>Unchanged</v>
      </c>
      <c r="D167" s="120" t="str">
        <f>'Aim 1 Study Calendar - JV'!G158</f>
        <v>M</v>
      </c>
      <c r="E167" s="120" t="str">
        <f>'Aim 1 Study Calendar - JV'!L158</f>
        <v>Not Yet Assigned</v>
      </c>
      <c r="F167" s="120">
        <f>'Aim 1 Study Calendar - JV'!AQ158</f>
        <v>30</v>
      </c>
      <c r="G167" s="146">
        <f>'Aim 1 Study Calendar - JV'!AU158</f>
        <v>45062</v>
      </c>
    </row>
    <row r="168" spans="1:7">
      <c r="A168" s="149">
        <f>'Aim 1 Study Calendar - JV'!A159</f>
        <v>158</v>
      </c>
      <c r="B168" s="120">
        <f>'Aim 1 Study Calendar - JV'!D159</f>
        <v>213837</v>
      </c>
      <c r="C168" s="120" t="str">
        <f>'Aim 1 Study Calendar - JV'!E159</f>
        <v>Unchanged</v>
      </c>
      <c r="D168" s="120" t="str">
        <f>'Aim 1 Study Calendar - JV'!G159</f>
        <v>M</v>
      </c>
      <c r="E168" s="120" t="str">
        <f>'Aim 1 Study Calendar - JV'!L159</f>
        <v>Not Yet Assigned</v>
      </c>
      <c r="F168" s="120">
        <f>'Aim 1 Study Calendar - JV'!AQ159</f>
        <v>30</v>
      </c>
      <c r="G168" s="146">
        <f>'Aim 1 Study Calendar - JV'!AU159</f>
        <v>45062</v>
      </c>
    </row>
    <row r="169" spans="1:7">
      <c r="A169" s="149">
        <f>'Aim 1 Study Calendar - JV'!A160</f>
        <v>159</v>
      </c>
      <c r="B169" s="120">
        <f>'Aim 1 Study Calendar - JV'!D160</f>
        <v>213837</v>
      </c>
      <c r="C169" s="120" t="str">
        <f>'Aim 1 Study Calendar - JV'!E160</f>
        <v>Unchanged</v>
      </c>
      <c r="D169" s="120" t="str">
        <f>'Aim 1 Study Calendar - JV'!G160</f>
        <v>M</v>
      </c>
      <c r="E169" s="120" t="str">
        <f>'Aim 1 Study Calendar - JV'!L160</f>
        <v>Not Yet Assigned</v>
      </c>
      <c r="F169" s="120">
        <f>'Aim 1 Study Calendar - JV'!AQ160</f>
        <v>30</v>
      </c>
      <c r="G169" s="146">
        <f>'Aim 1 Study Calendar - JV'!AU160</f>
        <v>45062</v>
      </c>
    </row>
    <row r="170" spans="1:7">
      <c r="A170" s="149">
        <f>'Aim 1 Study Calendar - JV'!A161</f>
        <v>160</v>
      </c>
      <c r="B170" s="120">
        <f>'Aim 1 Study Calendar - JV'!D161</f>
        <v>213841</v>
      </c>
      <c r="C170" s="120" t="str">
        <f>'Aim 1 Study Calendar - JV'!E161</f>
        <v>Unchanged</v>
      </c>
      <c r="D170" s="120" t="str">
        <f>'Aim 1 Study Calendar - JV'!G161</f>
        <v>F</v>
      </c>
      <c r="E170" s="120" t="str">
        <f>'Aim 1 Study Calendar - JV'!L161</f>
        <v>Not Yet Assigned</v>
      </c>
      <c r="F170" s="120">
        <f>'Aim 1 Study Calendar - JV'!AQ161</f>
        <v>30</v>
      </c>
      <c r="G170" s="146">
        <f>'Aim 1 Study Calendar - JV'!AU161</f>
        <v>45062</v>
      </c>
    </row>
    <row r="171" spans="1:7">
      <c r="A171" s="149">
        <f>'Aim 1 Study Calendar - JV'!A162</f>
        <v>161</v>
      </c>
      <c r="B171" s="120">
        <f>'Aim 1 Study Calendar - JV'!D162</f>
        <v>213841</v>
      </c>
      <c r="C171" s="120" t="str">
        <f>'Aim 1 Study Calendar - JV'!E162</f>
        <v>Unchanged</v>
      </c>
      <c r="D171" s="120" t="str">
        <f>'Aim 1 Study Calendar - JV'!G162</f>
        <v>F</v>
      </c>
      <c r="E171" s="120" t="str">
        <f>'Aim 1 Study Calendar - JV'!L162</f>
        <v>Not Yet Assigned</v>
      </c>
      <c r="F171" s="120">
        <f>'Aim 1 Study Calendar - JV'!AQ162</f>
        <v>30</v>
      </c>
      <c r="G171" s="146">
        <f>'Aim 1 Study Calendar - JV'!AU162</f>
        <v>45062</v>
      </c>
    </row>
    <row r="172" spans="1:7">
      <c r="A172" s="149">
        <f>'Aim 1 Study Calendar - JV'!A163</f>
        <v>162</v>
      </c>
      <c r="B172" s="120">
        <f>'Aim 1 Study Calendar - JV'!D163</f>
        <v>213841</v>
      </c>
      <c r="C172" s="120" t="str">
        <f>'Aim 1 Study Calendar - JV'!E163</f>
        <v>Unchanged</v>
      </c>
      <c r="D172" s="120" t="str">
        <f>'Aim 1 Study Calendar - JV'!G163</f>
        <v>F</v>
      </c>
      <c r="E172" s="120" t="str">
        <f>'Aim 1 Study Calendar - JV'!L163</f>
        <v>Not Yet Assigned</v>
      </c>
      <c r="F172" s="120">
        <f>'Aim 1 Study Calendar - JV'!AQ163</f>
        <v>30</v>
      </c>
      <c r="G172" s="146">
        <f>'Aim 1 Study Calendar - JV'!AU163</f>
        <v>45062</v>
      </c>
    </row>
    <row r="173" spans="1:7">
      <c r="A173" s="149">
        <f>'Aim 1 Study Calendar - JV'!A164</f>
        <v>163</v>
      </c>
      <c r="B173" s="120">
        <f>'Aim 1 Study Calendar - JV'!D164</f>
        <v>213841</v>
      </c>
      <c r="C173" s="120" t="str">
        <f>'Aim 1 Study Calendar - JV'!E164</f>
        <v>Unchanged</v>
      </c>
      <c r="D173" s="120" t="str">
        <f>'Aim 1 Study Calendar - JV'!G164</f>
        <v>F</v>
      </c>
      <c r="E173" s="120" t="str">
        <f>'Aim 1 Study Calendar - JV'!L164</f>
        <v>Not Yet Assigned</v>
      </c>
      <c r="F173" s="120">
        <f>'Aim 1 Study Calendar - JV'!AQ164</f>
        <v>30</v>
      </c>
      <c r="G173" s="146">
        <f>'Aim 1 Study Calendar - JV'!AU164</f>
        <v>45062</v>
      </c>
    </row>
    <row r="174" spans="1:7">
      <c r="A174" s="149">
        <f>'Aim 1 Study Calendar - JV'!A165</f>
        <v>164</v>
      </c>
      <c r="B174" s="120">
        <f>'Aim 1 Study Calendar - JV'!D165</f>
        <v>213842</v>
      </c>
      <c r="C174" s="120" t="str">
        <f>'Aim 1 Study Calendar - JV'!E165</f>
        <v>Unchanged</v>
      </c>
      <c r="D174" s="120" t="str">
        <f>'Aim 1 Study Calendar - JV'!G165</f>
        <v>M</v>
      </c>
      <c r="E174" s="120" t="str">
        <f>'Aim 1 Study Calendar - JV'!L165</f>
        <v>Not Yet Assigned</v>
      </c>
      <c r="F174" s="120">
        <f>'Aim 1 Study Calendar - JV'!AQ165</f>
        <v>30</v>
      </c>
      <c r="G174" s="146">
        <f>'Aim 1 Study Calendar - JV'!AU165</f>
        <v>45062</v>
      </c>
    </row>
    <row r="175" spans="1:7">
      <c r="A175" s="95">
        <f>'Aim 1 Study Calendar - JV'!A166</f>
        <v>165</v>
      </c>
      <c r="B175" s="3">
        <f>'Aim 1 Study Calendar - JV'!D166</f>
        <v>215371</v>
      </c>
      <c r="C175" s="3" t="str">
        <f>'Aim 1 Study Calendar - JV'!E166</f>
        <v>Unchanged</v>
      </c>
      <c r="D175" s="3" t="str">
        <f>'Aim 1 Study Calendar - JV'!G166</f>
        <v>F</v>
      </c>
      <c r="E175" s="3" t="str">
        <f>'Aim 1 Study Calendar - JV'!L166</f>
        <v>CON-SED</v>
      </c>
      <c r="F175" s="3">
        <f>'Aim 1 Study Calendar - JV'!AQ166</f>
        <v>30</v>
      </c>
      <c r="G175" s="59">
        <f>'Aim 1 Study Calendar - JV'!AU166</f>
        <v>45076</v>
      </c>
    </row>
    <row r="176" spans="1:7">
      <c r="A176" s="95">
        <f>'Aim 1 Study Calendar - JV'!A167</f>
        <v>166</v>
      </c>
      <c r="B176" s="3">
        <f>'Aim 1 Study Calendar - JV'!D167</f>
        <v>215371</v>
      </c>
      <c r="C176" s="3" t="str">
        <f>'Aim 1 Study Calendar - JV'!E167</f>
        <v>Unchanged</v>
      </c>
      <c r="D176" s="3" t="str">
        <f>'Aim 1 Study Calendar - JV'!G167</f>
        <v>F</v>
      </c>
      <c r="E176" s="3" t="str">
        <f>'Aim 1 Study Calendar - JV'!L167</f>
        <v>CON-SED</v>
      </c>
      <c r="F176" s="3">
        <f>'Aim 1 Study Calendar - JV'!AQ167</f>
        <v>30</v>
      </c>
      <c r="G176" s="59">
        <f>'Aim 1 Study Calendar - JV'!AU167</f>
        <v>45076</v>
      </c>
    </row>
    <row r="177" spans="1:7">
      <c r="A177" s="95">
        <f>'Aim 1 Study Calendar - JV'!A168</f>
        <v>167</v>
      </c>
      <c r="B177" s="3">
        <f>'Aim 1 Study Calendar - JV'!D168</f>
        <v>215371</v>
      </c>
      <c r="C177" s="3" t="str">
        <f>'Aim 1 Study Calendar - JV'!E168</f>
        <v>Unchanged</v>
      </c>
      <c r="D177" s="3" t="str">
        <f>'Aim 1 Study Calendar - JV'!G168</f>
        <v>F</v>
      </c>
      <c r="E177" s="3" t="str">
        <f>'Aim 1 Study Calendar - JV'!L168</f>
        <v>CON-EX</v>
      </c>
      <c r="F177" s="3">
        <f>'Aim 1 Study Calendar - JV'!AQ168</f>
        <v>30</v>
      </c>
      <c r="G177" s="59">
        <f>'Aim 1 Study Calendar - JV'!AU168</f>
        <v>45076</v>
      </c>
    </row>
    <row r="178" spans="1:7">
      <c r="A178" s="95">
        <f>'Aim 1 Study Calendar - JV'!A169</f>
        <v>168</v>
      </c>
      <c r="B178" s="3">
        <f>'Aim 1 Study Calendar - JV'!D169</f>
        <v>215371</v>
      </c>
      <c r="C178" s="3" t="str">
        <f>'Aim 1 Study Calendar - JV'!E169</f>
        <v>Unchanged</v>
      </c>
      <c r="D178" s="3" t="str">
        <f>'Aim 1 Study Calendar - JV'!G169</f>
        <v>F</v>
      </c>
      <c r="E178" s="3" t="str">
        <f>'Aim 1 Study Calendar - JV'!L169</f>
        <v>CON-EX</v>
      </c>
      <c r="F178" s="3">
        <f>'Aim 1 Study Calendar - JV'!AQ169</f>
        <v>30</v>
      </c>
      <c r="G178" s="59">
        <f>'Aim 1 Study Calendar - JV'!AU169</f>
        <v>45076</v>
      </c>
    </row>
    <row r="179" spans="1:7">
      <c r="A179" s="149">
        <f>'Aim 1 Study Calendar - JV'!A171</f>
        <v>170</v>
      </c>
      <c r="B179" s="120">
        <f>'Aim 1 Study Calendar - JV'!D171</f>
        <v>215372</v>
      </c>
      <c r="C179" s="120" t="str">
        <f>'Aim 1 Study Calendar - JV'!E171</f>
        <v>Unchanged</v>
      </c>
      <c r="D179" s="120" t="str">
        <f>'Aim 1 Study Calendar - JV'!G171</f>
        <v>M</v>
      </c>
      <c r="E179" s="120" t="str">
        <f>'Aim 1 Study Calendar - JV'!L171</f>
        <v>HFD-EX</v>
      </c>
      <c r="F179" s="120">
        <f>'Aim 1 Study Calendar - JV'!AQ171</f>
        <v>30</v>
      </c>
      <c r="G179" s="146">
        <f>'Aim 1 Study Calendar - JV'!AU171</f>
        <v>45076</v>
      </c>
    </row>
    <row r="180" spans="1:7">
      <c r="A180" s="149">
        <f>'Aim 1 Study Calendar - JV'!A172</f>
        <v>171</v>
      </c>
      <c r="B180" s="120">
        <f>'Aim 1 Study Calendar - JV'!D172</f>
        <v>215372</v>
      </c>
      <c r="C180" s="120" t="str">
        <f>'Aim 1 Study Calendar - JV'!E172</f>
        <v>Unchanged</v>
      </c>
      <c r="D180" s="120" t="str">
        <f>'Aim 1 Study Calendar - JV'!G172</f>
        <v>M</v>
      </c>
      <c r="E180" s="120" t="str">
        <f>'Aim 1 Study Calendar - JV'!L172</f>
        <v>HFD-EX</v>
      </c>
      <c r="F180" s="120">
        <f>'Aim 1 Study Calendar - JV'!AQ172</f>
        <v>30</v>
      </c>
      <c r="G180" s="146">
        <f>'Aim 1 Study Calendar - JV'!AU172</f>
        <v>45076</v>
      </c>
    </row>
    <row r="181" spans="1:7">
      <c r="A181" s="95">
        <f>'Aim 1 Study Calendar - JV'!A173</f>
        <v>172</v>
      </c>
      <c r="B181" s="3">
        <f>'Aim 1 Study Calendar - JV'!D173</f>
        <v>215364</v>
      </c>
      <c r="C181" s="3" t="str">
        <f>'Aim 1 Study Calendar - JV'!E173</f>
        <v>Unchanged</v>
      </c>
      <c r="D181" s="3" t="str">
        <f>'Aim 1 Study Calendar - JV'!G173</f>
        <v>F</v>
      </c>
      <c r="E181" s="3" t="str">
        <f>'Aim 1 Study Calendar - JV'!L173</f>
        <v>CON-SED</v>
      </c>
      <c r="F181" s="3">
        <f>'Aim 1 Study Calendar - JV'!AQ173</f>
        <v>30</v>
      </c>
      <c r="G181" s="59">
        <f>'Aim 1 Study Calendar - JV'!AU173</f>
        <v>45076</v>
      </c>
    </row>
    <row r="182" spans="1:7">
      <c r="A182" s="95">
        <f>'Aim 1 Study Calendar - JV'!A174</f>
        <v>173</v>
      </c>
      <c r="B182" s="3">
        <f>'Aim 1 Study Calendar - JV'!D174</f>
        <v>215364</v>
      </c>
      <c r="C182" s="3" t="str">
        <f>'Aim 1 Study Calendar - JV'!E174</f>
        <v>Unchanged</v>
      </c>
      <c r="D182" s="3" t="str">
        <f>'Aim 1 Study Calendar - JV'!G174</f>
        <v>F</v>
      </c>
      <c r="E182" s="3" t="str">
        <f>'Aim 1 Study Calendar - JV'!L174</f>
        <v>CON-SED</v>
      </c>
      <c r="F182" s="3">
        <f>'Aim 1 Study Calendar - JV'!AQ174</f>
        <v>30</v>
      </c>
      <c r="G182" s="59">
        <f>'Aim 1 Study Calendar - JV'!AU174</f>
        <v>45076</v>
      </c>
    </row>
    <row r="183" spans="1:7">
      <c r="A183" s="95">
        <f>'Aim 1 Study Calendar - JV'!A175</f>
        <v>174</v>
      </c>
      <c r="B183" s="3">
        <f>'Aim 1 Study Calendar - JV'!D175</f>
        <v>215364</v>
      </c>
      <c r="C183" s="3" t="str">
        <f>'Aim 1 Study Calendar - JV'!E175</f>
        <v>Unchanged</v>
      </c>
      <c r="D183" s="3" t="str">
        <f>'Aim 1 Study Calendar - JV'!G175</f>
        <v>F</v>
      </c>
      <c r="E183" s="3" t="str">
        <f>'Aim 1 Study Calendar - JV'!L175</f>
        <v>CON-EX</v>
      </c>
      <c r="F183" s="3">
        <f>'Aim 1 Study Calendar - JV'!AQ175</f>
        <v>30</v>
      </c>
      <c r="G183" s="59">
        <f>'Aim 1 Study Calendar - JV'!AU175</f>
        <v>45076</v>
      </c>
    </row>
    <row r="184" spans="1:7">
      <c r="A184" s="95">
        <f>'Aim 1 Study Calendar - JV'!A176</f>
        <v>175</v>
      </c>
      <c r="B184" s="3">
        <f>'Aim 1 Study Calendar - JV'!D176</f>
        <v>215364</v>
      </c>
      <c r="C184" s="3" t="str">
        <f>'Aim 1 Study Calendar - JV'!E176</f>
        <v>Unchanged</v>
      </c>
      <c r="D184" s="3" t="str">
        <f>'Aim 1 Study Calendar - JV'!G176</f>
        <v>F</v>
      </c>
      <c r="E184" s="3" t="str">
        <f>'Aim 1 Study Calendar - JV'!L176</f>
        <v>CON-EX</v>
      </c>
      <c r="F184" s="3">
        <f>'Aim 1 Study Calendar - JV'!AQ176</f>
        <v>30</v>
      </c>
      <c r="G184" s="59">
        <f>'Aim 1 Study Calendar - JV'!AU176</f>
        <v>45076</v>
      </c>
    </row>
    <row r="185" spans="1:7">
      <c r="A185" s="95">
        <f>'Aim 1 Study Calendar - JV'!A177</f>
        <v>176</v>
      </c>
      <c r="B185" s="3">
        <f>'Aim 1 Study Calendar - JV'!D177</f>
        <v>215364</v>
      </c>
      <c r="C185" s="3" t="str">
        <f>'Aim 1 Study Calendar - JV'!E177</f>
        <v>Unchanged</v>
      </c>
      <c r="D185" s="3" t="str">
        <f>'Aim 1 Study Calendar - JV'!G177</f>
        <v>F</v>
      </c>
      <c r="E185" s="3" t="str">
        <f>'Aim 1 Study Calendar - JV'!L177</f>
        <v>CON-EX</v>
      </c>
      <c r="F185" s="3">
        <f>'Aim 1 Study Calendar - JV'!AQ177</f>
        <v>30</v>
      </c>
      <c r="G185" s="59">
        <f>'Aim 1 Study Calendar - JV'!AU177</f>
        <v>45076</v>
      </c>
    </row>
    <row r="186" spans="1:7">
      <c r="A186" s="95">
        <f>'Aim 1 Study Calendar - JV'!A179</f>
        <v>178</v>
      </c>
      <c r="B186" s="3">
        <f>'Aim 1 Study Calendar - JV'!D179</f>
        <v>215965</v>
      </c>
      <c r="C186" s="3" t="str">
        <f>'Aim 1 Study Calendar - JV'!E179</f>
        <v>Unchanged</v>
      </c>
      <c r="D186" s="3" t="str">
        <f>'Aim 1 Study Calendar - JV'!G179</f>
        <v>F</v>
      </c>
      <c r="E186" s="3" t="str">
        <f>'Aim 1 Study Calendar - JV'!L179</f>
        <v>HFD-EX</v>
      </c>
      <c r="F186" s="3">
        <f>'Aim 1 Study Calendar - JV'!AQ179</f>
        <v>30</v>
      </c>
      <c r="G186" s="59">
        <f>'Aim 1 Study Calendar - JV'!AU179</f>
        <v>45083</v>
      </c>
    </row>
    <row r="187" spans="1:7">
      <c r="A187" s="95">
        <f>'Aim 1 Study Calendar - JV'!A180</f>
        <v>179</v>
      </c>
      <c r="B187" s="3">
        <f>'Aim 1 Study Calendar - JV'!D180</f>
        <v>215966</v>
      </c>
      <c r="C187" s="3" t="str">
        <f>'Aim 1 Study Calendar - JV'!E180</f>
        <v>Unchanged</v>
      </c>
      <c r="D187" s="3" t="str">
        <f>'Aim 1 Study Calendar - JV'!G180</f>
        <v>M</v>
      </c>
      <c r="E187" s="3" t="str">
        <f>'Aim 1 Study Calendar - JV'!L180</f>
        <v>HFD-SED</v>
      </c>
      <c r="F187" s="3">
        <f>'Aim 1 Study Calendar - JV'!AQ180</f>
        <v>30</v>
      </c>
      <c r="G187" s="59">
        <f>'Aim 1 Study Calendar - JV'!AU180</f>
        <v>45083</v>
      </c>
    </row>
    <row r="188" spans="1:7">
      <c r="A188" s="95">
        <f>'Aim 1 Study Calendar - JV'!A181</f>
        <v>180</v>
      </c>
      <c r="B188" s="3">
        <f>'Aim 1 Study Calendar - JV'!D181</f>
        <v>215966</v>
      </c>
      <c r="C188" s="3" t="str">
        <f>'Aim 1 Study Calendar - JV'!E181</f>
        <v>Unchanged</v>
      </c>
      <c r="D188" s="3" t="str">
        <f>'Aim 1 Study Calendar - JV'!G181</f>
        <v>M</v>
      </c>
      <c r="E188" s="3" t="str">
        <f>'Aim 1 Study Calendar - JV'!L181</f>
        <v>HFD-EX</v>
      </c>
      <c r="F188" s="3">
        <f>'Aim 1 Study Calendar - JV'!AQ181</f>
        <v>30</v>
      </c>
      <c r="G188" s="59">
        <f>'Aim 1 Study Calendar - JV'!AU181</f>
        <v>45083</v>
      </c>
    </row>
    <row r="189" spans="1:7">
      <c r="A189" s="95">
        <f>'Aim 1 Study Calendar - JV'!A182</f>
        <v>181</v>
      </c>
      <c r="B189" s="3">
        <f>'Aim 1 Study Calendar - JV'!D182</f>
        <v>215977</v>
      </c>
      <c r="C189" s="3" t="str">
        <f>'Aim 1 Study Calendar - JV'!E182</f>
        <v>Unchanged</v>
      </c>
      <c r="D189" s="3" t="str">
        <f>'Aim 1 Study Calendar - JV'!G182</f>
        <v>F</v>
      </c>
      <c r="E189" s="3" t="str">
        <f>'Aim 1 Study Calendar - JV'!L182</f>
        <v>HFD-SED</v>
      </c>
      <c r="F189" s="3">
        <f>'Aim 1 Study Calendar - JV'!AQ182</f>
        <v>30</v>
      </c>
      <c r="G189" s="59">
        <f>'Aim 1 Study Calendar - JV'!AU182</f>
        <v>45083</v>
      </c>
    </row>
    <row r="190" spans="1:7">
      <c r="A190" s="95">
        <f>'Aim 1 Study Calendar - JV'!A183</f>
        <v>182</v>
      </c>
      <c r="B190" s="3">
        <f>'Aim 1 Study Calendar - JV'!D183</f>
        <v>215977</v>
      </c>
      <c r="C190" s="3" t="str">
        <f>'Aim 1 Study Calendar - JV'!E183</f>
        <v>Unchanged</v>
      </c>
      <c r="D190" s="3" t="str">
        <f>'Aim 1 Study Calendar - JV'!G183</f>
        <v>F</v>
      </c>
      <c r="E190" s="3" t="str">
        <f>'Aim 1 Study Calendar - JV'!L183</f>
        <v>HFD-SED</v>
      </c>
      <c r="F190" s="3">
        <f>'Aim 1 Study Calendar - JV'!AQ183</f>
        <v>30</v>
      </c>
      <c r="G190" s="59">
        <f>'Aim 1 Study Calendar - JV'!AU183</f>
        <v>45083</v>
      </c>
    </row>
    <row r="191" spans="1:7">
      <c r="A191" s="95">
        <f>'Aim 1 Study Calendar - JV'!A184</f>
        <v>183</v>
      </c>
      <c r="B191" s="3">
        <f>'Aim 1 Study Calendar - JV'!D184</f>
        <v>215977</v>
      </c>
      <c r="C191" s="3" t="str">
        <f>'Aim 1 Study Calendar - JV'!E184</f>
        <v>Unchanged</v>
      </c>
      <c r="D191" s="3" t="str">
        <f>'Aim 1 Study Calendar - JV'!G184</f>
        <v>F</v>
      </c>
      <c r="E191" s="3" t="str">
        <f>'Aim 1 Study Calendar - JV'!L184</f>
        <v>HFD-EX</v>
      </c>
      <c r="F191" s="3">
        <f>'Aim 1 Study Calendar - JV'!AQ184</f>
        <v>30</v>
      </c>
      <c r="G191" s="59">
        <f>'Aim 1 Study Calendar - JV'!AU184</f>
        <v>45083</v>
      </c>
    </row>
    <row r="192" spans="1:7">
      <c r="A192" s="95">
        <f>'Aim 1 Study Calendar - JV'!A185</f>
        <v>184</v>
      </c>
      <c r="B192" s="3">
        <f>'Aim 1 Study Calendar - JV'!D185</f>
        <v>215977</v>
      </c>
      <c r="C192" s="3" t="str">
        <f>'Aim 1 Study Calendar - JV'!E185</f>
        <v>Unchanged</v>
      </c>
      <c r="D192" s="3" t="str">
        <f>'Aim 1 Study Calendar - JV'!G185</f>
        <v>F</v>
      </c>
      <c r="E192" s="3" t="str">
        <f>'Aim 1 Study Calendar - JV'!L185</f>
        <v>HFD-EX</v>
      </c>
      <c r="F192" s="3">
        <f>'Aim 1 Study Calendar - JV'!AQ185</f>
        <v>30</v>
      </c>
      <c r="G192" s="59">
        <f>'Aim 1 Study Calendar - JV'!AU185</f>
        <v>45083</v>
      </c>
    </row>
    <row r="193" spans="1:7">
      <c r="A193" s="95">
        <f>'Aim 1 Study Calendar - JV'!A187</f>
        <v>186</v>
      </c>
      <c r="B193" s="3">
        <f>'Aim 1 Study Calendar - JV'!D187</f>
        <v>215978</v>
      </c>
      <c r="C193" s="3" t="str">
        <f>'Aim 1 Study Calendar - JV'!E187</f>
        <v>Unchanged</v>
      </c>
      <c r="D193" s="3" t="str">
        <f>'Aim 1 Study Calendar - JV'!G187</f>
        <v>M</v>
      </c>
      <c r="E193" s="3" t="str">
        <f>'Aim 1 Study Calendar - JV'!L187</f>
        <v>CON-EX</v>
      </c>
      <c r="F193" s="3">
        <f>'Aim 1 Study Calendar - JV'!AQ187</f>
        <v>30</v>
      </c>
      <c r="G193" s="59">
        <f>'Aim 1 Study Calendar - JV'!AU187</f>
        <v>45083</v>
      </c>
    </row>
    <row r="194" spans="1:7">
      <c r="A194" s="95">
        <f>'Aim 1 Study Calendar - JV'!A188</f>
        <v>187</v>
      </c>
      <c r="B194" s="3">
        <f>'Aim 1 Study Calendar - JV'!D188</f>
        <v>217153</v>
      </c>
      <c r="C194" s="3" t="str">
        <f>'Aim 1 Study Calendar - JV'!E188</f>
        <v>Unchanged</v>
      </c>
      <c r="D194" s="3" t="str">
        <f>'Aim 1 Study Calendar - JV'!G188</f>
        <v>F</v>
      </c>
      <c r="E194" s="3" t="str">
        <f>'Aim 1 Study Calendar - JV'!L188</f>
        <v>CON-SED</v>
      </c>
      <c r="F194" s="3">
        <f>'Aim 1 Study Calendar - JV'!AQ188</f>
        <v>30</v>
      </c>
      <c r="G194" s="59">
        <f>'Aim 1 Study Calendar - JV'!AU188</f>
        <v>45090</v>
      </c>
    </row>
    <row r="195" spans="1:7">
      <c r="A195" s="95">
        <f>'Aim 1 Study Calendar - JV'!A189</f>
        <v>188</v>
      </c>
      <c r="B195" s="3">
        <f>'Aim 1 Study Calendar - JV'!D189</f>
        <v>217153</v>
      </c>
      <c r="C195" s="3" t="str">
        <f>'Aim 1 Study Calendar - JV'!E189</f>
        <v>Unchanged</v>
      </c>
      <c r="D195" s="3" t="str">
        <f>'Aim 1 Study Calendar - JV'!G189</f>
        <v>F</v>
      </c>
      <c r="E195" s="3" t="str">
        <f>'Aim 1 Study Calendar - JV'!L189</f>
        <v>CON-SED</v>
      </c>
      <c r="F195" s="3">
        <f>'Aim 1 Study Calendar - JV'!AQ189</f>
        <v>30</v>
      </c>
      <c r="G195" s="59">
        <f>'Aim 1 Study Calendar - JV'!AU189</f>
        <v>45090</v>
      </c>
    </row>
    <row r="196" spans="1:7">
      <c r="A196" s="95">
        <f>'Aim 1 Study Calendar - JV'!A190</f>
        <v>189</v>
      </c>
      <c r="B196" s="3">
        <f>'Aim 1 Study Calendar - JV'!D190</f>
        <v>217153</v>
      </c>
      <c r="C196" s="3" t="str">
        <f>'Aim 1 Study Calendar - JV'!E190</f>
        <v>Unchanged</v>
      </c>
      <c r="D196" s="3" t="str">
        <f>'Aim 1 Study Calendar - JV'!G190</f>
        <v>F</v>
      </c>
      <c r="E196" s="3" t="str">
        <f>'Aim 1 Study Calendar - JV'!L190</f>
        <v>CON-EX</v>
      </c>
      <c r="F196" s="3">
        <f>'Aim 1 Study Calendar - JV'!AQ190</f>
        <v>30</v>
      </c>
      <c r="G196" s="59">
        <f>'Aim 1 Study Calendar - JV'!AU190</f>
        <v>45090</v>
      </c>
    </row>
    <row r="197" spans="1:7">
      <c r="A197" s="95">
        <f>'Aim 1 Study Calendar - JV'!A191</f>
        <v>190</v>
      </c>
      <c r="B197" s="3">
        <f>'Aim 1 Study Calendar - JV'!D191</f>
        <v>217153</v>
      </c>
      <c r="C197" s="3" t="str">
        <f>'Aim 1 Study Calendar - JV'!E191</f>
        <v>Unchanged</v>
      </c>
      <c r="D197" s="3" t="str">
        <f>'Aim 1 Study Calendar - JV'!G191</f>
        <v>F</v>
      </c>
      <c r="E197" s="3" t="str">
        <f>'Aim 1 Study Calendar - JV'!L191</f>
        <v>CON-EX</v>
      </c>
      <c r="F197" s="3">
        <f>'Aim 1 Study Calendar - JV'!AQ191</f>
        <v>30</v>
      </c>
      <c r="G197" s="59">
        <f>'Aim 1 Study Calendar - JV'!AU191</f>
        <v>45090</v>
      </c>
    </row>
    <row r="198" spans="1:7">
      <c r="A198" s="95">
        <f>'Aim 1 Study Calendar - JV'!A192</f>
        <v>191</v>
      </c>
      <c r="B198" s="3">
        <f>'Aim 1 Study Calendar - JV'!D192</f>
        <v>217153</v>
      </c>
      <c r="C198" s="3" t="str">
        <f>'Aim 1 Study Calendar - JV'!E192</f>
        <v>Unchanged</v>
      </c>
      <c r="D198" s="3" t="str">
        <f>'Aim 1 Study Calendar - JV'!G192</f>
        <v>F</v>
      </c>
      <c r="E198" s="3" t="str">
        <f>'Aim 1 Study Calendar - JV'!L192</f>
        <v>CON-EX</v>
      </c>
      <c r="F198" s="3">
        <f>'Aim 1 Study Calendar - JV'!AQ192</f>
        <v>30</v>
      </c>
      <c r="G198" s="59">
        <f>'Aim 1 Study Calendar - JV'!AU192</f>
        <v>45090</v>
      </c>
    </row>
    <row r="199" spans="1:7">
      <c r="A199" s="95">
        <f>'Aim 1 Study Calendar - JV'!A193</f>
        <v>192</v>
      </c>
      <c r="B199" s="3">
        <f>'Aim 1 Study Calendar - JV'!D193</f>
        <v>217152</v>
      </c>
      <c r="C199" s="3" t="str">
        <f>'Aim 1 Study Calendar - JV'!E193</f>
        <v>Unchanged</v>
      </c>
      <c r="D199" s="3" t="str">
        <f>'Aim 1 Study Calendar - JV'!G193</f>
        <v>M</v>
      </c>
      <c r="E199" s="3" t="str">
        <f>'Aim 1 Study Calendar - JV'!L193</f>
        <v>HFD-SED</v>
      </c>
      <c r="F199" s="3">
        <f>'Aim 1 Study Calendar - JV'!AQ193</f>
        <v>30</v>
      </c>
      <c r="G199" s="59">
        <f>'Aim 1 Study Calendar - JV'!AU193</f>
        <v>45090</v>
      </c>
    </row>
    <row r="200" spans="1:7">
      <c r="A200" s="95">
        <f>'Aim 1 Study Calendar - JV'!A194</f>
        <v>193</v>
      </c>
      <c r="B200" s="3">
        <f>'Aim 1 Study Calendar - JV'!D194</f>
        <v>217152</v>
      </c>
      <c r="C200" s="3" t="str">
        <f>'Aim 1 Study Calendar - JV'!E194</f>
        <v>Unchanged</v>
      </c>
      <c r="D200" s="3" t="str">
        <f>'Aim 1 Study Calendar - JV'!G194</f>
        <v>M</v>
      </c>
      <c r="E200" s="3" t="str">
        <f>'Aim 1 Study Calendar - JV'!L194</f>
        <v>HFD-SED</v>
      </c>
      <c r="F200" s="3">
        <f>'Aim 1 Study Calendar - JV'!AQ194</f>
        <v>30</v>
      </c>
      <c r="G200" s="59">
        <f>'Aim 1 Study Calendar - JV'!AU194</f>
        <v>45090</v>
      </c>
    </row>
    <row r="201" spans="1:7">
      <c r="A201" s="95">
        <f>'Aim 1 Study Calendar - JV'!A195</f>
        <v>194</v>
      </c>
      <c r="B201" s="3">
        <f>'Aim 1 Study Calendar - JV'!D195</f>
        <v>217152</v>
      </c>
      <c r="C201" s="3" t="str">
        <f>'Aim 1 Study Calendar - JV'!E195</f>
        <v>Unchanged</v>
      </c>
      <c r="D201" s="3" t="str">
        <f>'Aim 1 Study Calendar - JV'!G195</f>
        <v>M</v>
      </c>
      <c r="E201" s="3" t="str">
        <f>'Aim 1 Study Calendar - JV'!L195</f>
        <v>HFD-SED</v>
      </c>
      <c r="F201" s="3">
        <f>'Aim 1 Study Calendar - JV'!AQ195</f>
        <v>30</v>
      </c>
      <c r="G201" s="59">
        <f>'Aim 1 Study Calendar - JV'!AU195</f>
        <v>45090</v>
      </c>
    </row>
    <row r="202" spans="1:7">
      <c r="A202" s="95">
        <f>'Aim 1 Study Calendar - JV'!A196</f>
        <v>195</v>
      </c>
      <c r="B202" s="3">
        <f>'Aim 1 Study Calendar - JV'!D196</f>
        <v>217152</v>
      </c>
      <c r="C202" s="3" t="str">
        <f>'Aim 1 Study Calendar - JV'!E196</f>
        <v>Unchanged</v>
      </c>
      <c r="D202" s="3" t="str">
        <f>'Aim 1 Study Calendar - JV'!G196</f>
        <v>M</v>
      </c>
      <c r="E202" s="3" t="str">
        <f>'Aim 1 Study Calendar - JV'!L196</f>
        <v>HFD-EX</v>
      </c>
      <c r="F202" s="3">
        <f>'Aim 1 Study Calendar - JV'!AQ196</f>
        <v>30</v>
      </c>
      <c r="G202" s="59">
        <f>'Aim 1 Study Calendar - JV'!AU196</f>
        <v>45090</v>
      </c>
    </row>
    <row r="203" spans="1:7">
      <c r="A203" s="95">
        <f>'Aim 1 Study Calendar - JV'!A197</f>
        <v>196</v>
      </c>
      <c r="B203" s="3">
        <f>'Aim 1 Study Calendar - JV'!D197</f>
        <v>217152</v>
      </c>
      <c r="C203" s="3" t="str">
        <f>'Aim 1 Study Calendar - JV'!E197</f>
        <v>Unchanged</v>
      </c>
      <c r="D203" s="3" t="str">
        <f>'Aim 1 Study Calendar - JV'!G197</f>
        <v>M</v>
      </c>
      <c r="E203" s="3" t="str">
        <f>'Aim 1 Study Calendar - JV'!L197</f>
        <v>HFD-EX</v>
      </c>
      <c r="F203" s="3">
        <f>'Aim 1 Study Calendar - JV'!AQ197</f>
        <v>30</v>
      </c>
      <c r="G203" s="59">
        <f>'Aim 1 Study Calendar - JV'!AU197</f>
        <v>45090</v>
      </c>
    </row>
    <row r="204" spans="1:7">
      <c r="A204" s="95">
        <f>'Aim 1 Study Calendar - JV'!A198</f>
        <v>197</v>
      </c>
      <c r="B204" s="3">
        <f>'Aim 1 Study Calendar - JV'!D198</f>
        <v>217688</v>
      </c>
      <c r="C204" s="3" t="str">
        <f>'Aim 1 Study Calendar - JV'!E198</f>
        <v>Unchanged</v>
      </c>
      <c r="D204" s="3" t="str">
        <f>'Aim 1 Study Calendar - JV'!G198</f>
        <v>F</v>
      </c>
      <c r="E204" s="3" t="str">
        <f>'Aim 1 Study Calendar - JV'!L198</f>
        <v>HFD-SED</v>
      </c>
      <c r="F204" s="3">
        <f>'Aim 1 Study Calendar - JV'!AQ198</f>
        <v>30</v>
      </c>
      <c r="G204" s="59">
        <f>'Aim 1 Study Calendar - JV'!AU198</f>
        <v>45097</v>
      </c>
    </row>
    <row r="205" spans="1:7">
      <c r="A205" s="95">
        <f>'Aim 1 Study Calendar - JV'!A199</f>
        <v>198</v>
      </c>
      <c r="B205" s="3">
        <f>'Aim 1 Study Calendar - JV'!D199</f>
        <v>217688</v>
      </c>
      <c r="C205" s="3" t="str">
        <f>'Aim 1 Study Calendar - JV'!E199</f>
        <v>Unchanged</v>
      </c>
      <c r="D205" s="3" t="str">
        <f>'Aim 1 Study Calendar - JV'!G199</f>
        <v>F</v>
      </c>
      <c r="E205" s="3" t="str">
        <f>'Aim 1 Study Calendar - JV'!L199</f>
        <v>HFD-SED</v>
      </c>
      <c r="F205" s="3">
        <f>'Aim 1 Study Calendar - JV'!AQ199</f>
        <v>30</v>
      </c>
      <c r="G205" s="59">
        <f>'Aim 1 Study Calendar - JV'!AU199</f>
        <v>45097</v>
      </c>
    </row>
    <row r="206" spans="1:7">
      <c r="A206" s="95">
        <f>'Aim 1 Study Calendar - JV'!A200</f>
        <v>199</v>
      </c>
      <c r="B206" s="3">
        <f>'Aim 1 Study Calendar - JV'!D200</f>
        <v>217688</v>
      </c>
      <c r="C206" s="3" t="str">
        <f>'Aim 1 Study Calendar - JV'!E200</f>
        <v>Unchanged</v>
      </c>
      <c r="D206" s="3" t="str">
        <f>'Aim 1 Study Calendar - JV'!G200</f>
        <v>F</v>
      </c>
      <c r="E206" s="3" t="str">
        <f>'Aim 1 Study Calendar - JV'!L200</f>
        <v>HFD-EX</v>
      </c>
      <c r="F206" s="3">
        <f>'Aim 1 Study Calendar - JV'!AQ200</f>
        <v>30</v>
      </c>
      <c r="G206" s="59">
        <f>'Aim 1 Study Calendar - JV'!AU200</f>
        <v>45097</v>
      </c>
    </row>
    <row r="207" spans="1:7">
      <c r="A207" s="95">
        <f>'Aim 1 Study Calendar - JV'!A201</f>
        <v>500</v>
      </c>
      <c r="B207" s="3">
        <f>'Aim 1 Study Calendar - JV'!D201</f>
        <v>217688</v>
      </c>
      <c r="C207" s="3" t="str">
        <f>'Aim 1 Study Calendar - JV'!E201</f>
        <v>Unchanged</v>
      </c>
      <c r="D207" s="3" t="str">
        <f>'Aim 1 Study Calendar - JV'!G201</f>
        <v>F</v>
      </c>
      <c r="E207" s="3" t="str">
        <f>'Aim 1 Study Calendar - JV'!L201</f>
        <v>HFD-EX</v>
      </c>
      <c r="F207" s="3">
        <f>'Aim 1 Study Calendar - JV'!AQ201</f>
        <v>30</v>
      </c>
      <c r="G207" s="59">
        <f>'Aim 1 Study Calendar - JV'!AU201</f>
        <v>45097</v>
      </c>
    </row>
    <row r="208" spans="1:7">
      <c r="A208" s="95">
        <f>'Aim 1 Study Calendar - JV'!A202</f>
        <v>501</v>
      </c>
      <c r="B208" s="3">
        <f>'Aim 1 Study Calendar - JV'!D202</f>
        <v>217689</v>
      </c>
      <c r="C208" s="3" t="str">
        <f>'Aim 1 Study Calendar - JV'!E202</f>
        <v>Unchanged</v>
      </c>
      <c r="D208" s="3" t="str">
        <f>'Aim 1 Study Calendar - JV'!G202</f>
        <v>F</v>
      </c>
      <c r="E208" s="3" t="str">
        <f>'Aim 1 Study Calendar - JV'!L202</f>
        <v>HFD-SED</v>
      </c>
      <c r="F208" s="3">
        <f>'Aim 1 Study Calendar - JV'!AQ202</f>
        <v>30</v>
      </c>
      <c r="G208" s="59">
        <f>'Aim 1 Study Calendar - JV'!AU202</f>
        <v>45097</v>
      </c>
    </row>
    <row r="209" spans="1:7">
      <c r="A209" s="95">
        <f>'Aim 1 Study Calendar - JV'!A203</f>
        <v>502</v>
      </c>
      <c r="B209" s="3">
        <f>'Aim 1 Study Calendar - JV'!D203</f>
        <v>217689</v>
      </c>
      <c r="C209" s="3" t="str">
        <f>'Aim 1 Study Calendar - JV'!E203</f>
        <v>Unchanged</v>
      </c>
      <c r="D209" s="3" t="str">
        <f>'Aim 1 Study Calendar - JV'!G203</f>
        <v>F</v>
      </c>
      <c r="E209" s="3" t="str">
        <f>'Aim 1 Study Calendar - JV'!L203</f>
        <v>HFD-SED</v>
      </c>
      <c r="F209" s="3">
        <f>'Aim 1 Study Calendar - JV'!AQ203</f>
        <v>30</v>
      </c>
      <c r="G209" s="59">
        <f>'Aim 1 Study Calendar - JV'!AU203</f>
        <v>45097</v>
      </c>
    </row>
    <row r="210" spans="1:7">
      <c r="A210" s="95">
        <f>'Aim 1 Study Calendar - JV'!A204</f>
        <v>503</v>
      </c>
      <c r="B210" s="3">
        <f>'Aim 1 Study Calendar - JV'!D204</f>
        <v>217689</v>
      </c>
      <c r="C210" s="3" t="str">
        <f>'Aim 1 Study Calendar - JV'!E204</f>
        <v>Unchanged</v>
      </c>
      <c r="D210" s="3" t="str">
        <f>'Aim 1 Study Calendar - JV'!G204</f>
        <v>F</v>
      </c>
      <c r="E210" s="3" t="str">
        <f>'Aim 1 Study Calendar - JV'!L204</f>
        <v>HFD-EX</v>
      </c>
      <c r="F210" s="3">
        <f>'Aim 1 Study Calendar - JV'!AQ204</f>
        <v>30</v>
      </c>
      <c r="G210" s="59">
        <f>'Aim 1 Study Calendar - JV'!AU204</f>
        <v>45097</v>
      </c>
    </row>
    <row r="211" spans="1:7">
      <c r="A211" s="95">
        <f>'Aim 1 Study Calendar - JV'!A205</f>
        <v>504</v>
      </c>
      <c r="B211" s="3">
        <f>'Aim 1 Study Calendar - JV'!D205</f>
        <v>217689</v>
      </c>
      <c r="C211" s="3" t="str">
        <f>'Aim 1 Study Calendar - JV'!E205</f>
        <v>Unchanged</v>
      </c>
      <c r="D211" s="3" t="str">
        <f>'Aim 1 Study Calendar - JV'!G205</f>
        <v>F</v>
      </c>
      <c r="E211" s="3" t="str">
        <f>'Aim 1 Study Calendar - JV'!L205</f>
        <v>HFD-EX</v>
      </c>
      <c r="F211" s="3">
        <f>'Aim 1 Study Calendar - JV'!AQ205</f>
        <v>30</v>
      </c>
      <c r="G211" s="59">
        <f>'Aim 1 Study Calendar - JV'!AU205</f>
        <v>45097</v>
      </c>
    </row>
    <row r="212" spans="1:7">
      <c r="A212" s="95">
        <f>'Aim 1 Study Calendar - JV'!A206</f>
        <v>505</v>
      </c>
      <c r="B212" s="3">
        <f>'Aim 1 Study Calendar - JV'!D206</f>
        <v>217690</v>
      </c>
      <c r="C212" s="3" t="str">
        <f>'Aim 1 Study Calendar - JV'!E206</f>
        <v>Unchanged</v>
      </c>
      <c r="D212" s="3" t="str">
        <f>'Aim 1 Study Calendar - JV'!G206</f>
        <v>M</v>
      </c>
      <c r="E212" s="3" t="str">
        <f>'Aim 1 Study Calendar - JV'!L206</f>
        <v>CON-SED</v>
      </c>
      <c r="F212" s="3">
        <f>'Aim 1 Study Calendar - JV'!AQ206</f>
        <v>30</v>
      </c>
      <c r="G212" s="59">
        <f>'Aim 1 Study Calendar - JV'!AU206</f>
        <v>45097</v>
      </c>
    </row>
    <row r="213" spans="1:7">
      <c r="A213" s="95">
        <f>'Aim 1 Study Calendar - JV'!A207</f>
        <v>506</v>
      </c>
      <c r="B213" s="3">
        <f>'Aim 1 Study Calendar - JV'!D207</f>
        <v>217690</v>
      </c>
      <c r="C213" s="3" t="str">
        <f>'Aim 1 Study Calendar - JV'!E207</f>
        <v>Unchanged</v>
      </c>
      <c r="D213" s="3" t="str">
        <f>'Aim 1 Study Calendar - JV'!G207</f>
        <v>M</v>
      </c>
      <c r="E213" s="3" t="str">
        <f>'Aim 1 Study Calendar - JV'!L207</f>
        <v>CON-SED</v>
      </c>
      <c r="F213" s="3">
        <f>'Aim 1 Study Calendar - JV'!AQ207</f>
        <v>30</v>
      </c>
      <c r="G213" s="59">
        <f>'Aim 1 Study Calendar - JV'!AU207</f>
        <v>45097</v>
      </c>
    </row>
    <row r="214" spans="1:7">
      <c r="A214" s="95">
        <f>'Aim 1 Study Calendar - JV'!A208</f>
        <v>507</v>
      </c>
      <c r="B214" s="3">
        <f>'Aim 1 Study Calendar - JV'!D208</f>
        <v>217690</v>
      </c>
      <c r="C214" s="3" t="str">
        <f>'Aim 1 Study Calendar - JV'!E208</f>
        <v>Unchanged</v>
      </c>
      <c r="D214" s="3" t="str">
        <f>'Aim 1 Study Calendar - JV'!G208</f>
        <v>M</v>
      </c>
      <c r="E214" s="3" t="str">
        <f>'Aim 1 Study Calendar - JV'!L208</f>
        <v>CON-SED</v>
      </c>
      <c r="F214" s="3">
        <f>'Aim 1 Study Calendar - JV'!AQ208</f>
        <v>30</v>
      </c>
      <c r="G214" s="59">
        <f>'Aim 1 Study Calendar - JV'!AU208</f>
        <v>45097</v>
      </c>
    </row>
    <row r="215" spans="1:7">
      <c r="A215" s="95">
        <f>'Aim 1 Study Calendar - JV'!A209</f>
        <v>508</v>
      </c>
      <c r="B215" s="3">
        <f>'Aim 1 Study Calendar - JV'!D209</f>
        <v>217690</v>
      </c>
      <c r="C215" s="3" t="str">
        <f>'Aim 1 Study Calendar - JV'!E209</f>
        <v>Unchanged</v>
      </c>
      <c r="D215" s="3" t="str">
        <f>'Aim 1 Study Calendar - JV'!G209</f>
        <v>M</v>
      </c>
      <c r="E215" s="3" t="str">
        <f>'Aim 1 Study Calendar - JV'!L209</f>
        <v>CON-EX</v>
      </c>
      <c r="F215" s="3">
        <f>'Aim 1 Study Calendar - JV'!AQ209</f>
        <v>30</v>
      </c>
      <c r="G215" s="59">
        <f>'Aim 1 Study Calendar - JV'!AU209</f>
        <v>45097</v>
      </c>
    </row>
    <row r="216" spans="1:7">
      <c r="A216" s="95">
        <f>'Aim 1 Study Calendar - JV'!A210</f>
        <v>509</v>
      </c>
      <c r="B216" s="3">
        <f>'Aim 1 Study Calendar - JV'!D210</f>
        <v>217690</v>
      </c>
      <c r="C216" s="3" t="str">
        <f>'Aim 1 Study Calendar - JV'!E210</f>
        <v>Unchanged</v>
      </c>
      <c r="D216" s="3" t="str">
        <f>'Aim 1 Study Calendar - JV'!G210</f>
        <v>M</v>
      </c>
      <c r="E216" s="3" t="str">
        <f>'Aim 1 Study Calendar - JV'!L210</f>
        <v>CON-EX</v>
      </c>
      <c r="F216" s="3">
        <f>'Aim 1 Study Calendar - JV'!AQ210</f>
        <v>30</v>
      </c>
      <c r="G216" s="59">
        <f>'Aim 1 Study Calendar - JV'!AU210</f>
        <v>45097</v>
      </c>
    </row>
    <row r="217" spans="1:7">
      <c r="A217" s="95">
        <f>'Aim 1 Study Calendar - JV'!A211</f>
        <v>510</v>
      </c>
      <c r="B217" s="3">
        <f>'Aim 1 Study Calendar - JV'!D211</f>
        <v>217691</v>
      </c>
      <c r="C217" s="3" t="str">
        <f>'Aim 1 Study Calendar - JV'!E211</f>
        <v>Unchanged</v>
      </c>
      <c r="D217" s="3" t="str">
        <f>'Aim 1 Study Calendar - JV'!G211</f>
        <v>M</v>
      </c>
      <c r="E217" s="3" t="str">
        <f>'Aim 1 Study Calendar - JV'!L211</f>
        <v>HFD-SED</v>
      </c>
      <c r="F217" s="3">
        <f>'Aim 1 Study Calendar - JV'!AQ211</f>
        <v>30</v>
      </c>
      <c r="G217" s="59">
        <f>'Aim 1 Study Calendar - JV'!AU211</f>
        <v>45097</v>
      </c>
    </row>
    <row r="218" spans="1:7">
      <c r="A218" s="95">
        <f>'Aim 1 Study Calendar - JV'!A212</f>
        <v>511</v>
      </c>
      <c r="B218" s="3">
        <f>'Aim 1 Study Calendar - JV'!D212</f>
        <v>217691</v>
      </c>
      <c r="C218" s="3" t="str">
        <f>'Aim 1 Study Calendar - JV'!E212</f>
        <v>Unchanged</v>
      </c>
      <c r="D218" s="3" t="str">
        <f>'Aim 1 Study Calendar - JV'!G212</f>
        <v>M</v>
      </c>
      <c r="E218" s="3" t="str">
        <f>'Aim 1 Study Calendar - JV'!L212</f>
        <v>HFD-SED</v>
      </c>
      <c r="F218" s="3">
        <f>'Aim 1 Study Calendar - JV'!AQ212</f>
        <v>30</v>
      </c>
      <c r="G218" s="59">
        <f>'Aim 1 Study Calendar - JV'!AU212</f>
        <v>45097</v>
      </c>
    </row>
    <row r="219" spans="1:7">
      <c r="A219" s="95">
        <f>'Aim 1 Study Calendar - JV'!A213</f>
        <v>512</v>
      </c>
      <c r="B219" s="3">
        <f>'Aim 1 Study Calendar - JV'!D213</f>
        <v>217691</v>
      </c>
      <c r="C219" s="3" t="str">
        <f>'Aim 1 Study Calendar - JV'!E213</f>
        <v>Unchanged</v>
      </c>
      <c r="D219" s="3" t="str">
        <f>'Aim 1 Study Calendar - JV'!G213</f>
        <v>M</v>
      </c>
      <c r="E219" s="3" t="str">
        <f>'Aim 1 Study Calendar - JV'!L213</f>
        <v>HFD-SED</v>
      </c>
      <c r="F219" s="3">
        <f>'Aim 1 Study Calendar - JV'!AQ213</f>
        <v>30</v>
      </c>
      <c r="G219" s="59">
        <f>'Aim 1 Study Calendar - JV'!AU213</f>
        <v>45097</v>
      </c>
    </row>
    <row r="220" spans="1:7">
      <c r="A220" s="95">
        <f>'Aim 1 Study Calendar - JV'!A214</f>
        <v>513</v>
      </c>
      <c r="B220" s="3">
        <f>'Aim 1 Study Calendar - JV'!D214</f>
        <v>217691</v>
      </c>
      <c r="C220" s="3" t="str">
        <f>'Aim 1 Study Calendar - JV'!E214</f>
        <v>Unchanged</v>
      </c>
      <c r="D220" s="3" t="str">
        <f>'Aim 1 Study Calendar - JV'!G214</f>
        <v>M</v>
      </c>
      <c r="E220" s="3" t="str">
        <f>'Aim 1 Study Calendar - JV'!L214</f>
        <v>HFD-EX</v>
      </c>
      <c r="F220" s="3">
        <f>'Aim 1 Study Calendar - JV'!AQ214</f>
        <v>30</v>
      </c>
      <c r="G220" s="59">
        <f>'Aim 1 Study Calendar - JV'!AU214</f>
        <v>45097</v>
      </c>
    </row>
    <row r="221" spans="1:7">
      <c r="A221" s="95">
        <f>'Aim 1 Study Calendar - JV'!A215</f>
        <v>514</v>
      </c>
      <c r="B221" s="3">
        <f>'Aim 1 Study Calendar - JV'!D215</f>
        <v>217691</v>
      </c>
      <c r="C221" s="3" t="str">
        <f>'Aim 1 Study Calendar - JV'!E215</f>
        <v>Unchanged</v>
      </c>
      <c r="D221" s="3" t="str">
        <f>'Aim 1 Study Calendar - JV'!G215</f>
        <v>M</v>
      </c>
      <c r="E221" s="3" t="str">
        <f>'Aim 1 Study Calendar - JV'!L215</f>
        <v>HFD-EX</v>
      </c>
      <c r="F221" s="3">
        <f>'Aim 1 Study Calendar - JV'!AQ215</f>
        <v>30</v>
      </c>
      <c r="G221" s="59">
        <f>'Aim 1 Study Calendar - JV'!AU215</f>
        <v>45097</v>
      </c>
    </row>
    <row r="222" spans="1:7">
      <c r="A222" s="95">
        <f>'Aim 1 Study Calendar - JV'!A216</f>
        <v>515</v>
      </c>
      <c r="B222" s="3">
        <f>'Aim 1 Study Calendar - JV'!D216</f>
        <v>217698</v>
      </c>
      <c r="C222" s="3" t="str">
        <f>'Aim 1 Study Calendar - JV'!E216</f>
        <v>Unchanged</v>
      </c>
      <c r="D222" s="3" t="str">
        <f>'Aim 1 Study Calendar - JV'!G216</f>
        <v>F</v>
      </c>
      <c r="E222" s="3" t="str">
        <f>'Aim 1 Study Calendar - JV'!L216</f>
        <v>HFD-SED</v>
      </c>
      <c r="F222" s="3">
        <f>'Aim 1 Study Calendar - JV'!AQ216</f>
        <v>30</v>
      </c>
      <c r="G222" s="59">
        <f>'Aim 1 Study Calendar - JV'!AU216</f>
        <v>45097</v>
      </c>
    </row>
    <row r="223" spans="1:7">
      <c r="A223" s="95">
        <f>'Aim 1 Study Calendar - JV'!A217</f>
        <v>516</v>
      </c>
      <c r="B223" s="3">
        <f>'Aim 1 Study Calendar - JV'!D217</f>
        <v>217699</v>
      </c>
      <c r="C223" s="3" t="str">
        <f>'Aim 1 Study Calendar - JV'!E217</f>
        <v>Unchanged</v>
      </c>
      <c r="D223" s="3" t="str">
        <f>'Aim 1 Study Calendar - JV'!G217</f>
        <v>M</v>
      </c>
      <c r="E223" s="3" t="str">
        <f>'Aim 1 Study Calendar - JV'!L217</f>
        <v>CON-SED</v>
      </c>
      <c r="F223" s="3">
        <f>'Aim 1 Study Calendar - JV'!AQ217</f>
        <v>30</v>
      </c>
      <c r="G223" s="59">
        <f>'Aim 1 Study Calendar - JV'!AU217</f>
        <v>45097</v>
      </c>
    </row>
    <row r="224" spans="1:7">
      <c r="A224" s="95">
        <f>'Aim 1 Study Calendar - JV'!A219</f>
        <v>518</v>
      </c>
      <c r="B224" s="3">
        <f>'Aim 1 Study Calendar - JV'!D219</f>
        <v>217699</v>
      </c>
      <c r="C224" s="3" t="str">
        <f>'Aim 1 Study Calendar - JV'!E219</f>
        <v>Unchanged</v>
      </c>
      <c r="D224" s="3" t="str">
        <f>'Aim 1 Study Calendar - JV'!G219</f>
        <v>M</v>
      </c>
      <c r="E224" s="3" t="str">
        <f>'Aim 1 Study Calendar - JV'!L219</f>
        <v>CON-EX</v>
      </c>
      <c r="F224" s="3">
        <f>'Aim 1 Study Calendar - JV'!AQ219</f>
        <v>30</v>
      </c>
      <c r="G224" s="59">
        <f>'Aim 1 Study Calendar - JV'!AU219</f>
        <v>45097</v>
      </c>
    </row>
    <row r="225" spans="1:7">
      <c r="A225" s="95">
        <f>'Aim 1 Study Calendar - JV'!A219</f>
        <v>518</v>
      </c>
      <c r="B225" s="3">
        <f>'Aim 1 Study Calendar - JV'!D219</f>
        <v>217699</v>
      </c>
      <c r="C225" s="3" t="str">
        <f>'Aim 1 Study Calendar - JV'!E219</f>
        <v>Unchanged</v>
      </c>
      <c r="D225" s="3" t="str">
        <f>'Aim 1 Study Calendar - JV'!G219</f>
        <v>M</v>
      </c>
      <c r="E225" s="3" t="str">
        <f>'Aim 1 Study Calendar - JV'!L219</f>
        <v>CON-EX</v>
      </c>
      <c r="F225" s="3">
        <f>'Aim 1 Study Calendar - JV'!AQ219</f>
        <v>30</v>
      </c>
      <c r="G225" s="59">
        <f>'Aim 1 Study Calendar - JV'!AU219</f>
        <v>45097</v>
      </c>
    </row>
    <row r="226" spans="1:7">
      <c r="A226" s="95">
        <f>'Aim 1 Study Calendar - JV'!A220</f>
        <v>519</v>
      </c>
      <c r="B226" s="3">
        <f>'Aim 1 Study Calendar - JV'!D220</f>
        <v>219011</v>
      </c>
      <c r="C226" s="3" t="str">
        <f>'Aim 1 Study Calendar - JV'!E220</f>
        <v>Unchanged</v>
      </c>
      <c r="D226" s="3" t="str">
        <f>'Aim 1 Study Calendar - JV'!G220</f>
        <v>F</v>
      </c>
      <c r="E226" s="3" t="str">
        <f>'Aim 1 Study Calendar - JV'!L220</f>
        <v>HFD-SED</v>
      </c>
      <c r="F226" s="3">
        <f>'Aim 1 Study Calendar - JV'!AQ220</f>
        <v>30</v>
      </c>
      <c r="G226" s="59">
        <f>'Aim 1 Study Calendar - JV'!AU220</f>
        <v>45111</v>
      </c>
    </row>
    <row r="227" spans="1:7">
      <c r="A227" s="95">
        <f>'Aim 1 Study Calendar - JV'!A221</f>
        <v>520</v>
      </c>
      <c r="B227" s="3">
        <f>'Aim 1 Study Calendar - JV'!D221</f>
        <v>219011</v>
      </c>
      <c r="C227" s="3" t="str">
        <f>'Aim 1 Study Calendar - JV'!E221</f>
        <v>Unchanged</v>
      </c>
      <c r="D227" s="3" t="str">
        <f>'Aim 1 Study Calendar - JV'!G221</f>
        <v>F</v>
      </c>
      <c r="E227" s="3" t="str">
        <f>'Aim 1 Study Calendar - JV'!L221</f>
        <v>HFD-SED</v>
      </c>
      <c r="F227" s="3">
        <f>'Aim 1 Study Calendar - JV'!AQ221</f>
        <v>30</v>
      </c>
      <c r="G227" s="59">
        <f>'Aim 1 Study Calendar - JV'!AU221</f>
        <v>45111</v>
      </c>
    </row>
    <row r="228" spans="1:7">
      <c r="A228" s="95">
        <f>'Aim 1 Study Calendar - JV'!A222</f>
        <v>521</v>
      </c>
      <c r="B228" s="3">
        <f>'Aim 1 Study Calendar - JV'!D222</f>
        <v>219011</v>
      </c>
      <c r="C228" s="3" t="str">
        <f>'Aim 1 Study Calendar - JV'!E222</f>
        <v>Unchanged</v>
      </c>
      <c r="D228" s="3" t="str">
        <f>'Aim 1 Study Calendar - JV'!G222</f>
        <v>F</v>
      </c>
      <c r="E228" s="3" t="str">
        <f>'Aim 1 Study Calendar - JV'!L222</f>
        <v>HFD-EX</v>
      </c>
      <c r="F228" s="3">
        <f>'Aim 1 Study Calendar - JV'!AQ222</f>
        <v>30</v>
      </c>
      <c r="G228" s="59">
        <f>'Aim 1 Study Calendar - JV'!AU222</f>
        <v>45111</v>
      </c>
    </row>
    <row r="229" spans="1:7">
      <c r="A229" s="95">
        <f>'Aim 1 Study Calendar - JV'!A223</f>
        <v>522</v>
      </c>
      <c r="B229" s="3">
        <f>'Aim 1 Study Calendar - JV'!D223</f>
        <v>219012</v>
      </c>
      <c r="C229" s="3" t="str">
        <f>'Aim 1 Study Calendar - JV'!E223</f>
        <v>Unchanged</v>
      </c>
      <c r="D229" s="3" t="str">
        <f>'Aim 1 Study Calendar - JV'!G223</f>
        <v>M</v>
      </c>
      <c r="E229" s="3" t="str">
        <f>'Aim 1 Study Calendar - JV'!L223</f>
        <v>HFD-SED</v>
      </c>
      <c r="F229" s="3">
        <f>'Aim 1 Study Calendar - JV'!AQ223</f>
        <v>30</v>
      </c>
      <c r="G229" s="59">
        <f>'Aim 1 Study Calendar - JV'!AU223</f>
        <v>45111</v>
      </c>
    </row>
    <row r="230" spans="1:7">
      <c r="A230" s="95">
        <f>'Aim 1 Study Calendar - JV'!A225</f>
        <v>524</v>
      </c>
      <c r="B230" s="3">
        <f>'Aim 1 Study Calendar - JV'!D225</f>
        <v>219012</v>
      </c>
      <c r="C230" s="3" t="str">
        <f>'Aim 1 Study Calendar - JV'!E225</f>
        <v>Unchanged</v>
      </c>
      <c r="D230" s="3" t="str">
        <f>'Aim 1 Study Calendar - JV'!G225</f>
        <v>M</v>
      </c>
      <c r="E230" s="3" t="str">
        <f>'Aim 1 Study Calendar - JV'!L225</f>
        <v>HFD-EX</v>
      </c>
      <c r="F230" s="3">
        <f>'Aim 1 Study Calendar - JV'!AQ225</f>
        <v>30</v>
      </c>
      <c r="G230" s="59">
        <f>'Aim 1 Study Calendar - JV'!AU225</f>
        <v>45111</v>
      </c>
    </row>
    <row r="231" spans="1:7">
      <c r="A231" s="95">
        <f>'Aim 1 Study Calendar - JV'!A225</f>
        <v>524</v>
      </c>
      <c r="B231" s="3">
        <f>'Aim 1 Study Calendar - JV'!D225</f>
        <v>219012</v>
      </c>
      <c r="C231" s="3" t="str">
        <f>'Aim 1 Study Calendar - JV'!E225</f>
        <v>Unchanged</v>
      </c>
      <c r="D231" s="3" t="str">
        <f>'Aim 1 Study Calendar - JV'!G225</f>
        <v>M</v>
      </c>
      <c r="E231" s="3" t="str">
        <f>'Aim 1 Study Calendar - JV'!L225</f>
        <v>HFD-EX</v>
      </c>
      <c r="F231" s="3">
        <f>'Aim 1 Study Calendar - JV'!AQ225</f>
        <v>30</v>
      </c>
      <c r="G231" s="59">
        <f>'Aim 1 Study Calendar - JV'!AU225</f>
        <v>45111</v>
      </c>
    </row>
    <row r="232" spans="1:7">
      <c r="A232" s="95">
        <f>'Aim 1 Study Calendar - JV'!A226</f>
        <v>525</v>
      </c>
      <c r="B232" s="3">
        <f>'Aim 1 Study Calendar - JV'!D226</f>
        <v>219012</v>
      </c>
      <c r="C232" s="3" t="str">
        <f>'Aim 1 Study Calendar - JV'!E226</f>
        <v>Unchanged</v>
      </c>
      <c r="D232" s="3" t="str">
        <f>'Aim 1 Study Calendar - JV'!G226</f>
        <v>M</v>
      </c>
      <c r="E232" s="3" t="str">
        <f>'Aim 1 Study Calendar - JV'!L226</f>
        <v>HFD-EX</v>
      </c>
      <c r="F232" s="3">
        <f>'Aim 1 Study Calendar - JV'!AQ226</f>
        <v>30</v>
      </c>
      <c r="G232" s="59">
        <f>'Aim 1 Study Calendar - JV'!AU226</f>
        <v>45111</v>
      </c>
    </row>
    <row r="233" spans="1:7">
      <c r="A233" s="95">
        <f>'Aim 1 Study Calendar - JV'!A227</f>
        <v>526</v>
      </c>
      <c r="B233" s="3">
        <f>'Aim 1 Study Calendar - JV'!D227</f>
        <v>219544</v>
      </c>
      <c r="C233" s="3" t="str">
        <f>'Aim 1 Study Calendar - JV'!E227</f>
        <v>Unchanged</v>
      </c>
      <c r="D233" s="3" t="str">
        <f>'Aim 1 Study Calendar - JV'!G227</f>
        <v>F</v>
      </c>
      <c r="E233" s="3" t="str">
        <f>'Aim 1 Study Calendar - JV'!L227</f>
        <v>Not Yet Assigned</v>
      </c>
      <c r="F233" s="3">
        <f>'Aim 1 Study Calendar - JV'!AQ227</f>
        <v>30</v>
      </c>
      <c r="G233" s="59">
        <f>'Aim 1 Study Calendar - JV'!AU227</f>
        <v>292</v>
      </c>
    </row>
    <row r="234" spans="1:7">
      <c r="A234" s="95">
        <f>'Aim 1 Study Calendar - JV'!A228</f>
        <v>527</v>
      </c>
      <c r="B234" s="3">
        <f>'Aim 1 Study Calendar - JV'!D228</f>
        <v>219544</v>
      </c>
      <c r="C234" s="3" t="str">
        <f>'Aim 1 Study Calendar - JV'!E228</f>
        <v>Unchanged</v>
      </c>
      <c r="D234" s="3" t="str">
        <f>'Aim 1 Study Calendar - JV'!G228</f>
        <v>F</v>
      </c>
      <c r="E234" s="3" t="str">
        <f>'Aim 1 Study Calendar - JV'!L228</f>
        <v>Not Yet Assigned</v>
      </c>
      <c r="F234" s="3">
        <f>'Aim 1 Study Calendar - JV'!AQ228</f>
        <v>30</v>
      </c>
      <c r="G234" s="59">
        <f>'Aim 1 Study Calendar - JV'!AU228</f>
        <v>292</v>
      </c>
    </row>
    <row r="235" spans="1:7">
      <c r="A235" s="95">
        <f>'Aim 1 Study Calendar - JV'!A229</f>
        <v>528</v>
      </c>
      <c r="B235" s="3">
        <f>'Aim 1 Study Calendar - JV'!D229</f>
        <v>219544</v>
      </c>
      <c r="C235" s="3" t="str">
        <f>'Aim 1 Study Calendar - JV'!E229</f>
        <v>Unchanged</v>
      </c>
      <c r="D235" s="3" t="str">
        <f>'Aim 1 Study Calendar - JV'!G229</f>
        <v>F</v>
      </c>
      <c r="E235" s="3" t="str">
        <f>'Aim 1 Study Calendar - JV'!L229</f>
        <v>Not Yet Assigned</v>
      </c>
      <c r="F235" s="3">
        <f>'Aim 1 Study Calendar - JV'!AQ229</f>
        <v>30</v>
      </c>
      <c r="G235" s="59">
        <f>'Aim 1 Study Calendar - JV'!AU229</f>
        <v>292</v>
      </c>
    </row>
    <row r="236" spans="1:7">
      <c r="A236" s="95">
        <f>'Aim 1 Study Calendar - JV'!A231</f>
        <v>530</v>
      </c>
      <c r="B236" s="3">
        <f>'Aim 1 Study Calendar - JV'!D231</f>
        <v>219544</v>
      </c>
      <c r="C236" s="3" t="str">
        <f>'Aim 1 Study Calendar - JV'!E231</f>
        <v>Unchanged</v>
      </c>
      <c r="D236" s="3" t="str">
        <f>'Aim 1 Study Calendar - JV'!G231</f>
        <v>F</v>
      </c>
      <c r="E236" s="3" t="str">
        <f>'Aim 1 Study Calendar - JV'!L231</f>
        <v>Not Yet Assigned</v>
      </c>
      <c r="F236" s="3">
        <f>'Aim 1 Study Calendar - JV'!AQ231</f>
        <v>30</v>
      </c>
      <c r="G236" s="59">
        <f>'Aim 1 Study Calendar - JV'!AU231</f>
        <v>292</v>
      </c>
    </row>
    <row r="237" spans="1:7">
      <c r="A237" s="95">
        <f>'Aim 1 Study Calendar - JV'!A231</f>
        <v>530</v>
      </c>
      <c r="B237" s="3">
        <f>'Aim 1 Study Calendar - JV'!D231</f>
        <v>219544</v>
      </c>
      <c r="C237" s="3" t="str">
        <f>'Aim 1 Study Calendar - JV'!E231</f>
        <v>Unchanged</v>
      </c>
      <c r="D237" s="3" t="str">
        <f>'Aim 1 Study Calendar - JV'!G231</f>
        <v>F</v>
      </c>
      <c r="E237" s="3" t="str">
        <f>'Aim 1 Study Calendar - JV'!L231</f>
        <v>Not Yet Assigned</v>
      </c>
      <c r="F237" s="3">
        <f>'Aim 1 Study Calendar - JV'!AQ231</f>
        <v>30</v>
      </c>
      <c r="G237" s="59">
        <f>'Aim 1 Study Calendar - JV'!AU231</f>
        <v>292</v>
      </c>
    </row>
    <row r="238" spans="1:7">
      <c r="A238" s="95">
        <f>'Aim 1 Study Calendar - JV'!A232</f>
        <v>0</v>
      </c>
      <c r="B238" s="3">
        <f>'Aim 1 Study Calendar - JV'!D232</f>
        <v>0</v>
      </c>
      <c r="C238" s="3">
        <f>'Aim 1 Study Calendar - JV'!E232</f>
        <v>0</v>
      </c>
      <c r="D238" s="3">
        <f>'Aim 1 Study Calendar - JV'!G232</f>
        <v>0</v>
      </c>
      <c r="E238" s="3">
        <f>'Aim 1 Study Calendar - JV'!L232</f>
        <v>0</v>
      </c>
      <c r="F238" s="3">
        <f>'Aim 1 Study Calendar - JV'!AQ232</f>
        <v>0</v>
      </c>
      <c r="G238" s="59">
        <f>'Aim 1 Study Calendar - JV'!AU232</f>
        <v>0</v>
      </c>
    </row>
    <row r="239" spans="1:7">
      <c r="A239" s="95">
        <f>'Aim 1 Study Calendar - JV'!A233</f>
        <v>0</v>
      </c>
      <c r="B239" s="3">
        <f>'Aim 1 Study Calendar - JV'!D233</f>
        <v>0</v>
      </c>
      <c r="C239" s="3">
        <f>'Aim 1 Study Calendar - JV'!E233</f>
        <v>0</v>
      </c>
      <c r="D239" s="3">
        <f>'Aim 1 Study Calendar - JV'!G233</f>
        <v>0</v>
      </c>
      <c r="E239" s="3">
        <f>'Aim 1 Study Calendar - JV'!L233</f>
        <v>0</v>
      </c>
      <c r="F239" s="3">
        <f>'Aim 1 Study Calendar - JV'!AQ233</f>
        <v>0</v>
      </c>
      <c r="G239" s="59">
        <f>'Aim 1 Study Calendar - JV'!AU233</f>
        <v>0</v>
      </c>
    </row>
    <row r="240" spans="1:7">
      <c r="A240" s="95">
        <f>'Aim 1 Study Calendar - JV'!A234</f>
        <v>0</v>
      </c>
      <c r="B240" s="3">
        <f>'Aim 1 Study Calendar - JV'!D234</f>
        <v>0</v>
      </c>
      <c r="C240" s="3">
        <f>'Aim 1 Study Calendar - JV'!E234</f>
        <v>0</v>
      </c>
      <c r="D240" s="3">
        <f>'Aim 1 Study Calendar - JV'!G234</f>
        <v>0</v>
      </c>
      <c r="E240" s="3">
        <f>'Aim 1 Study Calendar - JV'!L234</f>
        <v>0</v>
      </c>
      <c r="F240" s="3">
        <f>'Aim 1 Study Calendar - JV'!AQ234</f>
        <v>0</v>
      </c>
      <c r="G240" s="59">
        <f>'Aim 1 Study Calendar - JV'!AU234</f>
        <v>0</v>
      </c>
    </row>
    <row r="241" spans="1:7">
      <c r="A241" s="95">
        <f>'Aim 1 Study Calendar - JV'!A235</f>
        <v>0</v>
      </c>
      <c r="B241" s="3">
        <f>'Aim 1 Study Calendar - JV'!D235</f>
        <v>0</v>
      </c>
      <c r="C241" s="3">
        <f>'Aim 1 Study Calendar - JV'!E235</f>
        <v>0</v>
      </c>
      <c r="D241" s="3">
        <f>'Aim 1 Study Calendar - JV'!G235</f>
        <v>0</v>
      </c>
      <c r="E241" s="3">
        <f>'Aim 1 Study Calendar - JV'!L235</f>
        <v>0</v>
      </c>
      <c r="F241" s="3">
        <f>'Aim 1 Study Calendar - JV'!AQ235</f>
        <v>0</v>
      </c>
      <c r="G241" s="59">
        <f>'Aim 1 Study Calendar - JV'!AU235</f>
        <v>0</v>
      </c>
    </row>
    <row r="242" spans="1:7">
      <c r="A242" s="95">
        <f>'Aim 1 Study Calendar - JV'!A237</f>
        <v>0</v>
      </c>
      <c r="B242" s="3">
        <f>'Aim 1 Study Calendar - JV'!D237</f>
        <v>0</v>
      </c>
      <c r="C242" s="3">
        <f>'Aim 1 Study Calendar - JV'!E237</f>
        <v>0</v>
      </c>
      <c r="D242" s="3">
        <f>'Aim 1 Study Calendar - JV'!G237</f>
        <v>0</v>
      </c>
      <c r="E242" s="3">
        <f>'Aim 1 Study Calendar - JV'!L237</f>
        <v>0</v>
      </c>
      <c r="F242" s="3">
        <f>'Aim 1 Study Calendar - JV'!AQ237</f>
        <v>0</v>
      </c>
      <c r="G242" s="59">
        <f>'Aim 1 Study Calendar - JV'!AU237</f>
        <v>0</v>
      </c>
    </row>
    <row r="243" spans="1:7">
      <c r="A243" s="95">
        <f>'Aim 1 Study Calendar - JV'!A237</f>
        <v>0</v>
      </c>
      <c r="B243" s="3">
        <f>'Aim 1 Study Calendar - JV'!D237</f>
        <v>0</v>
      </c>
      <c r="C243" s="3">
        <f>'Aim 1 Study Calendar - JV'!E237</f>
        <v>0</v>
      </c>
      <c r="D243" s="3">
        <f>'Aim 1 Study Calendar - JV'!G237</f>
        <v>0</v>
      </c>
      <c r="E243" s="3">
        <f>'Aim 1 Study Calendar - JV'!L237</f>
        <v>0</v>
      </c>
      <c r="F243" s="3">
        <f>'Aim 1 Study Calendar - JV'!AQ237</f>
        <v>0</v>
      </c>
      <c r="G243" s="59">
        <f>'Aim 1 Study Calendar - JV'!AU237</f>
        <v>0</v>
      </c>
    </row>
    <row r="244" spans="1:7">
      <c r="A244" s="95">
        <f>'Aim 1 Study Calendar - JV'!A238</f>
        <v>0</v>
      </c>
      <c r="B244" s="3">
        <f>'Aim 1 Study Calendar - JV'!D238</f>
        <v>0</v>
      </c>
      <c r="C244" s="3">
        <f>'Aim 1 Study Calendar - JV'!E238</f>
        <v>0</v>
      </c>
      <c r="D244" s="3">
        <f>'Aim 1 Study Calendar - JV'!G238</f>
        <v>0</v>
      </c>
      <c r="E244" s="3">
        <f>'Aim 1 Study Calendar - JV'!L238</f>
        <v>0</v>
      </c>
      <c r="F244" s="3">
        <f>'Aim 1 Study Calendar - JV'!AQ238</f>
        <v>0</v>
      </c>
      <c r="G244" s="59">
        <f>'Aim 1 Study Calendar - JV'!AU238</f>
        <v>0</v>
      </c>
    </row>
    <row r="245" spans="1:7">
      <c r="A245" s="95">
        <f>'Aim 1 Study Calendar - JV'!A239</f>
        <v>0</v>
      </c>
      <c r="B245" s="3">
        <f>'Aim 1 Study Calendar - JV'!D239</f>
        <v>0</v>
      </c>
      <c r="C245" s="3">
        <f>'Aim 1 Study Calendar - JV'!E239</f>
        <v>0</v>
      </c>
      <c r="D245" s="3">
        <f>'Aim 1 Study Calendar - JV'!G239</f>
        <v>0</v>
      </c>
      <c r="E245" s="3">
        <f>'Aim 1 Study Calendar - JV'!L239</f>
        <v>0</v>
      </c>
      <c r="F245" s="3">
        <f>'Aim 1 Study Calendar - JV'!AQ239</f>
        <v>0</v>
      </c>
      <c r="G245" s="59">
        <f>'Aim 1 Study Calendar - JV'!AU239</f>
        <v>0</v>
      </c>
    </row>
    <row r="246" spans="1:7">
      <c r="A246" s="95">
        <f>'Aim 1 Study Calendar - JV'!A240</f>
        <v>0</v>
      </c>
      <c r="B246" s="3">
        <f>'Aim 1 Study Calendar - JV'!D240</f>
        <v>0</v>
      </c>
      <c r="C246" s="3">
        <f>'Aim 1 Study Calendar - JV'!E240</f>
        <v>0</v>
      </c>
      <c r="D246" s="3">
        <f>'Aim 1 Study Calendar - JV'!G240</f>
        <v>0</v>
      </c>
      <c r="E246" s="3">
        <f>'Aim 1 Study Calendar - JV'!L240</f>
        <v>0</v>
      </c>
      <c r="F246" s="3">
        <f>'Aim 1 Study Calendar - JV'!AQ240</f>
        <v>0</v>
      </c>
      <c r="G246" s="59">
        <f>'Aim 1 Study Calendar - JV'!AU240</f>
        <v>0</v>
      </c>
    </row>
    <row r="247" spans="1:7">
      <c r="A247" s="95">
        <f>'Aim 1 Study Calendar - JV'!A241</f>
        <v>0</v>
      </c>
      <c r="B247" s="3">
        <f>'Aim 1 Study Calendar - JV'!D241</f>
        <v>0</v>
      </c>
      <c r="C247" s="3">
        <f>'Aim 1 Study Calendar - JV'!E241</f>
        <v>0</v>
      </c>
      <c r="D247" s="3">
        <f>'Aim 1 Study Calendar - JV'!G241</f>
        <v>0</v>
      </c>
      <c r="E247" s="3">
        <f>'Aim 1 Study Calendar - JV'!L241</f>
        <v>0</v>
      </c>
      <c r="F247" s="3">
        <f>'Aim 1 Study Calendar - JV'!AQ241</f>
        <v>0</v>
      </c>
      <c r="G247" s="59">
        <f>'Aim 1 Study Calendar - JV'!AU241</f>
        <v>0</v>
      </c>
    </row>
    <row r="248" spans="1:7">
      <c r="A248" s="95">
        <f>'Aim 1 Study Calendar - JV'!A243</f>
        <v>0</v>
      </c>
      <c r="B248" s="3">
        <f>'Aim 1 Study Calendar - JV'!D243</f>
        <v>0</v>
      </c>
      <c r="C248" s="3">
        <f>'Aim 1 Study Calendar - JV'!E243</f>
        <v>0</v>
      </c>
      <c r="D248" s="3">
        <f>'Aim 1 Study Calendar - JV'!G243</f>
        <v>0</v>
      </c>
      <c r="E248" s="3">
        <f>'Aim 1 Study Calendar - JV'!L243</f>
        <v>0</v>
      </c>
      <c r="F248" s="3">
        <f>'Aim 1 Study Calendar - JV'!AQ243</f>
        <v>0</v>
      </c>
      <c r="G248" s="59">
        <f>'Aim 1 Study Calendar - JV'!AU243</f>
        <v>0</v>
      </c>
    </row>
    <row r="249" spans="1:7">
      <c r="A249" s="95">
        <f>'Aim 1 Study Calendar - JV'!A243</f>
        <v>0</v>
      </c>
      <c r="B249" s="3">
        <f>'Aim 1 Study Calendar - JV'!D243</f>
        <v>0</v>
      </c>
      <c r="C249" s="3">
        <f>'Aim 1 Study Calendar - JV'!E243</f>
        <v>0</v>
      </c>
      <c r="D249" s="3">
        <f>'Aim 1 Study Calendar - JV'!G243</f>
        <v>0</v>
      </c>
      <c r="E249" s="3">
        <f>'Aim 1 Study Calendar - JV'!L243</f>
        <v>0</v>
      </c>
      <c r="F249" s="3">
        <f>'Aim 1 Study Calendar - JV'!AQ243</f>
        <v>0</v>
      </c>
      <c r="G249" s="59">
        <f>'Aim 1 Study Calendar - JV'!AU243</f>
        <v>0</v>
      </c>
    </row>
    <row r="250" spans="1:7">
      <c r="A250" s="95">
        <f>'Aim 1 Study Calendar - JV'!A244</f>
        <v>0</v>
      </c>
      <c r="B250" s="3">
        <f>'Aim 1 Study Calendar - JV'!D244</f>
        <v>0</v>
      </c>
      <c r="C250" s="3">
        <f>'Aim 1 Study Calendar - JV'!E244</f>
        <v>0</v>
      </c>
      <c r="D250" s="3">
        <f>'Aim 1 Study Calendar - JV'!G244</f>
        <v>0</v>
      </c>
      <c r="E250" s="3">
        <f>'Aim 1 Study Calendar - JV'!L244</f>
        <v>0</v>
      </c>
      <c r="F250" s="3">
        <f>'Aim 1 Study Calendar - JV'!AQ244</f>
        <v>0</v>
      </c>
      <c r="G250" s="59">
        <f>'Aim 1 Study Calendar - JV'!AU244</f>
        <v>0</v>
      </c>
    </row>
    <row r="251" spans="1:7">
      <c r="A251" s="95">
        <f>'Aim 1 Study Calendar - JV'!A245</f>
        <v>0</v>
      </c>
      <c r="B251" s="3">
        <f>'Aim 1 Study Calendar - JV'!D245</f>
        <v>0</v>
      </c>
      <c r="C251" s="3">
        <f>'Aim 1 Study Calendar - JV'!E245</f>
        <v>0</v>
      </c>
      <c r="D251" s="3">
        <f>'Aim 1 Study Calendar - JV'!G245</f>
        <v>0</v>
      </c>
      <c r="E251" s="3">
        <f>'Aim 1 Study Calendar - JV'!L245</f>
        <v>0</v>
      </c>
      <c r="F251" s="3">
        <f>'Aim 1 Study Calendar - JV'!AQ245</f>
        <v>0</v>
      </c>
      <c r="G251" s="59">
        <f>'Aim 1 Study Calendar - JV'!AU245</f>
        <v>0</v>
      </c>
    </row>
    <row r="252" spans="1:7">
      <c r="A252" s="95"/>
      <c r="G252" s="59"/>
    </row>
    <row r="253" spans="1:7">
      <c r="A253" s="95"/>
      <c r="G253" s="59"/>
    </row>
    <row r="254" spans="1:7">
      <c r="A254" s="95"/>
      <c r="G254" s="59"/>
    </row>
    <row r="255" spans="1:7">
      <c r="A255" s="95"/>
      <c r="G255" s="59"/>
    </row>
    <row r="256" spans="1:7">
      <c r="A256" s="95"/>
      <c r="G256" s="59"/>
    </row>
    <row r="257" spans="1:7">
      <c r="A257" s="95"/>
      <c r="G257" s="59"/>
    </row>
  </sheetData>
  <sortState xmlns:xlrd2="http://schemas.microsoft.com/office/spreadsheetml/2017/richdata2" ref="A2:G257">
    <sortCondition ref="G1:G25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0635-15CF-483C-92BB-A0002AC48A59}">
  <dimension ref="A1:BI231"/>
  <sheetViews>
    <sheetView zoomScaleNormal="100" workbookViewId="0">
      <pane xSplit="1" topLeftCell="AY1" activePane="topRight" state="frozen"/>
      <selection pane="topRight"/>
    </sheetView>
  </sheetViews>
  <sheetFormatPr defaultColWidth="8.625" defaultRowHeight="18"/>
  <cols>
    <col min="1" max="1" width="10.625" style="128" customWidth="1"/>
    <col min="2" max="6" width="15.125" style="3" customWidth="1"/>
    <col min="7" max="8" width="10.625" style="3" customWidth="1"/>
    <col min="9" max="9" width="10.625" style="33" customWidth="1"/>
    <col min="10" max="11" width="10.625" style="3" customWidth="1"/>
    <col min="12" max="12" width="16.625" style="3" customWidth="1"/>
    <col min="13" max="13" width="10.625" style="3" customWidth="1"/>
    <col min="14" max="16" width="16.125" style="3" customWidth="1"/>
    <col min="17" max="17" width="12.5" style="3" customWidth="1"/>
    <col min="18" max="18" width="15.125" style="3" customWidth="1"/>
    <col min="19" max="19" width="11.625" style="1" customWidth="1"/>
    <col min="20" max="20" width="10.125" style="38" bestFit="1" customWidth="1"/>
    <col min="21" max="21" width="10.125" style="38" customWidth="1"/>
    <col min="22" max="23" width="14.625" style="4" customWidth="1"/>
    <col min="24" max="24" width="17.125" style="4" customWidth="1"/>
    <col min="25" max="26" width="14.625" style="56" customWidth="1"/>
    <col min="27" max="27" width="14.625" style="53" customWidth="1"/>
    <col min="28" max="28" width="10.125" style="4" bestFit="1" customWidth="1"/>
    <col min="29" max="30" width="14.625" style="56" customWidth="1"/>
    <col min="31" max="31" width="14.625" style="53" customWidth="1"/>
    <col min="32" max="32" width="10.125" style="4" bestFit="1" customWidth="1"/>
    <col min="33" max="34" width="14.625" style="56" customWidth="1"/>
    <col min="35" max="35" width="14.625" style="53" customWidth="1"/>
    <col min="36" max="36" width="10.125" style="4" bestFit="1" customWidth="1"/>
    <col min="37" max="38" width="14.625" style="56" customWidth="1"/>
    <col min="39" max="39" width="14.625" style="53" customWidth="1"/>
    <col min="40" max="40" width="10.125" style="4" bestFit="1" customWidth="1"/>
    <col min="41" max="41" width="17.125" style="4" customWidth="1"/>
    <col min="42" max="42" width="18.625" style="4" customWidth="1"/>
    <col min="43" max="43" width="8.625" style="1"/>
    <col min="44" max="44" width="26.5" style="1" customWidth="1"/>
    <col min="45" max="46" width="23.125" style="4" customWidth="1"/>
    <col min="47" max="47" width="10.5" bestFit="1" customWidth="1"/>
    <col min="48" max="48" width="18.625" customWidth="1"/>
    <col min="49" max="49" width="17.625" style="1" customWidth="1"/>
    <col min="50" max="53" width="16.625" customWidth="1"/>
    <col min="54" max="54" width="20.5" customWidth="1"/>
    <col min="55" max="60" width="24.625" customWidth="1"/>
    <col min="61" max="61" width="47.125" style="136" customWidth="1"/>
  </cols>
  <sheetData>
    <row r="1" spans="1:61" s="1" customFormat="1">
      <c r="A1" s="12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8" t="s">
        <v>19</v>
      </c>
      <c r="U1" s="58" t="s">
        <v>20</v>
      </c>
      <c r="V1" s="5" t="s">
        <v>21</v>
      </c>
      <c r="W1" s="5" t="s">
        <v>22</v>
      </c>
      <c r="X1" s="5" t="s">
        <v>23</v>
      </c>
      <c r="Y1" s="54" t="s">
        <v>24</v>
      </c>
      <c r="Z1" s="54" t="s">
        <v>25</v>
      </c>
      <c r="AA1" s="51" t="s">
        <v>26</v>
      </c>
      <c r="AB1" s="5" t="s">
        <v>27</v>
      </c>
      <c r="AC1" s="54" t="s">
        <v>28</v>
      </c>
      <c r="AD1" s="54" t="s">
        <v>25</v>
      </c>
      <c r="AE1" s="51" t="s">
        <v>26</v>
      </c>
      <c r="AF1" s="5" t="s">
        <v>29</v>
      </c>
      <c r="AG1" s="54" t="s">
        <v>30</v>
      </c>
      <c r="AH1" s="54" t="s">
        <v>25</v>
      </c>
      <c r="AI1" s="51" t="s">
        <v>26</v>
      </c>
      <c r="AJ1" s="5" t="s">
        <v>31</v>
      </c>
      <c r="AK1" s="54" t="s">
        <v>32</v>
      </c>
      <c r="AL1" s="54" t="s">
        <v>25</v>
      </c>
      <c r="AM1" s="51" t="s">
        <v>26</v>
      </c>
      <c r="AN1" s="5" t="s">
        <v>33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45</v>
      </c>
      <c r="BA1" s="5" t="s">
        <v>46</v>
      </c>
      <c r="BB1" s="5" t="s">
        <v>93</v>
      </c>
      <c r="BC1" s="5" t="s">
        <v>47</v>
      </c>
      <c r="BD1" s="5" t="s">
        <v>48</v>
      </c>
      <c r="BE1" s="5" t="s">
        <v>49</v>
      </c>
      <c r="BF1" s="5" t="s">
        <v>50</v>
      </c>
      <c r="BG1" s="5" t="s">
        <v>51</v>
      </c>
      <c r="BH1" s="5" t="s">
        <v>52</v>
      </c>
      <c r="BI1" s="135" t="s">
        <v>53</v>
      </c>
    </row>
    <row r="2" spans="1:61">
      <c r="A2" s="128">
        <v>1</v>
      </c>
      <c r="B2" s="3">
        <v>189931</v>
      </c>
      <c r="C2" s="3" t="s">
        <v>54</v>
      </c>
      <c r="D2" s="60">
        <v>195871</v>
      </c>
      <c r="E2" s="60">
        <v>203284</v>
      </c>
      <c r="F2" s="60" t="s">
        <v>55</v>
      </c>
      <c r="G2" s="60" t="s">
        <v>56</v>
      </c>
      <c r="H2" s="3" t="s">
        <v>57</v>
      </c>
      <c r="I2" s="33">
        <v>1</v>
      </c>
      <c r="J2" s="3" t="s">
        <v>58</v>
      </c>
      <c r="K2" s="3" t="s">
        <v>59</v>
      </c>
      <c r="L2" s="3" t="str">
        <f>IF((AND(J2="CON",K2="SED")),"CON-SED",IF((AND(J2="CON",K2="EX")),"CON-EX",IF((AND(J2="HFD",K2="SED")),"HFD-SED",IF((AND(J2="HFD",K2="EX")),"HFD-EX","Not Yet Assigned"))))</f>
        <v>CON-SED</v>
      </c>
      <c r="M2" s="3" t="s">
        <v>60</v>
      </c>
      <c r="N2" s="3" t="s">
        <v>60</v>
      </c>
      <c r="O2" s="3" t="s">
        <v>60</v>
      </c>
      <c r="P2" s="3" t="s">
        <v>60</v>
      </c>
      <c r="Q2" s="3" t="s">
        <v>60</v>
      </c>
      <c r="R2" s="3" t="s">
        <v>60</v>
      </c>
      <c r="S2" s="1" t="s">
        <v>61</v>
      </c>
      <c r="T2" s="34">
        <v>44569</v>
      </c>
      <c r="U2" s="34">
        <f>T2+21</f>
        <v>44590</v>
      </c>
      <c r="V2" s="35">
        <f>AX2</f>
        <v>44602</v>
      </c>
      <c r="W2" s="34">
        <f>AZ2</f>
        <v>44658</v>
      </c>
      <c r="X2" s="34">
        <f>AB2-4</f>
        <v>44659</v>
      </c>
      <c r="Y2" s="96"/>
      <c r="Z2" s="52">
        <f t="shared" ref="Z2:Z12" si="0">10/1000*Y2</f>
        <v>0</v>
      </c>
      <c r="AA2" s="52">
        <f>Y2*(10/1000)*(1/2)*(1000/1)</f>
        <v>0</v>
      </c>
      <c r="AB2" s="36">
        <f t="shared" ref="AB2:AB33" si="1">V2+61</f>
        <v>44663</v>
      </c>
      <c r="AC2" s="55">
        <v>23.1</v>
      </c>
      <c r="AD2" s="52">
        <f t="shared" ref="AD2:AD12" si="2">10/1000*AC2</f>
        <v>0.23100000000000001</v>
      </c>
      <c r="AE2" s="52">
        <f t="shared" ref="AE2:AE12" si="3">AC2*(10/1000)*(1/2)*(1000/1)</f>
        <v>115.5</v>
      </c>
      <c r="AF2" s="34">
        <f t="shared" ref="AF2:AF39" si="4">AB2+7</f>
        <v>44670</v>
      </c>
      <c r="AG2" s="55">
        <v>22.5</v>
      </c>
      <c r="AH2" s="52">
        <f>10/1000*AG2</f>
        <v>0.22500000000000001</v>
      </c>
      <c r="AI2" s="52">
        <f>AG2*(10/1000)*(1/2)*(1000/1)</f>
        <v>112.5</v>
      </c>
      <c r="AJ2" s="34">
        <f t="shared" ref="AJ2:AJ39" si="5">AB2+14</f>
        <v>44677</v>
      </c>
      <c r="AK2" s="55">
        <v>22.1</v>
      </c>
      <c r="AL2" s="52">
        <f>10/1000*AK2</f>
        <v>0.22100000000000003</v>
      </c>
      <c r="AM2" s="52">
        <f>AK2*(10/1000)*(1/2)*(1000/1)</f>
        <v>110.50000000000001</v>
      </c>
      <c r="AN2" s="34">
        <f t="shared" ref="AN2:AN39" si="6">AB2+21</f>
        <v>44684</v>
      </c>
      <c r="AO2" s="34">
        <f>AP2-3</f>
        <v>44715</v>
      </c>
      <c r="AP2" s="37">
        <f>AN2+34</f>
        <v>44718</v>
      </c>
      <c r="AQ2" s="1">
        <v>30</v>
      </c>
      <c r="AR2" s="1">
        <f>AQ2*7</f>
        <v>210</v>
      </c>
      <c r="AS2" s="34">
        <f>X2+AR2</f>
        <v>44869</v>
      </c>
      <c r="AT2" s="33">
        <f t="shared" ref="AT2:AT33" si="7">A2</f>
        <v>1</v>
      </c>
      <c r="AU2" s="7">
        <f t="shared" ref="AU2:AU33" si="8">AN2+AR2</f>
        <v>44894</v>
      </c>
      <c r="AV2" s="7"/>
      <c r="AW2" s="80">
        <f t="shared" ref="AW2:AW33" si="9">((AU2-V2)/28)+1</f>
        <v>11.428571428571429</v>
      </c>
      <c r="AX2" s="50">
        <v>44602</v>
      </c>
      <c r="AY2" s="50">
        <f t="shared" ref="AY2:BH2" si="10">AX2+28</f>
        <v>44630</v>
      </c>
      <c r="AZ2" s="50">
        <f t="shared" si="10"/>
        <v>44658</v>
      </c>
      <c r="BA2" s="50">
        <f>AZ2+35</f>
        <v>44693</v>
      </c>
      <c r="BB2" s="50">
        <f>BA2+21</f>
        <v>44714</v>
      </c>
      <c r="BC2" s="50">
        <f t="shared" si="10"/>
        <v>44742</v>
      </c>
      <c r="BD2" s="50">
        <f t="shared" si="10"/>
        <v>44770</v>
      </c>
      <c r="BE2" s="50">
        <f t="shared" si="10"/>
        <v>44798</v>
      </c>
      <c r="BF2" s="50">
        <f t="shared" si="10"/>
        <v>44826</v>
      </c>
      <c r="BG2" s="50">
        <f t="shared" si="10"/>
        <v>44854</v>
      </c>
      <c r="BH2" s="50">
        <f t="shared" si="10"/>
        <v>44882</v>
      </c>
    </row>
    <row r="3" spans="1:61">
      <c r="A3" s="128">
        <v>2</v>
      </c>
      <c r="B3" s="3">
        <v>189931</v>
      </c>
      <c r="C3" s="3" t="s">
        <v>54</v>
      </c>
      <c r="D3" s="60">
        <v>195871</v>
      </c>
      <c r="E3" s="60">
        <v>203284</v>
      </c>
      <c r="F3" s="60" t="s">
        <v>55</v>
      </c>
      <c r="G3" s="60" t="s">
        <v>56</v>
      </c>
      <c r="H3" s="3" t="s">
        <v>57</v>
      </c>
      <c r="I3" s="33">
        <v>1</v>
      </c>
      <c r="J3" s="3" t="s">
        <v>58</v>
      </c>
      <c r="K3" s="3" t="s">
        <v>62</v>
      </c>
      <c r="L3" s="3" t="str">
        <f t="shared" ref="L3:L66" si="11">IF((AND(J3="CON",K3="SED")),"CON-SED",IF((AND(J3="CON",K3="EX")),"CON-EX",IF((AND(J3="HFD",K3="SED")),"HFD-SED",IF((AND(J3="HFD",K3="EX")),"HFD-EX","Not Yet Assigned"))))</f>
        <v>CON-EX</v>
      </c>
      <c r="M3" s="3" t="s">
        <v>60</v>
      </c>
      <c r="N3" s="3" t="s">
        <v>60</v>
      </c>
      <c r="O3" s="3" t="s">
        <v>60</v>
      </c>
      <c r="P3" s="3" t="s">
        <v>60</v>
      </c>
      <c r="Q3" s="3" t="s">
        <v>60</v>
      </c>
      <c r="R3" s="3" t="s">
        <v>60</v>
      </c>
      <c r="S3" s="1" t="s">
        <v>61</v>
      </c>
      <c r="T3" s="34">
        <v>44569</v>
      </c>
      <c r="U3" s="34">
        <f t="shared" ref="U3:U23" si="12">T3+21</f>
        <v>44590</v>
      </c>
      <c r="V3" s="35">
        <f t="shared" ref="V3:V39" si="13">AX3</f>
        <v>44602</v>
      </c>
      <c r="W3" s="34">
        <f t="shared" ref="W3:W39" si="14">AZ3</f>
        <v>44658</v>
      </c>
      <c r="X3" s="34">
        <f t="shared" ref="X3:X66" si="15">AB3-4</f>
        <v>44659</v>
      </c>
      <c r="Y3" s="96"/>
      <c r="Z3" s="52">
        <f t="shared" si="0"/>
        <v>0</v>
      </c>
      <c r="AA3" s="52">
        <f t="shared" ref="AA3:AA12" si="16">Y3*(10/1000)*(1/2)*(1000/1)</f>
        <v>0</v>
      </c>
      <c r="AB3" s="36">
        <f t="shared" si="1"/>
        <v>44663</v>
      </c>
      <c r="AC3" s="55">
        <v>21.7</v>
      </c>
      <c r="AD3" s="52">
        <f t="shared" si="2"/>
        <v>0.217</v>
      </c>
      <c r="AE3" s="52">
        <f t="shared" si="3"/>
        <v>108.5</v>
      </c>
      <c r="AF3" s="34">
        <f t="shared" si="4"/>
        <v>44670</v>
      </c>
      <c r="AG3" s="55">
        <v>21.2</v>
      </c>
      <c r="AH3" s="52">
        <f t="shared" ref="AH3:AH23" si="17">10/1000*AG3</f>
        <v>0.21199999999999999</v>
      </c>
      <c r="AI3" s="52">
        <f t="shared" ref="AI3:AI23" si="18">AG3*(10/1000)*(1/2)*(1000/1)</f>
        <v>106</v>
      </c>
      <c r="AJ3" s="34">
        <f t="shared" si="5"/>
        <v>44677</v>
      </c>
      <c r="AK3" s="55">
        <v>21.8</v>
      </c>
      <c r="AL3" s="52">
        <f t="shared" ref="AL3:AL27" si="19">10/1000*AK3</f>
        <v>0.218</v>
      </c>
      <c r="AM3" s="52">
        <f t="shared" ref="AM3:AM27" si="20">AK3*(10/1000)*(1/2)*(1000/1)</f>
        <v>109</v>
      </c>
      <c r="AN3" s="34">
        <f t="shared" si="6"/>
        <v>44684</v>
      </c>
      <c r="AO3" s="34">
        <f t="shared" ref="AO3:AO66" si="21">AP3-3</f>
        <v>44715</v>
      </c>
      <c r="AP3" s="37">
        <f t="shared" ref="AP3:AP12" si="22">AN3+34</f>
        <v>44718</v>
      </c>
      <c r="AQ3" s="1">
        <v>30</v>
      </c>
      <c r="AR3" s="1">
        <f t="shared" ref="AR3:AR30" si="23">AQ3*7</f>
        <v>210</v>
      </c>
      <c r="AS3" s="34">
        <f t="shared" ref="AS3:AS66" si="24">X3+AR3</f>
        <v>44869</v>
      </c>
      <c r="AT3" s="33">
        <f t="shared" si="7"/>
        <v>2</v>
      </c>
      <c r="AU3" s="7">
        <f t="shared" si="8"/>
        <v>44894</v>
      </c>
      <c r="AV3" s="7"/>
      <c r="AW3" s="80">
        <f t="shared" si="9"/>
        <v>11.428571428571429</v>
      </c>
      <c r="AX3" s="50">
        <v>44602</v>
      </c>
      <c r="AY3" s="50">
        <f t="shared" ref="AY3:BF12" si="25">AX3+28</f>
        <v>44630</v>
      </c>
      <c r="AZ3" s="50">
        <f t="shared" si="25"/>
        <v>44658</v>
      </c>
      <c r="BA3" s="50">
        <f t="shared" ref="BA3:BA63" si="26">AZ3+35</f>
        <v>44693</v>
      </c>
      <c r="BB3" s="50">
        <f t="shared" ref="BB3:BB63" si="27">BA3+21</f>
        <v>44714</v>
      </c>
      <c r="BC3" s="50">
        <f t="shared" si="25"/>
        <v>44742</v>
      </c>
      <c r="BD3" s="50">
        <f t="shared" si="25"/>
        <v>44770</v>
      </c>
      <c r="BE3" s="50">
        <f t="shared" si="25"/>
        <v>44798</v>
      </c>
      <c r="BF3" s="50">
        <f t="shared" si="25"/>
        <v>44826</v>
      </c>
      <c r="BG3" s="50">
        <f t="shared" ref="BG3:BG39" si="28">BF3+28</f>
        <v>44854</v>
      </c>
      <c r="BH3" s="50">
        <f t="shared" ref="BH3:BH55" si="29">BG3+28</f>
        <v>44882</v>
      </c>
    </row>
    <row r="4" spans="1:61">
      <c r="A4" s="128">
        <v>3</v>
      </c>
      <c r="B4" s="3">
        <v>189931</v>
      </c>
      <c r="C4" s="3" t="s">
        <v>54</v>
      </c>
      <c r="D4" s="60">
        <v>195871</v>
      </c>
      <c r="E4" s="60">
        <v>203284</v>
      </c>
      <c r="F4" s="60" t="s">
        <v>55</v>
      </c>
      <c r="G4" s="60" t="s">
        <v>56</v>
      </c>
      <c r="H4" s="3" t="s">
        <v>57</v>
      </c>
      <c r="I4" s="33">
        <v>1</v>
      </c>
      <c r="J4" s="3" t="s">
        <v>58</v>
      </c>
      <c r="K4" s="3" t="s">
        <v>62</v>
      </c>
      <c r="L4" s="3" t="str">
        <f t="shared" si="11"/>
        <v>CON-EX</v>
      </c>
      <c r="M4" s="3" t="s">
        <v>60</v>
      </c>
      <c r="N4" s="3" t="s">
        <v>60</v>
      </c>
      <c r="O4" s="3" t="s">
        <v>60</v>
      </c>
      <c r="P4" s="3" t="s">
        <v>60</v>
      </c>
      <c r="Q4" s="3" t="s">
        <v>60</v>
      </c>
      <c r="R4" s="3" t="s">
        <v>60</v>
      </c>
      <c r="S4" s="1" t="s">
        <v>61</v>
      </c>
      <c r="T4" s="34">
        <v>44569</v>
      </c>
      <c r="U4" s="34">
        <f t="shared" si="12"/>
        <v>44590</v>
      </c>
      <c r="V4" s="35">
        <f t="shared" si="13"/>
        <v>44602</v>
      </c>
      <c r="W4" s="34">
        <f t="shared" si="14"/>
        <v>44658</v>
      </c>
      <c r="X4" s="34">
        <f t="shared" si="15"/>
        <v>44659</v>
      </c>
      <c r="Y4" s="96"/>
      <c r="Z4" s="52">
        <f t="shared" si="0"/>
        <v>0</v>
      </c>
      <c r="AA4" s="52">
        <f t="shared" si="16"/>
        <v>0</v>
      </c>
      <c r="AB4" s="36">
        <f t="shared" si="1"/>
        <v>44663</v>
      </c>
      <c r="AC4" s="55">
        <v>20.8</v>
      </c>
      <c r="AD4" s="52">
        <f t="shared" si="2"/>
        <v>0.20800000000000002</v>
      </c>
      <c r="AE4" s="52">
        <f t="shared" si="3"/>
        <v>104.00000000000001</v>
      </c>
      <c r="AF4" s="34">
        <f t="shared" si="4"/>
        <v>44670</v>
      </c>
      <c r="AG4" s="55">
        <v>20</v>
      </c>
      <c r="AH4" s="52">
        <f t="shared" si="17"/>
        <v>0.2</v>
      </c>
      <c r="AI4" s="52">
        <f t="shared" si="18"/>
        <v>100</v>
      </c>
      <c r="AJ4" s="34">
        <f t="shared" si="5"/>
        <v>44677</v>
      </c>
      <c r="AK4" s="55">
        <v>20.6</v>
      </c>
      <c r="AL4" s="52">
        <f t="shared" si="19"/>
        <v>0.20600000000000002</v>
      </c>
      <c r="AM4" s="52">
        <f t="shared" si="20"/>
        <v>103.00000000000001</v>
      </c>
      <c r="AN4" s="34">
        <f t="shared" si="6"/>
        <v>44684</v>
      </c>
      <c r="AO4" s="34">
        <f t="shared" si="21"/>
        <v>44715</v>
      </c>
      <c r="AP4" s="37">
        <f t="shared" si="22"/>
        <v>44718</v>
      </c>
      <c r="AQ4" s="1">
        <v>30</v>
      </c>
      <c r="AR4" s="1">
        <f t="shared" si="23"/>
        <v>210</v>
      </c>
      <c r="AS4" s="34">
        <f t="shared" si="24"/>
        <v>44869</v>
      </c>
      <c r="AT4" s="33">
        <f t="shared" si="7"/>
        <v>3</v>
      </c>
      <c r="AU4" s="7">
        <f t="shared" si="8"/>
        <v>44894</v>
      </c>
      <c r="AV4" s="7"/>
      <c r="AW4" s="80">
        <f t="shared" si="9"/>
        <v>11.428571428571429</v>
      </c>
      <c r="AX4" s="50">
        <v>44602</v>
      </c>
      <c r="AY4" s="50">
        <f t="shared" si="25"/>
        <v>44630</v>
      </c>
      <c r="AZ4" s="50">
        <f t="shared" si="25"/>
        <v>44658</v>
      </c>
      <c r="BA4" s="50">
        <f t="shared" si="26"/>
        <v>44693</v>
      </c>
      <c r="BB4" s="50">
        <f t="shared" si="27"/>
        <v>44714</v>
      </c>
      <c r="BC4" s="50">
        <f t="shared" si="25"/>
        <v>44742</v>
      </c>
      <c r="BD4" s="50">
        <f t="shared" si="25"/>
        <v>44770</v>
      </c>
      <c r="BE4" s="50">
        <f t="shared" si="25"/>
        <v>44798</v>
      </c>
      <c r="BF4" s="50">
        <f t="shared" si="25"/>
        <v>44826</v>
      </c>
      <c r="BG4" s="50">
        <f t="shared" si="28"/>
        <v>44854</v>
      </c>
      <c r="BH4" s="50">
        <f t="shared" si="29"/>
        <v>44882</v>
      </c>
    </row>
    <row r="5" spans="1:61">
      <c r="A5" s="129">
        <v>4</v>
      </c>
      <c r="B5" s="3">
        <v>189931</v>
      </c>
      <c r="C5" s="3" t="s">
        <v>54</v>
      </c>
      <c r="D5" s="60">
        <v>195871</v>
      </c>
      <c r="E5" s="60">
        <v>203284</v>
      </c>
      <c r="F5" s="60" t="s">
        <v>55</v>
      </c>
      <c r="G5" s="60" t="s">
        <v>56</v>
      </c>
      <c r="H5" s="3" t="s">
        <v>57</v>
      </c>
      <c r="I5" s="33">
        <v>1</v>
      </c>
      <c r="J5" s="3" t="s">
        <v>58</v>
      </c>
      <c r="K5" s="3" t="s">
        <v>59</v>
      </c>
      <c r="L5" s="3" t="str">
        <f t="shared" si="11"/>
        <v>CON-SED</v>
      </c>
      <c r="M5" s="3" t="s">
        <v>60</v>
      </c>
      <c r="N5" s="3" t="s">
        <v>60</v>
      </c>
      <c r="O5" s="3" t="s">
        <v>60</v>
      </c>
      <c r="P5" s="3" t="s">
        <v>60</v>
      </c>
      <c r="Q5" s="3" t="s">
        <v>60</v>
      </c>
      <c r="R5" s="3" t="s">
        <v>60</v>
      </c>
      <c r="S5" s="1" t="s">
        <v>61</v>
      </c>
      <c r="T5" s="34">
        <v>44569</v>
      </c>
      <c r="U5" s="34">
        <f t="shared" si="12"/>
        <v>44590</v>
      </c>
      <c r="V5" s="35">
        <f t="shared" si="13"/>
        <v>44602</v>
      </c>
      <c r="W5" s="34">
        <f t="shared" si="14"/>
        <v>44658</v>
      </c>
      <c r="X5" s="34">
        <f t="shared" si="15"/>
        <v>44659</v>
      </c>
      <c r="Y5" s="96"/>
      <c r="Z5" s="52">
        <f t="shared" si="0"/>
        <v>0</v>
      </c>
      <c r="AA5" s="52">
        <f t="shared" si="16"/>
        <v>0</v>
      </c>
      <c r="AB5" s="36">
        <f t="shared" si="1"/>
        <v>44663</v>
      </c>
      <c r="AC5" s="55">
        <v>21</v>
      </c>
      <c r="AD5" s="52">
        <f t="shared" si="2"/>
        <v>0.21</v>
      </c>
      <c r="AE5" s="52">
        <f t="shared" si="3"/>
        <v>105</v>
      </c>
      <c r="AF5" s="34">
        <f t="shared" si="4"/>
        <v>44670</v>
      </c>
      <c r="AG5" s="55">
        <v>20.6</v>
      </c>
      <c r="AH5" s="52">
        <f t="shared" si="17"/>
        <v>0.20600000000000002</v>
      </c>
      <c r="AI5" s="52">
        <f t="shared" si="18"/>
        <v>103.00000000000001</v>
      </c>
      <c r="AJ5" s="34">
        <f t="shared" si="5"/>
        <v>44677</v>
      </c>
      <c r="AK5" s="55">
        <v>21.2</v>
      </c>
      <c r="AL5" s="52">
        <f t="shared" si="19"/>
        <v>0.21199999999999999</v>
      </c>
      <c r="AM5" s="52">
        <f t="shared" si="20"/>
        <v>106</v>
      </c>
      <c r="AN5" s="34">
        <f t="shared" si="6"/>
        <v>44684</v>
      </c>
      <c r="AO5" s="34">
        <f t="shared" si="21"/>
        <v>44715</v>
      </c>
      <c r="AP5" s="37">
        <f t="shared" si="22"/>
        <v>44718</v>
      </c>
      <c r="AQ5" s="1">
        <v>30</v>
      </c>
      <c r="AR5" s="1">
        <f t="shared" si="23"/>
        <v>210</v>
      </c>
      <c r="AS5" s="34">
        <f t="shared" si="24"/>
        <v>44869</v>
      </c>
      <c r="AT5" s="33">
        <f t="shared" si="7"/>
        <v>4</v>
      </c>
      <c r="AU5" s="7">
        <f t="shared" si="8"/>
        <v>44894</v>
      </c>
      <c r="AV5" s="7"/>
      <c r="AW5" s="80">
        <f t="shared" si="9"/>
        <v>11.428571428571429</v>
      </c>
      <c r="AX5" s="50">
        <v>44602</v>
      </c>
      <c r="AY5" s="50">
        <f t="shared" si="25"/>
        <v>44630</v>
      </c>
      <c r="AZ5" s="50">
        <f t="shared" si="25"/>
        <v>44658</v>
      </c>
      <c r="BA5" s="50">
        <f t="shared" si="26"/>
        <v>44693</v>
      </c>
      <c r="BB5" s="50">
        <f t="shared" si="27"/>
        <v>44714</v>
      </c>
      <c r="BC5" s="50">
        <f t="shared" si="25"/>
        <v>44742</v>
      </c>
      <c r="BD5" s="50">
        <f t="shared" si="25"/>
        <v>44770</v>
      </c>
      <c r="BE5" s="50">
        <f t="shared" si="25"/>
        <v>44798</v>
      </c>
      <c r="BF5" s="50">
        <f t="shared" si="25"/>
        <v>44826</v>
      </c>
      <c r="BG5" s="50">
        <f t="shared" si="28"/>
        <v>44854</v>
      </c>
      <c r="BH5" s="50">
        <f t="shared" si="29"/>
        <v>44882</v>
      </c>
    </row>
    <row r="6" spans="1:61">
      <c r="A6" s="129">
        <v>5</v>
      </c>
      <c r="B6" s="3">
        <v>189931</v>
      </c>
      <c r="C6" s="3" t="s">
        <v>54</v>
      </c>
      <c r="D6" s="60">
        <v>195871</v>
      </c>
      <c r="E6" s="60">
        <v>203284</v>
      </c>
      <c r="F6" s="60" t="s">
        <v>55</v>
      </c>
      <c r="G6" s="60" t="s">
        <v>56</v>
      </c>
      <c r="H6" s="3" t="s">
        <v>57</v>
      </c>
      <c r="I6" s="33">
        <v>1</v>
      </c>
      <c r="J6" s="3" t="s">
        <v>58</v>
      </c>
      <c r="K6" s="3" t="s">
        <v>59</v>
      </c>
      <c r="L6" s="3" t="str">
        <f t="shared" si="11"/>
        <v>CON-SED</v>
      </c>
      <c r="M6" s="3" t="s">
        <v>60</v>
      </c>
      <c r="N6" s="3" t="s">
        <v>60</v>
      </c>
      <c r="O6" s="3" t="s">
        <v>60</v>
      </c>
      <c r="P6" s="3" t="s">
        <v>60</v>
      </c>
      <c r="Q6" s="3" t="s">
        <v>60</v>
      </c>
      <c r="R6" s="3" t="s">
        <v>60</v>
      </c>
      <c r="S6" s="1" t="s">
        <v>61</v>
      </c>
      <c r="T6" s="34">
        <v>44569</v>
      </c>
      <c r="U6" s="34">
        <f t="shared" si="12"/>
        <v>44590</v>
      </c>
      <c r="V6" s="35">
        <f t="shared" si="13"/>
        <v>44602</v>
      </c>
      <c r="W6" s="34">
        <f t="shared" si="14"/>
        <v>44658</v>
      </c>
      <c r="X6" s="34">
        <f t="shared" si="15"/>
        <v>44659</v>
      </c>
      <c r="Y6" s="96"/>
      <c r="Z6" s="52">
        <f t="shared" si="0"/>
        <v>0</v>
      </c>
      <c r="AA6" s="52">
        <f t="shared" si="16"/>
        <v>0</v>
      </c>
      <c r="AB6" s="36">
        <f t="shared" si="1"/>
        <v>44663</v>
      </c>
      <c r="AC6" s="55">
        <v>20.3</v>
      </c>
      <c r="AD6" s="52">
        <f t="shared" si="2"/>
        <v>0.20300000000000001</v>
      </c>
      <c r="AE6" s="52">
        <f t="shared" si="3"/>
        <v>101.5</v>
      </c>
      <c r="AF6" s="34">
        <f t="shared" si="4"/>
        <v>44670</v>
      </c>
      <c r="AG6" s="55">
        <v>20.100000000000001</v>
      </c>
      <c r="AH6" s="52">
        <f t="shared" si="17"/>
        <v>0.20100000000000001</v>
      </c>
      <c r="AI6" s="52">
        <f t="shared" si="18"/>
        <v>100.5</v>
      </c>
      <c r="AJ6" s="34">
        <f t="shared" si="5"/>
        <v>44677</v>
      </c>
      <c r="AK6" s="55">
        <v>19.600000000000001</v>
      </c>
      <c r="AL6" s="52">
        <f t="shared" si="19"/>
        <v>0.19600000000000001</v>
      </c>
      <c r="AM6" s="52">
        <f t="shared" si="20"/>
        <v>98</v>
      </c>
      <c r="AN6" s="34">
        <f t="shared" si="6"/>
        <v>44684</v>
      </c>
      <c r="AO6" s="34">
        <f t="shared" si="21"/>
        <v>44715</v>
      </c>
      <c r="AP6" s="37">
        <f t="shared" si="22"/>
        <v>44718</v>
      </c>
      <c r="AQ6" s="1">
        <v>30</v>
      </c>
      <c r="AR6" s="1">
        <f t="shared" si="23"/>
        <v>210</v>
      </c>
      <c r="AS6" s="34">
        <f t="shared" si="24"/>
        <v>44869</v>
      </c>
      <c r="AT6" s="33">
        <f t="shared" si="7"/>
        <v>5</v>
      </c>
      <c r="AU6" s="7">
        <f t="shared" si="8"/>
        <v>44894</v>
      </c>
      <c r="AV6" s="7"/>
      <c r="AW6" s="80">
        <f t="shared" si="9"/>
        <v>11.428571428571429</v>
      </c>
      <c r="AX6" s="50">
        <v>44602</v>
      </c>
      <c r="AY6" s="50">
        <f t="shared" si="25"/>
        <v>44630</v>
      </c>
      <c r="AZ6" s="50">
        <f t="shared" si="25"/>
        <v>44658</v>
      </c>
      <c r="BA6" s="50">
        <f t="shared" si="26"/>
        <v>44693</v>
      </c>
      <c r="BB6" s="50">
        <f t="shared" si="27"/>
        <v>44714</v>
      </c>
      <c r="BC6" s="50">
        <f t="shared" si="25"/>
        <v>44742</v>
      </c>
      <c r="BD6" s="50">
        <f t="shared" si="25"/>
        <v>44770</v>
      </c>
      <c r="BE6" s="50">
        <f t="shared" si="25"/>
        <v>44798</v>
      </c>
      <c r="BF6" s="50">
        <f t="shared" si="25"/>
        <v>44826</v>
      </c>
      <c r="BG6" s="50">
        <f t="shared" si="28"/>
        <v>44854</v>
      </c>
      <c r="BH6" s="50">
        <f t="shared" si="29"/>
        <v>44882</v>
      </c>
    </row>
    <row r="7" spans="1:61">
      <c r="A7" s="128">
        <v>6</v>
      </c>
      <c r="B7" s="3">
        <v>189931</v>
      </c>
      <c r="C7" s="3" t="s">
        <v>54</v>
      </c>
      <c r="D7" s="60">
        <v>195872</v>
      </c>
      <c r="E7" s="60">
        <v>203285</v>
      </c>
      <c r="F7" s="60" t="s">
        <v>55</v>
      </c>
      <c r="G7" s="60" t="s">
        <v>63</v>
      </c>
      <c r="H7" s="3" t="s">
        <v>57</v>
      </c>
      <c r="I7" s="33">
        <v>1</v>
      </c>
      <c r="J7" s="3" t="s">
        <v>58</v>
      </c>
      <c r="K7" s="3" t="s">
        <v>62</v>
      </c>
      <c r="L7" s="3" t="str">
        <f t="shared" si="11"/>
        <v>CON-EX</v>
      </c>
      <c r="M7" s="3" t="s">
        <v>60</v>
      </c>
      <c r="N7" s="3" t="s">
        <v>60</v>
      </c>
      <c r="O7" s="3" t="s">
        <v>60</v>
      </c>
      <c r="P7" s="3" t="s">
        <v>60</v>
      </c>
      <c r="Q7" s="3" t="s">
        <v>60</v>
      </c>
      <c r="R7" s="3" t="s">
        <v>60</v>
      </c>
      <c r="S7" s="1" t="s">
        <v>61</v>
      </c>
      <c r="T7" s="34">
        <v>44569</v>
      </c>
      <c r="U7" s="34">
        <f t="shared" si="12"/>
        <v>44590</v>
      </c>
      <c r="V7" s="35">
        <f t="shared" si="13"/>
        <v>44602</v>
      </c>
      <c r="W7" s="34">
        <f t="shared" si="14"/>
        <v>44658</v>
      </c>
      <c r="X7" s="34">
        <f t="shared" si="15"/>
        <v>44659</v>
      </c>
      <c r="Y7" s="96"/>
      <c r="Z7" s="52">
        <f t="shared" si="0"/>
        <v>0</v>
      </c>
      <c r="AA7" s="52">
        <f t="shared" si="16"/>
        <v>0</v>
      </c>
      <c r="AB7" s="36">
        <f t="shared" si="1"/>
        <v>44663</v>
      </c>
      <c r="AC7" s="55">
        <v>29.7</v>
      </c>
      <c r="AD7" s="52">
        <f t="shared" si="2"/>
        <v>0.29699999999999999</v>
      </c>
      <c r="AE7" s="52">
        <f t="shared" si="3"/>
        <v>148.5</v>
      </c>
      <c r="AF7" s="34">
        <f t="shared" si="4"/>
        <v>44670</v>
      </c>
      <c r="AG7" s="55">
        <v>29.2</v>
      </c>
      <c r="AH7" s="52">
        <f t="shared" si="17"/>
        <v>0.29199999999999998</v>
      </c>
      <c r="AI7" s="52">
        <f t="shared" si="18"/>
        <v>146</v>
      </c>
      <c r="AJ7" s="34">
        <f t="shared" si="5"/>
        <v>44677</v>
      </c>
      <c r="AK7" s="55">
        <v>28.7</v>
      </c>
      <c r="AL7" s="52">
        <f t="shared" si="19"/>
        <v>0.28699999999999998</v>
      </c>
      <c r="AM7" s="52">
        <f t="shared" si="20"/>
        <v>143.5</v>
      </c>
      <c r="AN7" s="34">
        <f t="shared" si="6"/>
        <v>44684</v>
      </c>
      <c r="AO7" s="34">
        <f t="shared" si="21"/>
        <v>44715</v>
      </c>
      <c r="AP7" s="37">
        <f t="shared" si="22"/>
        <v>44718</v>
      </c>
      <c r="AQ7" s="1">
        <v>30</v>
      </c>
      <c r="AR7" s="1">
        <f t="shared" si="23"/>
        <v>210</v>
      </c>
      <c r="AS7" s="34">
        <f t="shared" si="24"/>
        <v>44869</v>
      </c>
      <c r="AT7" s="33">
        <f t="shared" si="7"/>
        <v>6</v>
      </c>
      <c r="AU7" s="7">
        <f t="shared" si="8"/>
        <v>44894</v>
      </c>
      <c r="AV7" s="7"/>
      <c r="AW7" s="80">
        <f t="shared" si="9"/>
        <v>11.428571428571429</v>
      </c>
      <c r="AX7" s="50">
        <v>44602</v>
      </c>
      <c r="AY7" s="50">
        <f t="shared" si="25"/>
        <v>44630</v>
      </c>
      <c r="AZ7" s="50">
        <f t="shared" si="25"/>
        <v>44658</v>
      </c>
      <c r="BA7" s="50">
        <f t="shared" si="26"/>
        <v>44693</v>
      </c>
      <c r="BB7" s="50">
        <f t="shared" si="27"/>
        <v>44714</v>
      </c>
      <c r="BC7" s="50">
        <f t="shared" si="25"/>
        <v>44742</v>
      </c>
      <c r="BD7" s="50">
        <f t="shared" si="25"/>
        <v>44770</v>
      </c>
      <c r="BE7" s="50">
        <f t="shared" si="25"/>
        <v>44798</v>
      </c>
      <c r="BF7" s="50">
        <f t="shared" si="25"/>
        <v>44826</v>
      </c>
      <c r="BG7" s="50">
        <f t="shared" si="28"/>
        <v>44854</v>
      </c>
      <c r="BH7" s="50">
        <f t="shared" si="29"/>
        <v>44882</v>
      </c>
    </row>
    <row r="8" spans="1:61">
      <c r="A8" s="128">
        <v>7</v>
      </c>
      <c r="B8" s="3">
        <v>189931</v>
      </c>
      <c r="C8" s="3" t="s">
        <v>54</v>
      </c>
      <c r="D8" s="60">
        <v>195872</v>
      </c>
      <c r="E8" s="60">
        <v>203285</v>
      </c>
      <c r="F8" s="60" t="s">
        <v>55</v>
      </c>
      <c r="G8" s="60" t="s">
        <v>63</v>
      </c>
      <c r="H8" s="3" t="s">
        <v>57</v>
      </c>
      <c r="I8" s="33">
        <v>1</v>
      </c>
      <c r="J8" s="3" t="s">
        <v>58</v>
      </c>
      <c r="K8" s="3" t="s">
        <v>62</v>
      </c>
      <c r="L8" s="3" t="str">
        <f t="shared" si="11"/>
        <v>CON-EX</v>
      </c>
      <c r="M8" s="3" t="s">
        <v>60</v>
      </c>
      <c r="N8" s="3" t="s">
        <v>60</v>
      </c>
      <c r="O8" s="3" t="s">
        <v>60</v>
      </c>
      <c r="P8" s="3" t="s">
        <v>60</v>
      </c>
      <c r="Q8" s="3" t="s">
        <v>60</v>
      </c>
      <c r="R8" s="3" t="s">
        <v>60</v>
      </c>
      <c r="S8" s="1" t="s">
        <v>61</v>
      </c>
      <c r="T8" s="34">
        <v>44569</v>
      </c>
      <c r="U8" s="34">
        <f t="shared" si="12"/>
        <v>44590</v>
      </c>
      <c r="V8" s="35">
        <f t="shared" si="13"/>
        <v>44602</v>
      </c>
      <c r="W8" s="34">
        <f t="shared" si="14"/>
        <v>44658</v>
      </c>
      <c r="X8" s="34">
        <f t="shared" si="15"/>
        <v>44659</v>
      </c>
      <c r="Y8" s="96"/>
      <c r="Z8" s="52">
        <f t="shared" si="0"/>
        <v>0</v>
      </c>
      <c r="AA8" s="52">
        <f t="shared" si="16"/>
        <v>0</v>
      </c>
      <c r="AB8" s="36">
        <f t="shared" si="1"/>
        <v>44663</v>
      </c>
      <c r="AC8" s="55">
        <v>28.1</v>
      </c>
      <c r="AD8" s="52">
        <f t="shared" si="2"/>
        <v>0.28100000000000003</v>
      </c>
      <c r="AE8" s="52">
        <f t="shared" si="3"/>
        <v>140.5</v>
      </c>
      <c r="AF8" s="34">
        <f t="shared" si="4"/>
        <v>44670</v>
      </c>
      <c r="AG8" s="55">
        <v>28.1</v>
      </c>
      <c r="AH8" s="52">
        <f t="shared" si="17"/>
        <v>0.28100000000000003</v>
      </c>
      <c r="AI8" s="52">
        <f t="shared" si="18"/>
        <v>140.5</v>
      </c>
      <c r="AJ8" s="34">
        <f t="shared" si="5"/>
        <v>44677</v>
      </c>
      <c r="AK8" s="55">
        <v>27.8</v>
      </c>
      <c r="AL8" s="52">
        <f t="shared" si="19"/>
        <v>0.27800000000000002</v>
      </c>
      <c r="AM8" s="52">
        <f t="shared" si="20"/>
        <v>139</v>
      </c>
      <c r="AN8" s="34">
        <f t="shared" si="6"/>
        <v>44684</v>
      </c>
      <c r="AO8" s="34">
        <f t="shared" si="21"/>
        <v>44715</v>
      </c>
      <c r="AP8" s="37">
        <f t="shared" si="22"/>
        <v>44718</v>
      </c>
      <c r="AQ8" s="1">
        <v>30</v>
      </c>
      <c r="AR8" s="1">
        <f t="shared" si="23"/>
        <v>210</v>
      </c>
      <c r="AS8" s="34">
        <f t="shared" si="24"/>
        <v>44869</v>
      </c>
      <c r="AT8" s="33">
        <f t="shared" si="7"/>
        <v>7</v>
      </c>
      <c r="AU8" s="7">
        <f t="shared" si="8"/>
        <v>44894</v>
      </c>
      <c r="AV8" s="7"/>
      <c r="AW8" s="80">
        <f t="shared" si="9"/>
        <v>11.428571428571429</v>
      </c>
      <c r="AX8" s="50">
        <v>44602</v>
      </c>
      <c r="AY8" s="50">
        <f t="shared" si="25"/>
        <v>44630</v>
      </c>
      <c r="AZ8" s="50">
        <f t="shared" si="25"/>
        <v>44658</v>
      </c>
      <c r="BA8" s="50">
        <f t="shared" si="26"/>
        <v>44693</v>
      </c>
      <c r="BB8" s="50">
        <f t="shared" si="27"/>
        <v>44714</v>
      </c>
      <c r="BC8" s="50">
        <f t="shared" si="25"/>
        <v>44742</v>
      </c>
      <c r="BD8" s="50">
        <f t="shared" si="25"/>
        <v>44770</v>
      </c>
      <c r="BE8" s="50">
        <f t="shared" si="25"/>
        <v>44798</v>
      </c>
      <c r="BF8" s="50">
        <f t="shared" si="25"/>
        <v>44826</v>
      </c>
      <c r="BG8" s="50">
        <f t="shared" si="28"/>
        <v>44854</v>
      </c>
      <c r="BH8" s="50">
        <f t="shared" si="29"/>
        <v>44882</v>
      </c>
    </row>
    <row r="9" spans="1:61">
      <c r="A9" s="128">
        <v>8</v>
      </c>
      <c r="B9" s="3">
        <v>189931</v>
      </c>
      <c r="C9" s="3" t="s">
        <v>54</v>
      </c>
      <c r="D9" s="60">
        <v>195872</v>
      </c>
      <c r="E9" s="60">
        <v>203285</v>
      </c>
      <c r="F9" s="60" t="s">
        <v>55</v>
      </c>
      <c r="G9" s="60" t="s">
        <v>63</v>
      </c>
      <c r="H9" s="3" t="s">
        <v>57</v>
      </c>
      <c r="I9" s="33">
        <v>1</v>
      </c>
      <c r="J9" s="3" t="s">
        <v>58</v>
      </c>
      <c r="K9" s="3" t="s">
        <v>59</v>
      </c>
      <c r="L9" s="3" t="str">
        <f t="shared" si="11"/>
        <v>CON-SED</v>
      </c>
      <c r="M9" s="3" t="s">
        <v>60</v>
      </c>
      <c r="N9" s="3" t="s">
        <v>60</v>
      </c>
      <c r="O9" s="3" t="s">
        <v>60</v>
      </c>
      <c r="P9" s="3" t="s">
        <v>60</v>
      </c>
      <c r="Q9" s="3" t="s">
        <v>60</v>
      </c>
      <c r="R9" s="3" t="s">
        <v>60</v>
      </c>
      <c r="S9" s="1" t="s">
        <v>61</v>
      </c>
      <c r="T9" s="34">
        <v>44569</v>
      </c>
      <c r="U9" s="34">
        <f t="shared" si="12"/>
        <v>44590</v>
      </c>
      <c r="V9" s="35">
        <f t="shared" si="13"/>
        <v>44602</v>
      </c>
      <c r="W9" s="34">
        <f t="shared" si="14"/>
        <v>44658</v>
      </c>
      <c r="X9" s="34">
        <f t="shared" si="15"/>
        <v>44659</v>
      </c>
      <c r="Y9" s="96"/>
      <c r="Z9" s="52">
        <f t="shared" si="0"/>
        <v>0</v>
      </c>
      <c r="AA9" s="52">
        <f t="shared" si="16"/>
        <v>0</v>
      </c>
      <c r="AB9" s="36">
        <f t="shared" si="1"/>
        <v>44663</v>
      </c>
      <c r="AC9" s="55">
        <v>28.4</v>
      </c>
      <c r="AD9" s="52">
        <f t="shared" si="2"/>
        <v>0.28399999999999997</v>
      </c>
      <c r="AE9" s="52">
        <f t="shared" si="3"/>
        <v>142</v>
      </c>
      <c r="AF9" s="34">
        <f t="shared" si="4"/>
        <v>44670</v>
      </c>
      <c r="AG9" s="55">
        <v>28.2</v>
      </c>
      <c r="AH9" s="52">
        <f t="shared" si="17"/>
        <v>0.28199999999999997</v>
      </c>
      <c r="AI9" s="52">
        <f t="shared" si="18"/>
        <v>141</v>
      </c>
      <c r="AJ9" s="34">
        <f t="shared" si="5"/>
        <v>44677</v>
      </c>
      <c r="AK9" s="55">
        <v>28.2</v>
      </c>
      <c r="AL9" s="52">
        <f t="shared" si="19"/>
        <v>0.28199999999999997</v>
      </c>
      <c r="AM9" s="52">
        <f t="shared" si="20"/>
        <v>141</v>
      </c>
      <c r="AN9" s="34">
        <f t="shared" si="6"/>
        <v>44684</v>
      </c>
      <c r="AO9" s="34">
        <f t="shared" si="21"/>
        <v>44715</v>
      </c>
      <c r="AP9" s="37">
        <f t="shared" si="22"/>
        <v>44718</v>
      </c>
      <c r="AQ9" s="1">
        <v>30</v>
      </c>
      <c r="AR9" s="1">
        <f t="shared" si="23"/>
        <v>210</v>
      </c>
      <c r="AS9" s="34">
        <f t="shared" si="24"/>
        <v>44869</v>
      </c>
      <c r="AT9" s="33">
        <f t="shared" si="7"/>
        <v>8</v>
      </c>
      <c r="AU9" s="7">
        <f t="shared" si="8"/>
        <v>44894</v>
      </c>
      <c r="AV9" s="7"/>
      <c r="AW9" s="80">
        <f t="shared" si="9"/>
        <v>11.428571428571429</v>
      </c>
      <c r="AX9" s="50">
        <v>44602</v>
      </c>
      <c r="AY9" s="50">
        <f t="shared" si="25"/>
        <v>44630</v>
      </c>
      <c r="AZ9" s="50">
        <f t="shared" si="25"/>
        <v>44658</v>
      </c>
      <c r="BA9" s="50">
        <f t="shared" si="26"/>
        <v>44693</v>
      </c>
      <c r="BB9" s="50">
        <f t="shared" si="27"/>
        <v>44714</v>
      </c>
      <c r="BC9" s="50">
        <f t="shared" si="25"/>
        <v>44742</v>
      </c>
      <c r="BD9" s="50">
        <f t="shared" si="25"/>
        <v>44770</v>
      </c>
      <c r="BE9" s="50">
        <f t="shared" si="25"/>
        <v>44798</v>
      </c>
      <c r="BF9" s="50">
        <f t="shared" si="25"/>
        <v>44826</v>
      </c>
      <c r="BG9" s="50">
        <f t="shared" si="28"/>
        <v>44854</v>
      </c>
      <c r="BH9" s="50">
        <f t="shared" si="29"/>
        <v>44882</v>
      </c>
    </row>
    <row r="10" spans="1:61">
      <c r="A10" s="128">
        <v>9</v>
      </c>
      <c r="B10" s="3">
        <v>189931</v>
      </c>
      <c r="C10" s="3" t="s">
        <v>54</v>
      </c>
      <c r="D10" s="60">
        <v>195873</v>
      </c>
      <c r="E10" s="60">
        <v>203286</v>
      </c>
      <c r="F10" s="60" t="s">
        <v>55</v>
      </c>
      <c r="G10" s="60" t="s">
        <v>63</v>
      </c>
      <c r="H10" s="3" t="s">
        <v>57</v>
      </c>
      <c r="I10" s="33">
        <v>1</v>
      </c>
      <c r="J10" s="3" t="s">
        <v>64</v>
      </c>
      <c r="K10" s="3" t="s">
        <v>59</v>
      </c>
      <c r="L10" s="3" t="str">
        <f t="shared" si="11"/>
        <v>HFD-SED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1" t="s">
        <v>61</v>
      </c>
      <c r="T10" s="34">
        <v>44569</v>
      </c>
      <c r="U10" s="34">
        <f t="shared" si="12"/>
        <v>44590</v>
      </c>
      <c r="V10" s="35">
        <f t="shared" si="13"/>
        <v>44602</v>
      </c>
      <c r="W10" s="34">
        <f t="shared" si="14"/>
        <v>44658</v>
      </c>
      <c r="X10" s="34">
        <f t="shared" si="15"/>
        <v>44659</v>
      </c>
      <c r="Y10" s="96"/>
      <c r="Z10" s="52">
        <f t="shared" si="0"/>
        <v>0</v>
      </c>
      <c r="AA10" s="52">
        <f t="shared" si="16"/>
        <v>0</v>
      </c>
      <c r="AB10" s="36">
        <f t="shared" si="1"/>
        <v>44663</v>
      </c>
      <c r="AC10" s="55">
        <v>29.8</v>
      </c>
      <c r="AD10" s="52">
        <f t="shared" si="2"/>
        <v>0.29799999999999999</v>
      </c>
      <c r="AE10" s="52">
        <f t="shared" si="3"/>
        <v>149</v>
      </c>
      <c r="AF10" s="34">
        <f t="shared" si="4"/>
        <v>44670</v>
      </c>
      <c r="AG10" s="55">
        <v>30.5</v>
      </c>
      <c r="AH10" s="52">
        <f t="shared" si="17"/>
        <v>0.30499999999999999</v>
      </c>
      <c r="AI10" s="52">
        <f t="shared" si="18"/>
        <v>152.5</v>
      </c>
      <c r="AJ10" s="34">
        <f t="shared" si="5"/>
        <v>44677</v>
      </c>
      <c r="AK10" s="55">
        <v>30.6</v>
      </c>
      <c r="AL10" s="52">
        <f t="shared" si="19"/>
        <v>0.30599999999999999</v>
      </c>
      <c r="AM10" s="52">
        <f t="shared" si="20"/>
        <v>153</v>
      </c>
      <c r="AN10" s="34">
        <f t="shared" si="6"/>
        <v>44684</v>
      </c>
      <c r="AO10" s="34">
        <f t="shared" si="21"/>
        <v>44715</v>
      </c>
      <c r="AP10" s="37">
        <f t="shared" si="22"/>
        <v>44718</v>
      </c>
      <c r="AQ10" s="1">
        <v>30</v>
      </c>
      <c r="AR10" s="1">
        <f t="shared" si="23"/>
        <v>210</v>
      </c>
      <c r="AS10" s="34">
        <f t="shared" si="24"/>
        <v>44869</v>
      </c>
      <c r="AT10" s="33">
        <f t="shared" si="7"/>
        <v>9</v>
      </c>
      <c r="AU10" s="7">
        <f t="shared" si="8"/>
        <v>44894</v>
      </c>
      <c r="AV10" s="7"/>
      <c r="AW10" s="80">
        <f t="shared" si="9"/>
        <v>11.428571428571429</v>
      </c>
      <c r="AX10" s="50">
        <v>44602</v>
      </c>
      <c r="AY10" s="50">
        <f t="shared" si="25"/>
        <v>44630</v>
      </c>
      <c r="AZ10" s="50">
        <f t="shared" si="25"/>
        <v>44658</v>
      </c>
      <c r="BA10" s="50">
        <f t="shared" si="26"/>
        <v>44693</v>
      </c>
      <c r="BB10" s="50">
        <f t="shared" si="27"/>
        <v>44714</v>
      </c>
      <c r="BC10" s="50">
        <f t="shared" si="25"/>
        <v>44742</v>
      </c>
      <c r="BD10" s="50">
        <f t="shared" si="25"/>
        <v>44770</v>
      </c>
      <c r="BE10" s="50">
        <f t="shared" si="25"/>
        <v>44798</v>
      </c>
      <c r="BF10" s="50">
        <f t="shared" si="25"/>
        <v>44826</v>
      </c>
      <c r="BG10" s="50">
        <f t="shared" si="28"/>
        <v>44854</v>
      </c>
      <c r="BH10" s="50">
        <f t="shared" si="29"/>
        <v>44882</v>
      </c>
    </row>
    <row r="11" spans="1:61">
      <c r="A11" s="128">
        <v>10</v>
      </c>
      <c r="B11" s="3">
        <v>189931</v>
      </c>
      <c r="C11" s="3" t="s">
        <v>54</v>
      </c>
      <c r="D11" s="60">
        <v>195873</v>
      </c>
      <c r="E11" s="60">
        <v>203286</v>
      </c>
      <c r="F11" s="60" t="s">
        <v>55</v>
      </c>
      <c r="G11" s="60" t="s">
        <v>63</v>
      </c>
      <c r="H11" s="3" t="s">
        <v>57</v>
      </c>
      <c r="I11" s="33">
        <v>1</v>
      </c>
      <c r="J11" s="3" t="s">
        <v>64</v>
      </c>
      <c r="K11" s="3" t="s">
        <v>59</v>
      </c>
      <c r="L11" s="3" t="str">
        <f t="shared" si="11"/>
        <v>HFD-SED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1" t="s">
        <v>61</v>
      </c>
      <c r="T11" s="34">
        <v>44569</v>
      </c>
      <c r="U11" s="34">
        <f t="shared" si="12"/>
        <v>44590</v>
      </c>
      <c r="V11" s="35">
        <f t="shared" si="13"/>
        <v>44602</v>
      </c>
      <c r="W11" s="34">
        <f t="shared" si="14"/>
        <v>44658</v>
      </c>
      <c r="X11" s="34">
        <f t="shared" si="15"/>
        <v>44659</v>
      </c>
      <c r="Y11" s="96"/>
      <c r="Z11" s="52">
        <f t="shared" si="0"/>
        <v>0</v>
      </c>
      <c r="AA11" s="52">
        <f t="shared" si="16"/>
        <v>0</v>
      </c>
      <c r="AB11" s="36">
        <f t="shared" si="1"/>
        <v>44663</v>
      </c>
      <c r="AC11" s="55">
        <v>34.5</v>
      </c>
      <c r="AD11" s="52">
        <f t="shared" si="2"/>
        <v>0.34500000000000003</v>
      </c>
      <c r="AE11" s="52">
        <f t="shared" si="3"/>
        <v>172.50000000000003</v>
      </c>
      <c r="AF11" s="34">
        <f t="shared" si="4"/>
        <v>44670</v>
      </c>
      <c r="AG11" s="55">
        <v>34.700000000000003</v>
      </c>
      <c r="AH11" s="52">
        <f t="shared" si="17"/>
        <v>0.34700000000000003</v>
      </c>
      <c r="AI11" s="52">
        <f t="shared" si="18"/>
        <v>173.50000000000003</v>
      </c>
      <c r="AJ11" s="34">
        <f t="shared" si="5"/>
        <v>44677</v>
      </c>
      <c r="AK11" s="55">
        <v>33.799999999999997</v>
      </c>
      <c r="AL11" s="52">
        <f t="shared" si="19"/>
        <v>0.33799999999999997</v>
      </c>
      <c r="AM11" s="52">
        <f t="shared" si="20"/>
        <v>168.99999999999997</v>
      </c>
      <c r="AN11" s="34">
        <f t="shared" si="6"/>
        <v>44684</v>
      </c>
      <c r="AO11" s="34">
        <f t="shared" si="21"/>
        <v>44715</v>
      </c>
      <c r="AP11" s="37">
        <f t="shared" si="22"/>
        <v>44718</v>
      </c>
      <c r="AQ11" s="1">
        <v>30</v>
      </c>
      <c r="AR11" s="1">
        <f t="shared" si="23"/>
        <v>210</v>
      </c>
      <c r="AS11" s="34">
        <f t="shared" si="24"/>
        <v>44869</v>
      </c>
      <c r="AT11" s="33">
        <f t="shared" si="7"/>
        <v>10</v>
      </c>
      <c r="AU11" s="7">
        <f t="shared" si="8"/>
        <v>44894</v>
      </c>
      <c r="AV11" s="7"/>
      <c r="AW11" s="80">
        <f t="shared" si="9"/>
        <v>11.428571428571429</v>
      </c>
      <c r="AX11" s="50">
        <v>44602</v>
      </c>
      <c r="AY11" s="50">
        <f t="shared" si="25"/>
        <v>44630</v>
      </c>
      <c r="AZ11" s="50">
        <f t="shared" si="25"/>
        <v>44658</v>
      </c>
      <c r="BA11" s="50">
        <f t="shared" si="26"/>
        <v>44693</v>
      </c>
      <c r="BB11" s="50">
        <f t="shared" si="27"/>
        <v>44714</v>
      </c>
      <c r="BC11" s="50">
        <f t="shared" si="25"/>
        <v>44742</v>
      </c>
      <c r="BD11" s="50">
        <f t="shared" si="25"/>
        <v>44770</v>
      </c>
      <c r="BE11" s="50">
        <f t="shared" si="25"/>
        <v>44798</v>
      </c>
      <c r="BF11" s="50">
        <f t="shared" si="25"/>
        <v>44826</v>
      </c>
      <c r="BG11" s="50">
        <f t="shared" si="28"/>
        <v>44854</v>
      </c>
      <c r="BH11" s="50">
        <f t="shared" si="29"/>
        <v>44882</v>
      </c>
    </row>
    <row r="12" spans="1:61">
      <c r="A12" s="128">
        <v>11</v>
      </c>
      <c r="B12" s="3">
        <v>189931</v>
      </c>
      <c r="C12" s="3" t="s">
        <v>54</v>
      </c>
      <c r="D12" s="60">
        <v>195873</v>
      </c>
      <c r="E12" s="60">
        <v>203286</v>
      </c>
      <c r="F12" s="60" t="s">
        <v>55</v>
      </c>
      <c r="G12" s="60" t="s">
        <v>63</v>
      </c>
      <c r="H12" s="3" t="s">
        <v>57</v>
      </c>
      <c r="I12" s="33">
        <v>1</v>
      </c>
      <c r="J12" s="3" t="s">
        <v>64</v>
      </c>
      <c r="K12" s="3" t="s">
        <v>62</v>
      </c>
      <c r="L12" s="3" t="str">
        <f t="shared" si="11"/>
        <v>HFD-EX</v>
      </c>
      <c r="M12" s="3" t="s">
        <v>60</v>
      </c>
      <c r="N12" s="3" t="s">
        <v>60</v>
      </c>
      <c r="O12" s="3" t="s">
        <v>60</v>
      </c>
      <c r="P12" s="3" t="s">
        <v>60</v>
      </c>
      <c r="Q12" s="3" t="s">
        <v>60</v>
      </c>
      <c r="R12" s="3" t="s">
        <v>60</v>
      </c>
      <c r="S12" s="1" t="s">
        <v>61</v>
      </c>
      <c r="T12" s="34">
        <v>44569</v>
      </c>
      <c r="U12" s="34">
        <f t="shared" si="12"/>
        <v>44590</v>
      </c>
      <c r="V12" s="35">
        <f t="shared" si="13"/>
        <v>44602</v>
      </c>
      <c r="W12" s="34">
        <f t="shared" si="14"/>
        <v>44658</v>
      </c>
      <c r="X12" s="34">
        <f t="shared" si="15"/>
        <v>44659</v>
      </c>
      <c r="Y12" s="96"/>
      <c r="Z12" s="52">
        <f t="shared" si="0"/>
        <v>0</v>
      </c>
      <c r="AA12" s="52">
        <f t="shared" si="16"/>
        <v>0</v>
      </c>
      <c r="AB12" s="36">
        <f t="shared" si="1"/>
        <v>44663</v>
      </c>
      <c r="AC12" s="55">
        <v>30.7</v>
      </c>
      <c r="AD12" s="52">
        <f t="shared" si="2"/>
        <v>0.307</v>
      </c>
      <c r="AE12" s="52">
        <f t="shared" si="3"/>
        <v>153.5</v>
      </c>
      <c r="AF12" s="34">
        <f t="shared" si="4"/>
        <v>44670</v>
      </c>
      <c r="AG12" s="55">
        <v>30.4</v>
      </c>
      <c r="AH12" s="52">
        <f t="shared" si="17"/>
        <v>0.30399999999999999</v>
      </c>
      <c r="AI12" s="52">
        <f t="shared" si="18"/>
        <v>152</v>
      </c>
      <c r="AJ12" s="34">
        <f t="shared" si="5"/>
        <v>44677</v>
      </c>
      <c r="AK12" s="55">
        <v>30.3</v>
      </c>
      <c r="AL12" s="52">
        <f t="shared" si="19"/>
        <v>0.30299999999999999</v>
      </c>
      <c r="AM12" s="52">
        <f t="shared" si="20"/>
        <v>151.5</v>
      </c>
      <c r="AN12" s="34">
        <f t="shared" si="6"/>
        <v>44684</v>
      </c>
      <c r="AO12" s="34">
        <f t="shared" si="21"/>
        <v>44715</v>
      </c>
      <c r="AP12" s="37">
        <f t="shared" si="22"/>
        <v>44718</v>
      </c>
      <c r="AQ12" s="1">
        <v>30</v>
      </c>
      <c r="AR12" s="1">
        <f t="shared" si="23"/>
        <v>210</v>
      </c>
      <c r="AS12" s="34">
        <f t="shared" si="24"/>
        <v>44869</v>
      </c>
      <c r="AT12" s="33">
        <f t="shared" si="7"/>
        <v>11</v>
      </c>
      <c r="AU12" s="7">
        <f t="shared" si="8"/>
        <v>44894</v>
      </c>
      <c r="AV12" s="7"/>
      <c r="AW12" s="80">
        <f t="shared" si="9"/>
        <v>11.428571428571429</v>
      </c>
      <c r="AX12" s="50">
        <v>44602</v>
      </c>
      <c r="AY12" s="50">
        <f t="shared" si="25"/>
        <v>44630</v>
      </c>
      <c r="AZ12" s="50">
        <f t="shared" si="25"/>
        <v>44658</v>
      </c>
      <c r="BA12" s="50">
        <f t="shared" si="26"/>
        <v>44693</v>
      </c>
      <c r="BB12" s="50">
        <f t="shared" si="27"/>
        <v>44714</v>
      </c>
      <c r="BC12" s="50">
        <f t="shared" si="25"/>
        <v>44742</v>
      </c>
      <c r="BD12" s="50">
        <f t="shared" si="25"/>
        <v>44770</v>
      </c>
      <c r="BE12" s="50">
        <f t="shared" si="25"/>
        <v>44798</v>
      </c>
      <c r="BF12" s="50">
        <f t="shared" si="25"/>
        <v>44826</v>
      </c>
      <c r="BG12" s="50">
        <f t="shared" si="28"/>
        <v>44854</v>
      </c>
      <c r="BH12" s="50">
        <f t="shared" si="29"/>
        <v>44882</v>
      </c>
    </row>
    <row r="13" spans="1:61">
      <c r="A13" s="129">
        <v>12</v>
      </c>
      <c r="B13" s="120">
        <v>189931</v>
      </c>
      <c r="C13" s="120" t="s">
        <v>54</v>
      </c>
      <c r="D13" s="73">
        <v>200107</v>
      </c>
      <c r="E13" s="73">
        <v>198207</v>
      </c>
      <c r="F13" s="73" t="s">
        <v>55</v>
      </c>
      <c r="G13" s="73" t="s">
        <v>63</v>
      </c>
      <c r="H13" s="120" t="s">
        <v>57</v>
      </c>
      <c r="I13" s="121">
        <v>1</v>
      </c>
      <c r="J13" s="120" t="s">
        <v>64</v>
      </c>
      <c r="K13" s="120" t="s">
        <v>62</v>
      </c>
      <c r="L13" s="120" t="str">
        <f t="shared" si="11"/>
        <v>HFD-EX</v>
      </c>
      <c r="M13" s="120" t="s">
        <v>60</v>
      </c>
      <c r="N13" s="120" t="s">
        <v>60</v>
      </c>
      <c r="O13" s="120" t="s">
        <v>60</v>
      </c>
      <c r="P13" s="120" t="s">
        <v>60</v>
      </c>
      <c r="Q13" s="120" t="s">
        <v>60</v>
      </c>
      <c r="R13" s="120" t="s">
        <v>60</v>
      </c>
      <c r="S13" s="122" t="s">
        <v>61</v>
      </c>
      <c r="T13" s="123">
        <v>44589</v>
      </c>
      <c r="U13" s="124">
        <f t="shared" si="12"/>
        <v>44610</v>
      </c>
      <c r="V13" s="124">
        <f t="shared" si="13"/>
        <v>44623</v>
      </c>
      <c r="W13" s="124">
        <f t="shared" si="14"/>
        <v>44679</v>
      </c>
      <c r="X13" s="124">
        <f t="shared" si="15"/>
        <v>44680</v>
      </c>
      <c r="Y13" s="125">
        <v>26.3</v>
      </c>
      <c r="Z13" s="126">
        <f t="shared" ref="Z13:Z30" si="30">10/1000*Y13</f>
        <v>0.26300000000000001</v>
      </c>
      <c r="AA13" s="126">
        <f t="shared" ref="AA13:AA30" si="31">Y13*(10/1000)*(1/2)*(1000/1)</f>
        <v>131.5</v>
      </c>
      <c r="AB13" s="124">
        <f t="shared" si="1"/>
        <v>44684</v>
      </c>
      <c r="AC13" s="125" t="s">
        <v>61</v>
      </c>
      <c r="AD13" s="126" t="s">
        <v>61</v>
      </c>
      <c r="AE13" s="126" t="s">
        <v>61</v>
      </c>
      <c r="AF13" s="124">
        <f t="shared" si="4"/>
        <v>44691</v>
      </c>
      <c r="AG13" s="125" t="s">
        <v>61</v>
      </c>
      <c r="AH13" s="126" t="s">
        <v>61</v>
      </c>
      <c r="AI13" s="126" t="s">
        <v>61</v>
      </c>
      <c r="AJ13" s="124">
        <f t="shared" si="5"/>
        <v>44698</v>
      </c>
      <c r="AK13" s="125" t="s">
        <v>61</v>
      </c>
      <c r="AL13" s="126" t="s">
        <v>61</v>
      </c>
      <c r="AM13" s="126" t="s">
        <v>61</v>
      </c>
      <c r="AN13" s="124">
        <f t="shared" si="6"/>
        <v>44705</v>
      </c>
      <c r="AO13" s="124">
        <f t="shared" si="21"/>
        <v>44729</v>
      </c>
      <c r="AP13" s="124">
        <f>AN13+27</f>
        <v>44732</v>
      </c>
      <c r="AQ13" s="122">
        <v>16</v>
      </c>
      <c r="AR13" s="122">
        <f t="shared" si="23"/>
        <v>112</v>
      </c>
      <c r="AS13" s="124">
        <f t="shared" si="24"/>
        <v>44792</v>
      </c>
      <c r="AT13" s="121">
        <f t="shared" si="7"/>
        <v>12</v>
      </c>
      <c r="AU13" s="61">
        <f t="shared" si="8"/>
        <v>44817</v>
      </c>
      <c r="AV13" s="61"/>
      <c r="AW13" s="134">
        <f t="shared" si="9"/>
        <v>7.9285714285714288</v>
      </c>
      <c r="AX13" s="61">
        <v>44623</v>
      </c>
      <c r="AY13" s="61">
        <f t="shared" ref="AY13:BF22" si="32">AX13+28</f>
        <v>44651</v>
      </c>
      <c r="AZ13" s="61">
        <f t="shared" si="32"/>
        <v>44679</v>
      </c>
      <c r="BA13" s="61">
        <f t="shared" si="26"/>
        <v>44714</v>
      </c>
      <c r="BB13" s="61">
        <f t="shared" si="27"/>
        <v>44735</v>
      </c>
      <c r="BC13" s="61">
        <f t="shared" si="32"/>
        <v>44763</v>
      </c>
      <c r="BD13" s="61">
        <f t="shared" si="32"/>
        <v>44791</v>
      </c>
      <c r="BE13" s="61">
        <f t="shared" si="32"/>
        <v>44819</v>
      </c>
      <c r="BF13" s="61">
        <f t="shared" si="32"/>
        <v>44847</v>
      </c>
      <c r="BG13" s="61">
        <f t="shared" si="28"/>
        <v>44875</v>
      </c>
      <c r="BH13" s="61">
        <f t="shared" si="29"/>
        <v>44903</v>
      </c>
      <c r="BI13" s="135" t="s">
        <v>65</v>
      </c>
    </row>
    <row r="14" spans="1:61" s="143" customFormat="1">
      <c r="A14" s="129">
        <v>13</v>
      </c>
      <c r="B14" s="120">
        <v>189931</v>
      </c>
      <c r="C14" s="120" t="s">
        <v>54</v>
      </c>
      <c r="D14" s="73">
        <v>198205</v>
      </c>
      <c r="E14" s="73" t="s">
        <v>66</v>
      </c>
      <c r="F14" s="73" t="s">
        <v>55</v>
      </c>
      <c r="G14" s="73" t="s">
        <v>56</v>
      </c>
      <c r="H14" s="120" t="s">
        <v>57</v>
      </c>
      <c r="I14" s="121">
        <v>1</v>
      </c>
      <c r="J14" s="120" t="s">
        <v>64</v>
      </c>
      <c r="K14" s="120" t="s">
        <v>62</v>
      </c>
      <c r="L14" s="120" t="str">
        <f t="shared" si="11"/>
        <v>HFD-EX</v>
      </c>
      <c r="M14" s="120" t="s">
        <v>60</v>
      </c>
      <c r="N14" s="120" t="s">
        <v>60</v>
      </c>
      <c r="O14" s="120" t="s">
        <v>60</v>
      </c>
      <c r="P14" s="120" t="s">
        <v>60</v>
      </c>
      <c r="Q14" s="120" t="s">
        <v>60</v>
      </c>
      <c r="R14" s="120" t="s">
        <v>60</v>
      </c>
      <c r="S14" s="122" t="s">
        <v>61</v>
      </c>
      <c r="T14" s="123">
        <v>44589</v>
      </c>
      <c r="U14" s="124">
        <f t="shared" si="12"/>
        <v>44610</v>
      </c>
      <c r="V14" s="124">
        <f t="shared" si="13"/>
        <v>44623</v>
      </c>
      <c r="W14" s="124">
        <f t="shared" si="14"/>
        <v>44679</v>
      </c>
      <c r="X14" s="124">
        <f t="shared" si="15"/>
        <v>44680</v>
      </c>
      <c r="Y14" s="125">
        <v>24.2</v>
      </c>
      <c r="Z14" s="126">
        <f t="shared" si="30"/>
        <v>0.24199999999999999</v>
      </c>
      <c r="AA14" s="126">
        <f t="shared" si="31"/>
        <v>121</v>
      </c>
      <c r="AB14" s="124">
        <f t="shared" si="1"/>
        <v>44684</v>
      </c>
      <c r="AC14" s="125">
        <v>23.5</v>
      </c>
      <c r="AD14" s="126">
        <f t="shared" ref="AD14:AD23" si="33">10/1000*AC14</f>
        <v>0.23500000000000001</v>
      </c>
      <c r="AE14" s="126">
        <f t="shared" ref="AE14:AE23" si="34">AC14*(10/1000)*(1/2)*(1000/1)</f>
        <v>117.50000000000001</v>
      </c>
      <c r="AF14" s="124">
        <f t="shared" si="4"/>
        <v>44691</v>
      </c>
      <c r="AG14" s="125">
        <v>21.9</v>
      </c>
      <c r="AH14" s="126">
        <f t="shared" si="17"/>
        <v>0.219</v>
      </c>
      <c r="AI14" s="126">
        <f t="shared" si="18"/>
        <v>109.5</v>
      </c>
      <c r="AJ14" s="124">
        <f t="shared" si="5"/>
        <v>44698</v>
      </c>
      <c r="AK14" s="125">
        <v>22.2</v>
      </c>
      <c r="AL14" s="126">
        <f t="shared" si="19"/>
        <v>0.222</v>
      </c>
      <c r="AM14" s="126">
        <f t="shared" si="20"/>
        <v>111</v>
      </c>
      <c r="AN14" s="124">
        <f t="shared" si="6"/>
        <v>44705</v>
      </c>
      <c r="AO14" s="124">
        <f t="shared" si="21"/>
        <v>44729</v>
      </c>
      <c r="AP14" s="124">
        <f t="shared" ref="AP14:AP77" si="35">AN14+27</f>
        <v>44732</v>
      </c>
      <c r="AQ14" s="122">
        <v>16</v>
      </c>
      <c r="AR14" s="122">
        <f t="shared" si="23"/>
        <v>112</v>
      </c>
      <c r="AS14" s="124">
        <f t="shared" si="24"/>
        <v>44792</v>
      </c>
      <c r="AT14" s="121">
        <f t="shared" si="7"/>
        <v>13</v>
      </c>
      <c r="AU14" s="61">
        <f t="shared" si="8"/>
        <v>44817</v>
      </c>
      <c r="AV14" s="61"/>
      <c r="AW14" s="134">
        <f t="shared" si="9"/>
        <v>7.9285714285714288</v>
      </c>
      <c r="AX14" s="61">
        <v>44623</v>
      </c>
      <c r="AY14" s="61">
        <f t="shared" si="32"/>
        <v>44651</v>
      </c>
      <c r="AZ14" s="61">
        <f t="shared" si="32"/>
        <v>44679</v>
      </c>
      <c r="BA14" s="61">
        <f t="shared" si="26"/>
        <v>44714</v>
      </c>
      <c r="BB14" s="61">
        <f t="shared" si="27"/>
        <v>44735</v>
      </c>
      <c r="BC14" s="61">
        <f t="shared" si="32"/>
        <v>44763</v>
      </c>
      <c r="BD14" s="61">
        <f t="shared" si="32"/>
        <v>44791</v>
      </c>
      <c r="BE14" s="61">
        <f t="shared" si="32"/>
        <v>44819</v>
      </c>
      <c r="BF14" s="61">
        <f t="shared" si="32"/>
        <v>44847</v>
      </c>
      <c r="BG14" s="61">
        <f t="shared" si="28"/>
        <v>44875</v>
      </c>
      <c r="BH14" s="61">
        <f t="shared" si="29"/>
        <v>44903</v>
      </c>
      <c r="BI14" s="135" t="s">
        <v>67</v>
      </c>
    </row>
    <row r="15" spans="1:61" s="143" customFormat="1">
      <c r="A15" s="129">
        <v>14</v>
      </c>
      <c r="B15" s="120">
        <v>189931</v>
      </c>
      <c r="C15" s="120" t="s">
        <v>54</v>
      </c>
      <c r="D15" s="73">
        <v>200107</v>
      </c>
      <c r="E15" s="73">
        <v>198207</v>
      </c>
      <c r="F15" s="73" t="s">
        <v>55</v>
      </c>
      <c r="G15" s="73" t="s">
        <v>63</v>
      </c>
      <c r="H15" s="120" t="s">
        <v>57</v>
      </c>
      <c r="I15" s="121">
        <v>1</v>
      </c>
      <c r="J15" s="120" t="s">
        <v>64</v>
      </c>
      <c r="K15" s="120" t="s">
        <v>59</v>
      </c>
      <c r="L15" s="120" t="str">
        <f t="shared" si="11"/>
        <v>HFD-SED</v>
      </c>
      <c r="M15" s="120" t="s">
        <v>60</v>
      </c>
      <c r="N15" s="120" t="s">
        <v>60</v>
      </c>
      <c r="O15" s="120" t="s">
        <v>60</v>
      </c>
      <c r="P15" s="120" t="s">
        <v>60</v>
      </c>
      <c r="Q15" s="120" t="s">
        <v>60</v>
      </c>
      <c r="R15" s="120" t="s">
        <v>60</v>
      </c>
      <c r="S15" s="122" t="s">
        <v>61</v>
      </c>
      <c r="T15" s="123">
        <v>44589</v>
      </c>
      <c r="U15" s="124">
        <f t="shared" si="12"/>
        <v>44610</v>
      </c>
      <c r="V15" s="124">
        <f t="shared" si="13"/>
        <v>44623</v>
      </c>
      <c r="W15" s="124">
        <f t="shared" si="14"/>
        <v>44679</v>
      </c>
      <c r="X15" s="124">
        <f t="shared" si="15"/>
        <v>44680</v>
      </c>
      <c r="Y15" s="125">
        <v>35.200000000000003</v>
      </c>
      <c r="Z15" s="126">
        <f t="shared" si="30"/>
        <v>0.35200000000000004</v>
      </c>
      <c r="AA15" s="126">
        <f t="shared" si="31"/>
        <v>176.00000000000003</v>
      </c>
      <c r="AB15" s="124">
        <f t="shared" si="1"/>
        <v>44684</v>
      </c>
      <c r="AC15" s="125">
        <v>33.6</v>
      </c>
      <c r="AD15" s="126">
        <f t="shared" si="33"/>
        <v>0.33600000000000002</v>
      </c>
      <c r="AE15" s="126">
        <f t="shared" si="34"/>
        <v>168</v>
      </c>
      <c r="AF15" s="124">
        <f t="shared" si="4"/>
        <v>44691</v>
      </c>
      <c r="AG15" s="125">
        <v>32.4</v>
      </c>
      <c r="AH15" s="126">
        <f t="shared" si="17"/>
        <v>0.32400000000000001</v>
      </c>
      <c r="AI15" s="126">
        <f t="shared" si="18"/>
        <v>162</v>
      </c>
      <c r="AJ15" s="124">
        <f t="shared" si="5"/>
        <v>44698</v>
      </c>
      <c r="AK15" s="125">
        <v>32.4</v>
      </c>
      <c r="AL15" s="126">
        <f t="shared" si="19"/>
        <v>0.32400000000000001</v>
      </c>
      <c r="AM15" s="126">
        <f t="shared" si="20"/>
        <v>162</v>
      </c>
      <c r="AN15" s="124">
        <f t="shared" si="6"/>
        <v>44705</v>
      </c>
      <c r="AO15" s="124">
        <f t="shared" si="21"/>
        <v>44729</v>
      </c>
      <c r="AP15" s="124">
        <f t="shared" si="35"/>
        <v>44732</v>
      </c>
      <c r="AQ15" s="122">
        <v>16</v>
      </c>
      <c r="AR15" s="122">
        <f t="shared" si="23"/>
        <v>112</v>
      </c>
      <c r="AS15" s="124">
        <f t="shared" si="24"/>
        <v>44792</v>
      </c>
      <c r="AT15" s="121">
        <f t="shared" si="7"/>
        <v>14</v>
      </c>
      <c r="AU15" s="61">
        <f t="shared" si="8"/>
        <v>44817</v>
      </c>
      <c r="AV15" s="61"/>
      <c r="AW15" s="134">
        <f t="shared" si="9"/>
        <v>7.9285714285714288</v>
      </c>
      <c r="AX15" s="61">
        <v>44623</v>
      </c>
      <c r="AY15" s="61">
        <f t="shared" si="32"/>
        <v>44651</v>
      </c>
      <c r="AZ15" s="61">
        <f t="shared" si="32"/>
        <v>44679</v>
      </c>
      <c r="BA15" s="61">
        <f t="shared" si="26"/>
        <v>44714</v>
      </c>
      <c r="BB15" s="61">
        <f t="shared" si="27"/>
        <v>44735</v>
      </c>
      <c r="BC15" s="61">
        <f t="shared" si="32"/>
        <v>44763</v>
      </c>
      <c r="BD15" s="61">
        <f t="shared" si="32"/>
        <v>44791</v>
      </c>
      <c r="BE15" s="61">
        <f t="shared" si="32"/>
        <v>44819</v>
      </c>
      <c r="BF15" s="61">
        <f t="shared" si="32"/>
        <v>44847</v>
      </c>
      <c r="BG15" s="61">
        <f t="shared" si="28"/>
        <v>44875</v>
      </c>
      <c r="BH15" s="61">
        <f t="shared" si="29"/>
        <v>44903</v>
      </c>
      <c r="BI15" s="135" t="s">
        <v>67</v>
      </c>
    </row>
    <row r="16" spans="1:61" s="143" customFormat="1">
      <c r="A16" s="129">
        <v>15</v>
      </c>
      <c r="B16" s="120">
        <v>189931</v>
      </c>
      <c r="C16" s="120" t="s">
        <v>54</v>
      </c>
      <c r="D16" s="73">
        <v>198205</v>
      </c>
      <c r="E16" s="73" t="s">
        <v>66</v>
      </c>
      <c r="F16" s="73" t="s">
        <v>55</v>
      </c>
      <c r="G16" s="73" t="s">
        <v>56</v>
      </c>
      <c r="H16" s="120" t="s">
        <v>57</v>
      </c>
      <c r="I16" s="121">
        <v>1</v>
      </c>
      <c r="J16" s="120" t="s">
        <v>64</v>
      </c>
      <c r="K16" s="120" t="s">
        <v>62</v>
      </c>
      <c r="L16" s="120" t="str">
        <f t="shared" si="11"/>
        <v>HFD-EX</v>
      </c>
      <c r="M16" s="120" t="s">
        <v>60</v>
      </c>
      <c r="N16" s="120" t="s">
        <v>60</v>
      </c>
      <c r="O16" s="120" t="s">
        <v>60</v>
      </c>
      <c r="P16" s="120" t="s">
        <v>60</v>
      </c>
      <c r="Q16" s="120" t="s">
        <v>60</v>
      </c>
      <c r="R16" s="120" t="s">
        <v>60</v>
      </c>
      <c r="S16" s="122" t="s">
        <v>61</v>
      </c>
      <c r="T16" s="123">
        <v>44592</v>
      </c>
      <c r="U16" s="124">
        <f t="shared" si="12"/>
        <v>44613</v>
      </c>
      <c r="V16" s="124">
        <f t="shared" si="13"/>
        <v>44623</v>
      </c>
      <c r="W16" s="124">
        <f t="shared" si="14"/>
        <v>44679</v>
      </c>
      <c r="X16" s="124">
        <f t="shared" si="15"/>
        <v>44680</v>
      </c>
      <c r="Y16" s="125">
        <v>22.5</v>
      </c>
      <c r="Z16" s="126">
        <f t="shared" si="30"/>
        <v>0.22500000000000001</v>
      </c>
      <c r="AA16" s="126">
        <f t="shared" si="31"/>
        <v>112.5</v>
      </c>
      <c r="AB16" s="124">
        <f t="shared" si="1"/>
        <v>44684</v>
      </c>
      <c r="AC16" s="125">
        <v>22.7</v>
      </c>
      <c r="AD16" s="126">
        <f t="shared" si="33"/>
        <v>0.22700000000000001</v>
      </c>
      <c r="AE16" s="126">
        <f t="shared" si="34"/>
        <v>113.5</v>
      </c>
      <c r="AF16" s="124">
        <f t="shared" si="4"/>
        <v>44691</v>
      </c>
      <c r="AG16" s="125">
        <v>22.1</v>
      </c>
      <c r="AH16" s="126">
        <f t="shared" si="17"/>
        <v>0.22100000000000003</v>
      </c>
      <c r="AI16" s="126">
        <f t="shared" si="18"/>
        <v>110.50000000000001</v>
      </c>
      <c r="AJ16" s="124">
        <f t="shared" si="5"/>
        <v>44698</v>
      </c>
      <c r="AK16" s="125">
        <v>22</v>
      </c>
      <c r="AL16" s="126">
        <f t="shared" si="19"/>
        <v>0.22</v>
      </c>
      <c r="AM16" s="126">
        <f t="shared" si="20"/>
        <v>110</v>
      </c>
      <c r="AN16" s="124">
        <f t="shared" si="6"/>
        <v>44705</v>
      </c>
      <c r="AO16" s="124">
        <f t="shared" si="21"/>
        <v>44729</v>
      </c>
      <c r="AP16" s="124">
        <f t="shared" si="35"/>
        <v>44732</v>
      </c>
      <c r="AQ16" s="122">
        <v>16</v>
      </c>
      <c r="AR16" s="122">
        <f t="shared" si="23"/>
        <v>112</v>
      </c>
      <c r="AS16" s="124">
        <f t="shared" si="24"/>
        <v>44792</v>
      </c>
      <c r="AT16" s="121">
        <f t="shared" si="7"/>
        <v>15</v>
      </c>
      <c r="AU16" s="61">
        <f t="shared" si="8"/>
        <v>44817</v>
      </c>
      <c r="AV16" s="61"/>
      <c r="AW16" s="134">
        <f t="shared" si="9"/>
        <v>7.9285714285714288</v>
      </c>
      <c r="AX16" s="61">
        <v>44623</v>
      </c>
      <c r="AY16" s="61">
        <f t="shared" si="32"/>
        <v>44651</v>
      </c>
      <c r="AZ16" s="61">
        <f t="shared" si="32"/>
        <v>44679</v>
      </c>
      <c r="BA16" s="61">
        <f t="shared" si="26"/>
        <v>44714</v>
      </c>
      <c r="BB16" s="61">
        <f t="shared" si="27"/>
        <v>44735</v>
      </c>
      <c r="BC16" s="61">
        <f t="shared" si="32"/>
        <v>44763</v>
      </c>
      <c r="BD16" s="61">
        <f t="shared" si="32"/>
        <v>44791</v>
      </c>
      <c r="BE16" s="61">
        <f t="shared" si="32"/>
        <v>44819</v>
      </c>
      <c r="BF16" s="61">
        <f t="shared" si="32"/>
        <v>44847</v>
      </c>
      <c r="BG16" s="61">
        <f t="shared" si="28"/>
        <v>44875</v>
      </c>
      <c r="BH16" s="61">
        <f t="shared" si="29"/>
        <v>44903</v>
      </c>
      <c r="BI16" s="135" t="s">
        <v>68</v>
      </c>
    </row>
    <row r="17" spans="1:61" s="143" customFormat="1">
      <c r="A17" s="129">
        <v>16</v>
      </c>
      <c r="B17" s="120">
        <v>189931</v>
      </c>
      <c r="C17" s="120" t="s">
        <v>54</v>
      </c>
      <c r="D17" s="73">
        <v>198206</v>
      </c>
      <c r="E17" s="73">
        <v>203298</v>
      </c>
      <c r="F17" s="73" t="s">
        <v>55</v>
      </c>
      <c r="G17" s="73" t="s">
        <v>56</v>
      </c>
      <c r="H17" s="120" t="s">
        <v>57</v>
      </c>
      <c r="I17" s="121">
        <v>1</v>
      </c>
      <c r="J17" s="120" t="s">
        <v>58</v>
      </c>
      <c r="K17" s="120" t="s">
        <v>62</v>
      </c>
      <c r="L17" s="120" t="str">
        <f t="shared" si="11"/>
        <v>CON-EX</v>
      </c>
      <c r="M17" s="120" t="s">
        <v>60</v>
      </c>
      <c r="N17" s="120" t="s">
        <v>60</v>
      </c>
      <c r="O17" s="120" t="s">
        <v>60</v>
      </c>
      <c r="P17" s="120" t="s">
        <v>60</v>
      </c>
      <c r="Q17" s="120" t="s">
        <v>60</v>
      </c>
      <c r="R17" s="120" t="s">
        <v>60</v>
      </c>
      <c r="S17" s="122" t="s">
        <v>61</v>
      </c>
      <c r="T17" s="123">
        <v>44592</v>
      </c>
      <c r="U17" s="124">
        <f t="shared" si="12"/>
        <v>44613</v>
      </c>
      <c r="V17" s="124">
        <f t="shared" si="13"/>
        <v>44623</v>
      </c>
      <c r="W17" s="124">
        <f t="shared" si="14"/>
        <v>44679</v>
      </c>
      <c r="X17" s="124">
        <f t="shared" si="15"/>
        <v>44680</v>
      </c>
      <c r="Y17" s="125">
        <v>21.6</v>
      </c>
      <c r="Z17" s="126">
        <f t="shared" si="30"/>
        <v>0.21600000000000003</v>
      </c>
      <c r="AA17" s="126">
        <f t="shared" si="31"/>
        <v>108.00000000000001</v>
      </c>
      <c r="AB17" s="124">
        <f t="shared" si="1"/>
        <v>44684</v>
      </c>
      <c r="AC17" s="125">
        <v>22.5</v>
      </c>
      <c r="AD17" s="126">
        <f t="shared" si="33"/>
        <v>0.22500000000000001</v>
      </c>
      <c r="AE17" s="126">
        <f t="shared" si="34"/>
        <v>112.5</v>
      </c>
      <c r="AF17" s="124">
        <f t="shared" si="4"/>
        <v>44691</v>
      </c>
      <c r="AG17" s="125">
        <v>21.7</v>
      </c>
      <c r="AH17" s="126">
        <f t="shared" si="17"/>
        <v>0.217</v>
      </c>
      <c r="AI17" s="126">
        <f t="shared" si="18"/>
        <v>108.5</v>
      </c>
      <c r="AJ17" s="124">
        <f t="shared" si="5"/>
        <v>44698</v>
      </c>
      <c r="AK17" s="125">
        <v>22</v>
      </c>
      <c r="AL17" s="126">
        <f t="shared" si="19"/>
        <v>0.22</v>
      </c>
      <c r="AM17" s="126">
        <f t="shared" si="20"/>
        <v>110</v>
      </c>
      <c r="AN17" s="124">
        <f t="shared" si="6"/>
        <v>44705</v>
      </c>
      <c r="AO17" s="124">
        <f t="shared" si="21"/>
        <v>44729</v>
      </c>
      <c r="AP17" s="124">
        <f t="shared" si="35"/>
        <v>44732</v>
      </c>
      <c r="AQ17" s="122">
        <v>16</v>
      </c>
      <c r="AR17" s="122">
        <f t="shared" si="23"/>
        <v>112</v>
      </c>
      <c r="AS17" s="124">
        <f t="shared" si="24"/>
        <v>44792</v>
      </c>
      <c r="AT17" s="121">
        <f t="shared" si="7"/>
        <v>16</v>
      </c>
      <c r="AU17" s="61">
        <f t="shared" si="8"/>
        <v>44817</v>
      </c>
      <c r="AV17" s="61"/>
      <c r="AW17" s="134">
        <f t="shared" si="9"/>
        <v>7.9285714285714288</v>
      </c>
      <c r="AX17" s="61">
        <v>44623</v>
      </c>
      <c r="AY17" s="61">
        <f t="shared" si="32"/>
        <v>44651</v>
      </c>
      <c r="AZ17" s="61">
        <f t="shared" si="32"/>
        <v>44679</v>
      </c>
      <c r="BA17" s="61">
        <f t="shared" si="26"/>
        <v>44714</v>
      </c>
      <c r="BB17" s="61">
        <f t="shared" si="27"/>
        <v>44735</v>
      </c>
      <c r="BC17" s="61">
        <f t="shared" si="32"/>
        <v>44763</v>
      </c>
      <c r="BD17" s="61">
        <f t="shared" si="32"/>
        <v>44791</v>
      </c>
      <c r="BE17" s="61">
        <f t="shared" si="32"/>
        <v>44819</v>
      </c>
      <c r="BF17" s="61">
        <f t="shared" si="32"/>
        <v>44847</v>
      </c>
      <c r="BG17" s="61">
        <f t="shared" si="28"/>
        <v>44875</v>
      </c>
      <c r="BH17" s="61">
        <f t="shared" si="29"/>
        <v>44903</v>
      </c>
      <c r="BI17" s="135" t="s">
        <v>67</v>
      </c>
    </row>
    <row r="18" spans="1:61" s="143" customFormat="1">
      <c r="A18" s="129">
        <v>17</v>
      </c>
      <c r="B18" s="120">
        <v>189931</v>
      </c>
      <c r="C18" s="120" t="s">
        <v>54</v>
      </c>
      <c r="D18" s="73">
        <v>200102</v>
      </c>
      <c r="E18" s="73">
        <v>203299</v>
      </c>
      <c r="F18" s="73" t="s">
        <v>55</v>
      </c>
      <c r="G18" s="73" t="s">
        <v>63</v>
      </c>
      <c r="H18" s="120" t="s">
        <v>57</v>
      </c>
      <c r="I18" s="121">
        <v>1</v>
      </c>
      <c r="J18" s="120" t="s">
        <v>58</v>
      </c>
      <c r="K18" s="120" t="s">
        <v>59</v>
      </c>
      <c r="L18" s="120" t="str">
        <f t="shared" si="11"/>
        <v>CON-SED</v>
      </c>
      <c r="M18" s="120" t="s">
        <v>60</v>
      </c>
      <c r="N18" s="120" t="s">
        <v>60</v>
      </c>
      <c r="O18" s="120" t="s">
        <v>60</v>
      </c>
      <c r="P18" s="120" t="s">
        <v>60</v>
      </c>
      <c r="Q18" s="120" t="s">
        <v>60</v>
      </c>
      <c r="R18" s="120" t="s">
        <v>60</v>
      </c>
      <c r="S18" s="122" t="s">
        <v>61</v>
      </c>
      <c r="T18" s="123">
        <v>44592</v>
      </c>
      <c r="U18" s="124">
        <f t="shared" si="12"/>
        <v>44613</v>
      </c>
      <c r="V18" s="124">
        <f t="shared" si="13"/>
        <v>44623</v>
      </c>
      <c r="W18" s="124">
        <f t="shared" si="14"/>
        <v>44679</v>
      </c>
      <c r="X18" s="124">
        <f t="shared" si="15"/>
        <v>44680</v>
      </c>
      <c r="Y18" s="125">
        <v>27.5</v>
      </c>
      <c r="Z18" s="126">
        <f t="shared" si="30"/>
        <v>0.27500000000000002</v>
      </c>
      <c r="AA18" s="126">
        <f t="shared" si="31"/>
        <v>137.5</v>
      </c>
      <c r="AB18" s="124">
        <f t="shared" si="1"/>
        <v>44684</v>
      </c>
      <c r="AC18" s="125">
        <v>27.4</v>
      </c>
      <c r="AD18" s="126">
        <f t="shared" si="33"/>
        <v>0.27399999999999997</v>
      </c>
      <c r="AE18" s="126">
        <f t="shared" si="34"/>
        <v>136.99999999999997</v>
      </c>
      <c r="AF18" s="124">
        <f t="shared" si="4"/>
        <v>44691</v>
      </c>
      <c r="AG18" s="125">
        <v>28</v>
      </c>
      <c r="AH18" s="126">
        <f t="shared" si="17"/>
        <v>0.28000000000000003</v>
      </c>
      <c r="AI18" s="126">
        <f t="shared" si="18"/>
        <v>140</v>
      </c>
      <c r="AJ18" s="124">
        <f t="shared" si="5"/>
        <v>44698</v>
      </c>
      <c r="AK18" s="125">
        <v>29.4</v>
      </c>
      <c r="AL18" s="126">
        <f t="shared" si="19"/>
        <v>0.29399999999999998</v>
      </c>
      <c r="AM18" s="126">
        <f t="shared" si="20"/>
        <v>147</v>
      </c>
      <c r="AN18" s="124">
        <f t="shared" si="6"/>
        <v>44705</v>
      </c>
      <c r="AO18" s="124">
        <f t="shared" si="21"/>
        <v>44729</v>
      </c>
      <c r="AP18" s="124">
        <f t="shared" si="35"/>
        <v>44732</v>
      </c>
      <c r="AQ18" s="122">
        <v>16</v>
      </c>
      <c r="AR18" s="122">
        <f t="shared" si="23"/>
        <v>112</v>
      </c>
      <c r="AS18" s="124">
        <f t="shared" si="24"/>
        <v>44792</v>
      </c>
      <c r="AT18" s="121">
        <f t="shared" si="7"/>
        <v>17</v>
      </c>
      <c r="AU18" s="61">
        <f t="shared" si="8"/>
        <v>44817</v>
      </c>
      <c r="AV18" s="61"/>
      <c r="AW18" s="134">
        <f t="shared" si="9"/>
        <v>7.9285714285714288</v>
      </c>
      <c r="AX18" s="61">
        <v>44623</v>
      </c>
      <c r="AY18" s="61">
        <f t="shared" si="32"/>
        <v>44651</v>
      </c>
      <c r="AZ18" s="61">
        <f t="shared" si="32"/>
        <v>44679</v>
      </c>
      <c r="BA18" s="61">
        <f t="shared" si="26"/>
        <v>44714</v>
      </c>
      <c r="BB18" s="61">
        <f t="shared" si="27"/>
        <v>44735</v>
      </c>
      <c r="BC18" s="61">
        <f t="shared" si="32"/>
        <v>44763</v>
      </c>
      <c r="BD18" s="61">
        <f t="shared" si="32"/>
        <v>44791</v>
      </c>
      <c r="BE18" s="61">
        <f t="shared" si="32"/>
        <v>44819</v>
      </c>
      <c r="BF18" s="61">
        <f t="shared" si="32"/>
        <v>44847</v>
      </c>
      <c r="BG18" s="61">
        <f t="shared" si="28"/>
        <v>44875</v>
      </c>
      <c r="BH18" s="61">
        <f t="shared" si="29"/>
        <v>44903</v>
      </c>
      <c r="BI18" s="135" t="s">
        <v>67</v>
      </c>
    </row>
    <row r="19" spans="1:61" s="143" customFormat="1">
      <c r="A19" s="129">
        <v>18</v>
      </c>
      <c r="B19" s="120">
        <v>189931</v>
      </c>
      <c r="C19" s="120" t="s">
        <v>54</v>
      </c>
      <c r="D19" s="73">
        <v>198206</v>
      </c>
      <c r="E19" s="73">
        <v>203298</v>
      </c>
      <c r="F19" s="73" t="s">
        <v>55</v>
      </c>
      <c r="G19" s="73" t="s">
        <v>56</v>
      </c>
      <c r="H19" s="120" t="s">
        <v>57</v>
      </c>
      <c r="I19" s="121">
        <v>1</v>
      </c>
      <c r="J19" s="120" t="s">
        <v>58</v>
      </c>
      <c r="K19" s="120" t="s">
        <v>62</v>
      </c>
      <c r="L19" s="120" t="str">
        <f t="shared" si="11"/>
        <v>CON-EX</v>
      </c>
      <c r="M19" s="120" t="s">
        <v>60</v>
      </c>
      <c r="N19" s="120" t="s">
        <v>60</v>
      </c>
      <c r="O19" s="120" t="s">
        <v>60</v>
      </c>
      <c r="P19" s="120" t="s">
        <v>60</v>
      </c>
      <c r="Q19" s="120" t="s">
        <v>60</v>
      </c>
      <c r="R19" s="120" t="s">
        <v>60</v>
      </c>
      <c r="S19" s="122" t="s">
        <v>61</v>
      </c>
      <c r="T19" s="123">
        <v>44592</v>
      </c>
      <c r="U19" s="124">
        <f t="shared" si="12"/>
        <v>44613</v>
      </c>
      <c r="V19" s="124">
        <f t="shared" si="13"/>
        <v>44623</v>
      </c>
      <c r="W19" s="124">
        <f t="shared" si="14"/>
        <v>44679</v>
      </c>
      <c r="X19" s="124">
        <f t="shared" si="15"/>
        <v>44680</v>
      </c>
      <c r="Y19" s="125">
        <v>22.6</v>
      </c>
      <c r="Z19" s="126">
        <f t="shared" si="30"/>
        <v>0.22600000000000001</v>
      </c>
      <c r="AA19" s="126">
        <f t="shared" si="31"/>
        <v>113</v>
      </c>
      <c r="AB19" s="124">
        <f t="shared" si="1"/>
        <v>44684</v>
      </c>
      <c r="AC19" s="125">
        <v>22.2</v>
      </c>
      <c r="AD19" s="126">
        <f t="shared" si="33"/>
        <v>0.222</v>
      </c>
      <c r="AE19" s="126">
        <f t="shared" si="34"/>
        <v>111</v>
      </c>
      <c r="AF19" s="124">
        <f t="shared" si="4"/>
        <v>44691</v>
      </c>
      <c r="AG19" s="125">
        <v>22.5</v>
      </c>
      <c r="AH19" s="126">
        <f t="shared" si="17"/>
        <v>0.22500000000000001</v>
      </c>
      <c r="AI19" s="126">
        <f t="shared" si="18"/>
        <v>112.5</v>
      </c>
      <c r="AJ19" s="124">
        <f t="shared" si="5"/>
        <v>44698</v>
      </c>
      <c r="AK19" s="125">
        <v>22.5</v>
      </c>
      <c r="AL19" s="126">
        <f t="shared" si="19"/>
        <v>0.22500000000000001</v>
      </c>
      <c r="AM19" s="126">
        <f t="shared" si="20"/>
        <v>112.5</v>
      </c>
      <c r="AN19" s="124">
        <f t="shared" si="6"/>
        <v>44705</v>
      </c>
      <c r="AO19" s="124">
        <f t="shared" si="21"/>
        <v>44729</v>
      </c>
      <c r="AP19" s="124">
        <f t="shared" si="35"/>
        <v>44732</v>
      </c>
      <c r="AQ19" s="122">
        <v>16</v>
      </c>
      <c r="AR19" s="122">
        <f t="shared" si="23"/>
        <v>112</v>
      </c>
      <c r="AS19" s="124">
        <f t="shared" si="24"/>
        <v>44792</v>
      </c>
      <c r="AT19" s="121">
        <f t="shared" si="7"/>
        <v>18</v>
      </c>
      <c r="AU19" s="61">
        <f t="shared" si="8"/>
        <v>44817</v>
      </c>
      <c r="AV19" s="61"/>
      <c r="AW19" s="134">
        <f t="shared" si="9"/>
        <v>7.9285714285714288</v>
      </c>
      <c r="AX19" s="61">
        <v>44623</v>
      </c>
      <c r="AY19" s="61">
        <f t="shared" si="32"/>
        <v>44651</v>
      </c>
      <c r="AZ19" s="61">
        <f t="shared" si="32"/>
        <v>44679</v>
      </c>
      <c r="BA19" s="61">
        <f t="shared" si="26"/>
        <v>44714</v>
      </c>
      <c r="BB19" s="61">
        <f t="shared" si="27"/>
        <v>44735</v>
      </c>
      <c r="BC19" s="61">
        <f t="shared" si="32"/>
        <v>44763</v>
      </c>
      <c r="BD19" s="61">
        <f t="shared" si="32"/>
        <v>44791</v>
      </c>
      <c r="BE19" s="61">
        <f t="shared" si="32"/>
        <v>44819</v>
      </c>
      <c r="BF19" s="61">
        <f t="shared" si="32"/>
        <v>44847</v>
      </c>
      <c r="BG19" s="61">
        <f t="shared" si="28"/>
        <v>44875</v>
      </c>
      <c r="BH19" s="61">
        <f t="shared" si="29"/>
        <v>44903</v>
      </c>
      <c r="BI19" s="135" t="s">
        <v>68</v>
      </c>
    </row>
    <row r="20" spans="1:61" s="143" customFormat="1">
      <c r="A20" s="129">
        <v>19</v>
      </c>
      <c r="B20" s="120">
        <v>189931</v>
      </c>
      <c r="C20" s="120" t="s">
        <v>54</v>
      </c>
      <c r="D20" s="73">
        <v>198206</v>
      </c>
      <c r="E20" s="73">
        <v>203298</v>
      </c>
      <c r="F20" s="73" t="s">
        <v>55</v>
      </c>
      <c r="G20" s="73" t="s">
        <v>56</v>
      </c>
      <c r="H20" s="120" t="s">
        <v>57</v>
      </c>
      <c r="I20" s="121">
        <v>1</v>
      </c>
      <c r="J20" s="120" t="s">
        <v>58</v>
      </c>
      <c r="K20" s="120" t="s">
        <v>59</v>
      </c>
      <c r="L20" s="120" t="str">
        <f t="shared" si="11"/>
        <v>CON-SED</v>
      </c>
      <c r="M20" s="120" t="s">
        <v>60</v>
      </c>
      <c r="N20" s="120" t="s">
        <v>60</v>
      </c>
      <c r="O20" s="120" t="s">
        <v>60</v>
      </c>
      <c r="P20" s="120" t="s">
        <v>60</v>
      </c>
      <c r="Q20" s="120" t="s">
        <v>60</v>
      </c>
      <c r="R20" s="120" t="s">
        <v>60</v>
      </c>
      <c r="S20" s="122" t="s">
        <v>61</v>
      </c>
      <c r="T20" s="123">
        <v>44592</v>
      </c>
      <c r="U20" s="124">
        <f t="shared" si="12"/>
        <v>44613</v>
      </c>
      <c r="V20" s="124">
        <f t="shared" si="13"/>
        <v>44623</v>
      </c>
      <c r="W20" s="124">
        <f t="shared" si="14"/>
        <v>44679</v>
      </c>
      <c r="X20" s="124">
        <f t="shared" si="15"/>
        <v>44680</v>
      </c>
      <c r="Y20" s="125">
        <v>20.3</v>
      </c>
      <c r="Z20" s="126">
        <f t="shared" si="30"/>
        <v>0.20300000000000001</v>
      </c>
      <c r="AA20" s="126">
        <f t="shared" si="31"/>
        <v>101.5</v>
      </c>
      <c r="AB20" s="124">
        <f t="shared" si="1"/>
        <v>44684</v>
      </c>
      <c r="AC20" s="125">
        <v>20.8</v>
      </c>
      <c r="AD20" s="126">
        <f t="shared" si="33"/>
        <v>0.20800000000000002</v>
      </c>
      <c r="AE20" s="126">
        <f t="shared" si="34"/>
        <v>104.00000000000001</v>
      </c>
      <c r="AF20" s="124">
        <f t="shared" si="4"/>
        <v>44691</v>
      </c>
      <c r="AG20" s="125">
        <v>20.7</v>
      </c>
      <c r="AH20" s="126">
        <f t="shared" si="17"/>
        <v>0.20699999999999999</v>
      </c>
      <c r="AI20" s="126">
        <f t="shared" si="18"/>
        <v>103.5</v>
      </c>
      <c r="AJ20" s="124">
        <f t="shared" si="5"/>
        <v>44698</v>
      </c>
      <c r="AK20" s="125">
        <v>20.6</v>
      </c>
      <c r="AL20" s="126">
        <f t="shared" si="19"/>
        <v>0.20600000000000002</v>
      </c>
      <c r="AM20" s="126">
        <f t="shared" si="20"/>
        <v>103.00000000000001</v>
      </c>
      <c r="AN20" s="124">
        <f t="shared" si="6"/>
        <v>44705</v>
      </c>
      <c r="AO20" s="124">
        <f t="shared" si="21"/>
        <v>44729</v>
      </c>
      <c r="AP20" s="124">
        <f t="shared" si="35"/>
        <v>44732</v>
      </c>
      <c r="AQ20" s="122">
        <v>16</v>
      </c>
      <c r="AR20" s="122">
        <f t="shared" si="23"/>
        <v>112</v>
      </c>
      <c r="AS20" s="124">
        <f t="shared" si="24"/>
        <v>44792</v>
      </c>
      <c r="AT20" s="121">
        <f t="shared" si="7"/>
        <v>19</v>
      </c>
      <c r="AU20" s="61">
        <f t="shared" si="8"/>
        <v>44817</v>
      </c>
      <c r="AV20" s="61"/>
      <c r="AW20" s="134">
        <f t="shared" si="9"/>
        <v>7.9285714285714288</v>
      </c>
      <c r="AX20" s="61">
        <v>44623</v>
      </c>
      <c r="AY20" s="61">
        <f t="shared" si="32"/>
        <v>44651</v>
      </c>
      <c r="AZ20" s="61">
        <f t="shared" si="32"/>
        <v>44679</v>
      </c>
      <c r="BA20" s="61">
        <f t="shared" si="26"/>
        <v>44714</v>
      </c>
      <c r="BB20" s="61">
        <f t="shared" si="27"/>
        <v>44735</v>
      </c>
      <c r="BC20" s="61">
        <f t="shared" si="32"/>
        <v>44763</v>
      </c>
      <c r="BD20" s="61">
        <f t="shared" si="32"/>
        <v>44791</v>
      </c>
      <c r="BE20" s="61">
        <f t="shared" si="32"/>
        <v>44819</v>
      </c>
      <c r="BF20" s="61">
        <f t="shared" si="32"/>
        <v>44847</v>
      </c>
      <c r="BG20" s="61">
        <f t="shared" si="28"/>
        <v>44875</v>
      </c>
      <c r="BH20" s="61">
        <f t="shared" si="29"/>
        <v>44903</v>
      </c>
      <c r="BI20" s="135" t="s">
        <v>68</v>
      </c>
    </row>
    <row r="21" spans="1:61" s="143" customFormat="1">
      <c r="A21" s="129">
        <v>20</v>
      </c>
      <c r="B21" s="120">
        <v>189931</v>
      </c>
      <c r="C21" s="120" t="s">
        <v>54</v>
      </c>
      <c r="D21" s="73">
        <v>198207</v>
      </c>
      <c r="E21" s="73">
        <v>203301</v>
      </c>
      <c r="F21" s="73" t="s">
        <v>55</v>
      </c>
      <c r="G21" s="73" t="s">
        <v>63</v>
      </c>
      <c r="H21" s="120" t="s">
        <v>57</v>
      </c>
      <c r="I21" s="121">
        <v>1</v>
      </c>
      <c r="J21" s="120" t="s">
        <v>58</v>
      </c>
      <c r="K21" s="120" t="s">
        <v>62</v>
      </c>
      <c r="L21" s="120" t="str">
        <f t="shared" si="11"/>
        <v>CON-EX</v>
      </c>
      <c r="M21" s="120" t="s">
        <v>60</v>
      </c>
      <c r="N21" s="120" t="s">
        <v>60</v>
      </c>
      <c r="O21" s="120" t="s">
        <v>60</v>
      </c>
      <c r="P21" s="120" t="s">
        <v>60</v>
      </c>
      <c r="Q21" s="120" t="s">
        <v>60</v>
      </c>
      <c r="R21" s="120" t="s">
        <v>60</v>
      </c>
      <c r="S21" s="122" t="s">
        <v>61</v>
      </c>
      <c r="T21" s="123">
        <v>44592</v>
      </c>
      <c r="U21" s="124">
        <f t="shared" si="12"/>
        <v>44613</v>
      </c>
      <c r="V21" s="124">
        <f t="shared" si="13"/>
        <v>44623</v>
      </c>
      <c r="W21" s="124">
        <f t="shared" si="14"/>
        <v>44679</v>
      </c>
      <c r="X21" s="124">
        <f t="shared" si="15"/>
        <v>44680</v>
      </c>
      <c r="Y21" s="125">
        <v>29.1</v>
      </c>
      <c r="Z21" s="126">
        <f t="shared" si="30"/>
        <v>0.29100000000000004</v>
      </c>
      <c r="AA21" s="126">
        <f t="shared" si="31"/>
        <v>145.50000000000003</v>
      </c>
      <c r="AB21" s="124">
        <f t="shared" si="1"/>
        <v>44684</v>
      </c>
      <c r="AC21" s="125">
        <v>29.3</v>
      </c>
      <c r="AD21" s="126">
        <f t="shared" si="33"/>
        <v>0.29300000000000004</v>
      </c>
      <c r="AE21" s="126">
        <f t="shared" si="34"/>
        <v>146.50000000000003</v>
      </c>
      <c r="AF21" s="124">
        <f t="shared" si="4"/>
        <v>44691</v>
      </c>
      <c r="AG21" s="125">
        <v>28.8</v>
      </c>
      <c r="AH21" s="126">
        <f t="shared" si="17"/>
        <v>0.28800000000000003</v>
      </c>
      <c r="AI21" s="126">
        <f t="shared" si="18"/>
        <v>144.00000000000003</v>
      </c>
      <c r="AJ21" s="124">
        <f t="shared" si="5"/>
        <v>44698</v>
      </c>
      <c r="AK21" s="125">
        <v>29.3</v>
      </c>
      <c r="AL21" s="126">
        <f t="shared" si="19"/>
        <v>0.29300000000000004</v>
      </c>
      <c r="AM21" s="126">
        <f t="shared" si="20"/>
        <v>146.50000000000003</v>
      </c>
      <c r="AN21" s="124">
        <f t="shared" si="6"/>
        <v>44705</v>
      </c>
      <c r="AO21" s="124">
        <f t="shared" si="21"/>
        <v>44729</v>
      </c>
      <c r="AP21" s="124">
        <f t="shared" si="35"/>
        <v>44732</v>
      </c>
      <c r="AQ21" s="122">
        <v>16</v>
      </c>
      <c r="AR21" s="122">
        <f t="shared" si="23"/>
        <v>112</v>
      </c>
      <c r="AS21" s="124">
        <f t="shared" si="24"/>
        <v>44792</v>
      </c>
      <c r="AT21" s="121">
        <f t="shared" si="7"/>
        <v>20</v>
      </c>
      <c r="AU21" s="61">
        <f t="shared" si="8"/>
        <v>44817</v>
      </c>
      <c r="AV21" s="61"/>
      <c r="AW21" s="134">
        <f t="shared" si="9"/>
        <v>7.9285714285714288</v>
      </c>
      <c r="AX21" s="61">
        <v>44623</v>
      </c>
      <c r="AY21" s="61">
        <f t="shared" si="32"/>
        <v>44651</v>
      </c>
      <c r="AZ21" s="61">
        <f t="shared" si="32"/>
        <v>44679</v>
      </c>
      <c r="BA21" s="61">
        <f t="shared" si="26"/>
        <v>44714</v>
      </c>
      <c r="BB21" s="61">
        <f t="shared" si="27"/>
        <v>44735</v>
      </c>
      <c r="BC21" s="61">
        <f t="shared" si="32"/>
        <v>44763</v>
      </c>
      <c r="BD21" s="61">
        <f t="shared" si="32"/>
        <v>44791</v>
      </c>
      <c r="BE21" s="61">
        <f t="shared" si="32"/>
        <v>44819</v>
      </c>
      <c r="BF21" s="61">
        <f t="shared" si="32"/>
        <v>44847</v>
      </c>
      <c r="BG21" s="61">
        <f t="shared" si="28"/>
        <v>44875</v>
      </c>
      <c r="BH21" s="61">
        <f t="shared" si="29"/>
        <v>44903</v>
      </c>
      <c r="BI21" s="135" t="s">
        <v>68</v>
      </c>
    </row>
    <row r="22" spans="1:61" s="143" customFormat="1">
      <c r="A22" s="129">
        <v>21</v>
      </c>
      <c r="B22" s="120">
        <v>189931</v>
      </c>
      <c r="C22" s="120" t="s">
        <v>54</v>
      </c>
      <c r="D22" s="73">
        <v>198207</v>
      </c>
      <c r="E22" s="73">
        <v>203301</v>
      </c>
      <c r="F22" s="73" t="s">
        <v>55</v>
      </c>
      <c r="G22" s="73" t="s">
        <v>63</v>
      </c>
      <c r="H22" s="120" t="s">
        <v>57</v>
      </c>
      <c r="I22" s="121">
        <v>1</v>
      </c>
      <c r="J22" s="120" t="s">
        <v>58</v>
      </c>
      <c r="K22" s="120" t="s">
        <v>62</v>
      </c>
      <c r="L22" s="120" t="str">
        <f t="shared" si="11"/>
        <v>CON-EX</v>
      </c>
      <c r="M22" s="120" t="s">
        <v>60</v>
      </c>
      <c r="N22" s="120" t="s">
        <v>60</v>
      </c>
      <c r="O22" s="120" t="s">
        <v>60</v>
      </c>
      <c r="P22" s="120" t="s">
        <v>60</v>
      </c>
      <c r="Q22" s="120" t="s">
        <v>60</v>
      </c>
      <c r="R22" s="120" t="s">
        <v>60</v>
      </c>
      <c r="S22" s="122" t="s">
        <v>61</v>
      </c>
      <c r="T22" s="123">
        <v>44592</v>
      </c>
      <c r="U22" s="124">
        <f t="shared" si="12"/>
        <v>44613</v>
      </c>
      <c r="V22" s="124">
        <f t="shared" si="13"/>
        <v>44623</v>
      </c>
      <c r="W22" s="124">
        <f t="shared" si="14"/>
        <v>44679</v>
      </c>
      <c r="X22" s="124">
        <f t="shared" si="15"/>
        <v>44680</v>
      </c>
      <c r="Y22" s="125">
        <v>30</v>
      </c>
      <c r="Z22" s="126">
        <f t="shared" si="30"/>
        <v>0.3</v>
      </c>
      <c r="AA22" s="126">
        <f t="shared" si="31"/>
        <v>150</v>
      </c>
      <c r="AB22" s="124">
        <f t="shared" si="1"/>
        <v>44684</v>
      </c>
      <c r="AC22" s="125">
        <v>30.3</v>
      </c>
      <c r="AD22" s="126">
        <f t="shared" si="33"/>
        <v>0.30299999999999999</v>
      </c>
      <c r="AE22" s="126">
        <f t="shared" si="34"/>
        <v>151.5</v>
      </c>
      <c r="AF22" s="124">
        <f t="shared" si="4"/>
        <v>44691</v>
      </c>
      <c r="AG22" s="125">
        <v>30</v>
      </c>
      <c r="AH22" s="126">
        <f t="shared" si="17"/>
        <v>0.3</v>
      </c>
      <c r="AI22" s="126">
        <f t="shared" si="18"/>
        <v>150</v>
      </c>
      <c r="AJ22" s="124">
        <f t="shared" si="5"/>
        <v>44698</v>
      </c>
      <c r="AK22" s="125">
        <v>29.9</v>
      </c>
      <c r="AL22" s="126">
        <f t="shared" si="19"/>
        <v>0.29899999999999999</v>
      </c>
      <c r="AM22" s="126">
        <f t="shared" si="20"/>
        <v>149.5</v>
      </c>
      <c r="AN22" s="124">
        <f t="shared" si="6"/>
        <v>44705</v>
      </c>
      <c r="AO22" s="124">
        <f t="shared" si="21"/>
        <v>44729</v>
      </c>
      <c r="AP22" s="124">
        <f t="shared" si="35"/>
        <v>44732</v>
      </c>
      <c r="AQ22" s="122">
        <v>16</v>
      </c>
      <c r="AR22" s="122">
        <f t="shared" si="23"/>
        <v>112</v>
      </c>
      <c r="AS22" s="124">
        <f t="shared" si="24"/>
        <v>44792</v>
      </c>
      <c r="AT22" s="121">
        <f t="shared" si="7"/>
        <v>21</v>
      </c>
      <c r="AU22" s="61">
        <f t="shared" si="8"/>
        <v>44817</v>
      </c>
      <c r="AV22" s="61"/>
      <c r="AW22" s="134">
        <f t="shared" si="9"/>
        <v>7.9285714285714288</v>
      </c>
      <c r="AX22" s="61">
        <v>44623</v>
      </c>
      <c r="AY22" s="61">
        <f t="shared" si="32"/>
        <v>44651</v>
      </c>
      <c r="AZ22" s="61">
        <f t="shared" si="32"/>
        <v>44679</v>
      </c>
      <c r="BA22" s="61">
        <f t="shared" si="26"/>
        <v>44714</v>
      </c>
      <c r="BB22" s="61">
        <f t="shared" si="27"/>
        <v>44735</v>
      </c>
      <c r="BC22" s="61">
        <f t="shared" si="32"/>
        <v>44763</v>
      </c>
      <c r="BD22" s="61">
        <f t="shared" si="32"/>
        <v>44791</v>
      </c>
      <c r="BE22" s="61">
        <f t="shared" si="32"/>
        <v>44819</v>
      </c>
      <c r="BF22" s="61">
        <f t="shared" si="32"/>
        <v>44847</v>
      </c>
      <c r="BG22" s="61">
        <f t="shared" si="28"/>
        <v>44875</v>
      </c>
      <c r="BH22" s="61">
        <f t="shared" si="29"/>
        <v>44903</v>
      </c>
      <c r="BI22" s="135" t="s">
        <v>68</v>
      </c>
    </row>
    <row r="23" spans="1:61" s="143" customFormat="1">
      <c r="A23" s="129">
        <v>22</v>
      </c>
      <c r="B23" s="120">
        <v>189931</v>
      </c>
      <c r="C23" s="120" t="s">
        <v>54</v>
      </c>
      <c r="D23" s="73">
        <v>198207</v>
      </c>
      <c r="E23" s="73">
        <v>203301</v>
      </c>
      <c r="F23" s="73" t="s">
        <v>55</v>
      </c>
      <c r="G23" s="73" t="s">
        <v>63</v>
      </c>
      <c r="H23" s="120" t="s">
        <v>57</v>
      </c>
      <c r="I23" s="121">
        <v>1</v>
      </c>
      <c r="J23" s="120" t="s">
        <v>58</v>
      </c>
      <c r="K23" s="120" t="s">
        <v>59</v>
      </c>
      <c r="L23" s="120" t="str">
        <f t="shared" si="11"/>
        <v>CON-SED</v>
      </c>
      <c r="M23" s="120" t="s">
        <v>60</v>
      </c>
      <c r="N23" s="120" t="s">
        <v>60</v>
      </c>
      <c r="O23" s="120" t="s">
        <v>60</v>
      </c>
      <c r="P23" s="120" t="s">
        <v>60</v>
      </c>
      <c r="Q23" s="120" t="s">
        <v>60</v>
      </c>
      <c r="R23" s="120" t="s">
        <v>60</v>
      </c>
      <c r="S23" s="122" t="s">
        <v>61</v>
      </c>
      <c r="T23" s="123">
        <v>44592</v>
      </c>
      <c r="U23" s="124">
        <f t="shared" si="12"/>
        <v>44613</v>
      </c>
      <c r="V23" s="124">
        <f t="shared" si="13"/>
        <v>44623</v>
      </c>
      <c r="W23" s="124">
        <f t="shared" si="14"/>
        <v>44679</v>
      </c>
      <c r="X23" s="124">
        <f t="shared" si="15"/>
        <v>44680</v>
      </c>
      <c r="Y23" s="125">
        <v>32.9</v>
      </c>
      <c r="Z23" s="126">
        <f t="shared" si="30"/>
        <v>0.32900000000000001</v>
      </c>
      <c r="AA23" s="126">
        <f t="shared" si="31"/>
        <v>164.5</v>
      </c>
      <c r="AB23" s="124">
        <f t="shared" si="1"/>
        <v>44684</v>
      </c>
      <c r="AC23" s="125">
        <v>33</v>
      </c>
      <c r="AD23" s="126">
        <f t="shared" si="33"/>
        <v>0.33</v>
      </c>
      <c r="AE23" s="126">
        <f t="shared" si="34"/>
        <v>165</v>
      </c>
      <c r="AF23" s="124">
        <f t="shared" si="4"/>
        <v>44691</v>
      </c>
      <c r="AG23" s="125">
        <v>32.299999999999997</v>
      </c>
      <c r="AH23" s="126">
        <f t="shared" si="17"/>
        <v>0.32299999999999995</v>
      </c>
      <c r="AI23" s="126">
        <f t="shared" si="18"/>
        <v>161.49999999999997</v>
      </c>
      <c r="AJ23" s="124">
        <f t="shared" si="5"/>
        <v>44698</v>
      </c>
      <c r="AK23" s="125">
        <v>32</v>
      </c>
      <c r="AL23" s="126">
        <f t="shared" si="19"/>
        <v>0.32</v>
      </c>
      <c r="AM23" s="126">
        <f t="shared" si="20"/>
        <v>160</v>
      </c>
      <c r="AN23" s="124">
        <f t="shared" si="6"/>
        <v>44705</v>
      </c>
      <c r="AO23" s="124">
        <f t="shared" si="21"/>
        <v>44729</v>
      </c>
      <c r="AP23" s="124">
        <f t="shared" si="35"/>
        <v>44732</v>
      </c>
      <c r="AQ23" s="122">
        <v>16</v>
      </c>
      <c r="AR23" s="122">
        <f t="shared" si="23"/>
        <v>112</v>
      </c>
      <c r="AS23" s="124">
        <f t="shared" si="24"/>
        <v>44792</v>
      </c>
      <c r="AT23" s="121">
        <f t="shared" si="7"/>
        <v>22</v>
      </c>
      <c r="AU23" s="61">
        <f t="shared" si="8"/>
        <v>44817</v>
      </c>
      <c r="AV23" s="61"/>
      <c r="AW23" s="134">
        <f t="shared" si="9"/>
        <v>7.9285714285714288</v>
      </c>
      <c r="AX23" s="61">
        <v>44623</v>
      </c>
      <c r="AY23" s="61">
        <f t="shared" ref="AY23:BF32" si="36">AX23+28</f>
        <v>44651</v>
      </c>
      <c r="AZ23" s="61">
        <f t="shared" si="36"/>
        <v>44679</v>
      </c>
      <c r="BA23" s="61">
        <f t="shared" si="26"/>
        <v>44714</v>
      </c>
      <c r="BB23" s="61">
        <f t="shared" si="27"/>
        <v>44735</v>
      </c>
      <c r="BC23" s="61">
        <f t="shared" si="36"/>
        <v>44763</v>
      </c>
      <c r="BD23" s="61">
        <f t="shared" si="36"/>
        <v>44791</v>
      </c>
      <c r="BE23" s="61">
        <f t="shared" si="36"/>
        <v>44819</v>
      </c>
      <c r="BF23" s="61">
        <f t="shared" si="36"/>
        <v>44847</v>
      </c>
      <c r="BG23" s="61">
        <f t="shared" si="28"/>
        <v>44875</v>
      </c>
      <c r="BH23" s="61">
        <f t="shared" si="29"/>
        <v>44903</v>
      </c>
      <c r="BI23" s="135" t="s">
        <v>68</v>
      </c>
    </row>
    <row r="24" spans="1:61" s="143" customFormat="1">
      <c r="A24" s="129">
        <v>23</v>
      </c>
      <c r="B24" s="120">
        <v>189929</v>
      </c>
      <c r="C24" s="120" t="s">
        <v>54</v>
      </c>
      <c r="D24" s="120">
        <v>198820</v>
      </c>
      <c r="E24" s="120">
        <v>203376</v>
      </c>
      <c r="F24" s="120" t="s">
        <v>69</v>
      </c>
      <c r="G24" s="120" t="s">
        <v>56</v>
      </c>
      <c r="H24" s="120" t="s">
        <v>57</v>
      </c>
      <c r="I24" s="121">
        <v>1</v>
      </c>
      <c r="J24" s="120" t="s">
        <v>64</v>
      </c>
      <c r="K24" s="120" t="s">
        <v>59</v>
      </c>
      <c r="L24" s="120" t="str">
        <f t="shared" si="11"/>
        <v>HFD-SED</v>
      </c>
      <c r="M24" s="120" t="s">
        <v>60</v>
      </c>
      <c r="N24" s="120" t="s">
        <v>60</v>
      </c>
      <c r="O24" s="120" t="s">
        <v>60</v>
      </c>
      <c r="P24" s="120" t="s">
        <v>60</v>
      </c>
      <c r="Q24" s="120" t="s">
        <v>60</v>
      </c>
      <c r="R24" s="120" t="s">
        <v>60</v>
      </c>
      <c r="S24" s="122" t="s">
        <v>61</v>
      </c>
      <c r="T24" s="123">
        <v>44595</v>
      </c>
      <c r="U24" s="124">
        <f t="shared" ref="U24:U30" si="37">T24+21</f>
        <v>44616</v>
      </c>
      <c r="V24" s="124">
        <f t="shared" si="13"/>
        <v>44630</v>
      </c>
      <c r="W24" s="124">
        <f t="shared" si="14"/>
        <v>44686</v>
      </c>
      <c r="X24" s="124">
        <f t="shared" si="15"/>
        <v>44687</v>
      </c>
      <c r="Y24" s="125">
        <v>23.8</v>
      </c>
      <c r="Z24" s="126">
        <f t="shared" si="30"/>
        <v>0.23800000000000002</v>
      </c>
      <c r="AA24" s="126">
        <f t="shared" si="31"/>
        <v>119.00000000000001</v>
      </c>
      <c r="AB24" s="124">
        <f t="shared" si="1"/>
        <v>44691</v>
      </c>
      <c r="AC24" s="125">
        <v>21.8</v>
      </c>
      <c r="AD24" s="126">
        <f>10/1000*AC24</f>
        <v>0.218</v>
      </c>
      <c r="AE24" s="126">
        <f>AC24*(10/1000)*(1/2)*(1000/1)</f>
        <v>109</v>
      </c>
      <c r="AF24" s="124">
        <f t="shared" si="4"/>
        <v>44698</v>
      </c>
      <c r="AG24" s="125">
        <v>21.2</v>
      </c>
      <c r="AH24" s="126">
        <f>10/1000*AG24</f>
        <v>0.21199999999999999</v>
      </c>
      <c r="AI24" s="126">
        <f>AG24*(10/1000)*(1/2)*(1000/1)</f>
        <v>106</v>
      </c>
      <c r="AJ24" s="124">
        <f t="shared" si="5"/>
        <v>44705</v>
      </c>
      <c r="AK24" s="125">
        <v>20.100000000000001</v>
      </c>
      <c r="AL24" s="126">
        <f t="shared" si="19"/>
        <v>0.20100000000000001</v>
      </c>
      <c r="AM24" s="126">
        <f t="shared" si="20"/>
        <v>100.5</v>
      </c>
      <c r="AN24" s="124">
        <f t="shared" si="6"/>
        <v>44712</v>
      </c>
      <c r="AO24" s="124">
        <f t="shared" si="21"/>
        <v>44736</v>
      </c>
      <c r="AP24" s="124">
        <f t="shared" si="35"/>
        <v>44739</v>
      </c>
      <c r="AQ24" s="122">
        <v>16</v>
      </c>
      <c r="AR24" s="122">
        <f t="shared" si="23"/>
        <v>112</v>
      </c>
      <c r="AS24" s="124">
        <f t="shared" si="24"/>
        <v>44799</v>
      </c>
      <c r="AT24" s="121">
        <f t="shared" si="7"/>
        <v>23</v>
      </c>
      <c r="AU24" s="61">
        <f t="shared" si="8"/>
        <v>44824</v>
      </c>
      <c r="AV24" s="61"/>
      <c r="AW24" s="134">
        <f t="shared" si="9"/>
        <v>7.9285714285714288</v>
      </c>
      <c r="AX24" s="61">
        <v>44630</v>
      </c>
      <c r="AY24" s="61">
        <f t="shared" si="36"/>
        <v>44658</v>
      </c>
      <c r="AZ24" s="61">
        <f t="shared" si="36"/>
        <v>44686</v>
      </c>
      <c r="BA24" s="61">
        <f t="shared" si="26"/>
        <v>44721</v>
      </c>
      <c r="BB24" s="61">
        <f t="shared" si="27"/>
        <v>44742</v>
      </c>
      <c r="BC24" s="61">
        <f t="shared" si="36"/>
        <v>44770</v>
      </c>
      <c r="BD24" s="61">
        <f t="shared" si="36"/>
        <v>44798</v>
      </c>
      <c r="BE24" s="61">
        <f t="shared" si="36"/>
        <v>44826</v>
      </c>
      <c r="BF24" s="61">
        <f t="shared" si="36"/>
        <v>44854</v>
      </c>
      <c r="BG24" s="61">
        <f t="shared" si="28"/>
        <v>44882</v>
      </c>
      <c r="BH24" s="61">
        <f t="shared" si="29"/>
        <v>44910</v>
      </c>
      <c r="BI24" s="135" t="s">
        <v>70</v>
      </c>
    </row>
    <row r="25" spans="1:61" s="143" customFormat="1">
      <c r="A25" s="129">
        <v>24</v>
      </c>
      <c r="B25" s="120">
        <v>189929</v>
      </c>
      <c r="C25" s="120" t="s">
        <v>54</v>
      </c>
      <c r="D25" s="120">
        <v>198820</v>
      </c>
      <c r="E25" s="120">
        <v>203376</v>
      </c>
      <c r="F25" s="120" t="s">
        <v>69</v>
      </c>
      <c r="G25" s="120" t="s">
        <v>56</v>
      </c>
      <c r="H25" s="120" t="s">
        <v>57</v>
      </c>
      <c r="I25" s="121">
        <v>1</v>
      </c>
      <c r="J25" s="120" t="s">
        <v>64</v>
      </c>
      <c r="K25" s="120" t="s">
        <v>59</v>
      </c>
      <c r="L25" s="120" t="str">
        <f t="shared" si="11"/>
        <v>HFD-SED</v>
      </c>
      <c r="M25" s="120" t="s">
        <v>60</v>
      </c>
      <c r="N25" s="120" t="s">
        <v>60</v>
      </c>
      <c r="O25" s="120" t="s">
        <v>60</v>
      </c>
      <c r="P25" s="120" t="s">
        <v>60</v>
      </c>
      <c r="Q25" s="120" t="s">
        <v>60</v>
      </c>
      <c r="R25" s="120" t="s">
        <v>60</v>
      </c>
      <c r="S25" s="122" t="s">
        <v>61</v>
      </c>
      <c r="T25" s="123">
        <v>44595</v>
      </c>
      <c r="U25" s="124">
        <f t="shared" si="37"/>
        <v>44616</v>
      </c>
      <c r="V25" s="124">
        <f t="shared" si="13"/>
        <v>44630</v>
      </c>
      <c r="W25" s="124">
        <f t="shared" si="14"/>
        <v>44686</v>
      </c>
      <c r="X25" s="124">
        <f t="shared" si="15"/>
        <v>44687</v>
      </c>
      <c r="Y25" s="125">
        <v>23</v>
      </c>
      <c r="Z25" s="126">
        <f t="shared" si="30"/>
        <v>0.23</v>
      </c>
      <c r="AA25" s="126">
        <f t="shared" si="31"/>
        <v>115</v>
      </c>
      <c r="AB25" s="124">
        <f t="shared" si="1"/>
        <v>44691</v>
      </c>
      <c r="AC25" s="125">
        <v>22.4</v>
      </c>
      <c r="AD25" s="126">
        <f>10/1000*AC25</f>
        <v>0.22399999999999998</v>
      </c>
      <c r="AE25" s="126">
        <f>AC25*(10/1000)*(1/2)*(1000/1)</f>
        <v>111.99999999999999</v>
      </c>
      <c r="AF25" s="124">
        <f t="shared" si="4"/>
        <v>44698</v>
      </c>
      <c r="AG25" s="125">
        <v>22.2</v>
      </c>
      <c r="AH25" s="126">
        <f>10/1000*AG25</f>
        <v>0.222</v>
      </c>
      <c r="AI25" s="126">
        <f>AG25*(10/1000)*(1/2)*(1000/1)</f>
        <v>111</v>
      </c>
      <c r="AJ25" s="124">
        <f t="shared" si="5"/>
        <v>44705</v>
      </c>
      <c r="AK25" s="125">
        <v>22.5</v>
      </c>
      <c r="AL25" s="126">
        <f t="shared" si="19"/>
        <v>0.22500000000000001</v>
      </c>
      <c r="AM25" s="126">
        <f t="shared" si="20"/>
        <v>112.5</v>
      </c>
      <c r="AN25" s="124">
        <f t="shared" si="6"/>
        <v>44712</v>
      </c>
      <c r="AO25" s="124">
        <f t="shared" si="21"/>
        <v>44736</v>
      </c>
      <c r="AP25" s="124">
        <f t="shared" si="35"/>
        <v>44739</v>
      </c>
      <c r="AQ25" s="122">
        <v>16</v>
      </c>
      <c r="AR25" s="122">
        <f t="shared" si="23"/>
        <v>112</v>
      </c>
      <c r="AS25" s="124">
        <f t="shared" si="24"/>
        <v>44799</v>
      </c>
      <c r="AT25" s="121">
        <f t="shared" si="7"/>
        <v>24</v>
      </c>
      <c r="AU25" s="61">
        <f t="shared" si="8"/>
        <v>44824</v>
      </c>
      <c r="AV25" s="61"/>
      <c r="AW25" s="134">
        <f t="shared" si="9"/>
        <v>7.9285714285714288</v>
      </c>
      <c r="AX25" s="61">
        <v>44630</v>
      </c>
      <c r="AY25" s="61">
        <f t="shared" si="36"/>
        <v>44658</v>
      </c>
      <c r="AZ25" s="61">
        <f t="shared" si="36"/>
        <v>44686</v>
      </c>
      <c r="BA25" s="61">
        <f t="shared" si="26"/>
        <v>44721</v>
      </c>
      <c r="BB25" s="61">
        <f t="shared" si="27"/>
        <v>44742</v>
      </c>
      <c r="BC25" s="61">
        <f t="shared" si="36"/>
        <v>44770</v>
      </c>
      <c r="BD25" s="61">
        <f t="shared" si="36"/>
        <v>44798</v>
      </c>
      <c r="BE25" s="61">
        <f t="shared" si="36"/>
        <v>44826</v>
      </c>
      <c r="BF25" s="61">
        <f t="shared" si="36"/>
        <v>44854</v>
      </c>
      <c r="BG25" s="61">
        <f t="shared" si="28"/>
        <v>44882</v>
      </c>
      <c r="BH25" s="61">
        <f t="shared" si="29"/>
        <v>44910</v>
      </c>
      <c r="BI25" s="135" t="s">
        <v>70</v>
      </c>
    </row>
    <row r="26" spans="1:61" s="143" customFormat="1">
      <c r="A26" s="129">
        <v>25</v>
      </c>
      <c r="B26" s="120">
        <v>189929</v>
      </c>
      <c r="C26" s="120" t="s">
        <v>54</v>
      </c>
      <c r="D26" s="120">
        <v>198820</v>
      </c>
      <c r="E26" s="120">
        <v>203376</v>
      </c>
      <c r="F26" s="120" t="s">
        <v>69</v>
      </c>
      <c r="G26" s="120" t="s">
        <v>56</v>
      </c>
      <c r="H26" s="120" t="s">
        <v>57</v>
      </c>
      <c r="I26" s="121">
        <v>1</v>
      </c>
      <c r="J26" s="120" t="s">
        <v>64</v>
      </c>
      <c r="K26" s="120" t="s">
        <v>62</v>
      </c>
      <c r="L26" s="120" t="str">
        <f t="shared" si="11"/>
        <v>HFD-EX</v>
      </c>
      <c r="M26" s="120" t="s">
        <v>60</v>
      </c>
      <c r="N26" s="120" t="s">
        <v>60</v>
      </c>
      <c r="O26" s="120" t="s">
        <v>60</v>
      </c>
      <c r="P26" s="120" t="s">
        <v>60</v>
      </c>
      <c r="Q26" s="120" t="s">
        <v>60</v>
      </c>
      <c r="R26" s="120" t="s">
        <v>60</v>
      </c>
      <c r="S26" s="122" t="s">
        <v>61</v>
      </c>
      <c r="T26" s="123">
        <v>44595</v>
      </c>
      <c r="U26" s="124">
        <f t="shared" si="37"/>
        <v>44616</v>
      </c>
      <c r="V26" s="124">
        <f t="shared" si="13"/>
        <v>44630</v>
      </c>
      <c r="W26" s="124">
        <f t="shared" si="14"/>
        <v>44686</v>
      </c>
      <c r="X26" s="124">
        <f t="shared" si="15"/>
        <v>44687</v>
      </c>
      <c r="Y26" s="125">
        <v>23.3</v>
      </c>
      <c r="Z26" s="126">
        <f t="shared" si="30"/>
        <v>0.23300000000000001</v>
      </c>
      <c r="AA26" s="126">
        <f t="shared" si="31"/>
        <v>116.5</v>
      </c>
      <c r="AB26" s="124">
        <f t="shared" si="1"/>
        <v>44691</v>
      </c>
      <c r="AC26" s="125">
        <v>23.5</v>
      </c>
      <c r="AD26" s="126">
        <f>10/1000*AC26</f>
        <v>0.23500000000000001</v>
      </c>
      <c r="AE26" s="126">
        <f>AC26*(10/1000)*(1/2)*(1000/1)</f>
        <v>117.50000000000001</v>
      </c>
      <c r="AF26" s="124">
        <f t="shared" si="4"/>
        <v>44698</v>
      </c>
      <c r="AG26" s="125">
        <v>22.9</v>
      </c>
      <c r="AH26" s="126">
        <f>10/1000*AG26</f>
        <v>0.22899999999999998</v>
      </c>
      <c r="AI26" s="126">
        <f>AG26*(10/1000)*(1/2)*(1000/1)</f>
        <v>114.49999999999999</v>
      </c>
      <c r="AJ26" s="124">
        <f t="shared" si="5"/>
        <v>44705</v>
      </c>
      <c r="AK26" s="125">
        <v>22.8</v>
      </c>
      <c r="AL26" s="126">
        <f t="shared" si="19"/>
        <v>0.22800000000000001</v>
      </c>
      <c r="AM26" s="126">
        <f t="shared" si="20"/>
        <v>114</v>
      </c>
      <c r="AN26" s="124">
        <f t="shared" si="6"/>
        <v>44712</v>
      </c>
      <c r="AO26" s="124">
        <f t="shared" si="21"/>
        <v>44736</v>
      </c>
      <c r="AP26" s="124">
        <f t="shared" si="35"/>
        <v>44739</v>
      </c>
      <c r="AQ26" s="122">
        <v>16</v>
      </c>
      <c r="AR26" s="122">
        <f t="shared" si="23"/>
        <v>112</v>
      </c>
      <c r="AS26" s="124">
        <f t="shared" si="24"/>
        <v>44799</v>
      </c>
      <c r="AT26" s="121">
        <f t="shared" si="7"/>
        <v>25</v>
      </c>
      <c r="AU26" s="61">
        <f t="shared" si="8"/>
        <v>44824</v>
      </c>
      <c r="AV26" s="61"/>
      <c r="AW26" s="134">
        <f t="shared" si="9"/>
        <v>7.9285714285714288</v>
      </c>
      <c r="AX26" s="61">
        <v>44630</v>
      </c>
      <c r="AY26" s="61">
        <f t="shared" si="36"/>
        <v>44658</v>
      </c>
      <c r="AZ26" s="61">
        <f t="shared" si="36"/>
        <v>44686</v>
      </c>
      <c r="BA26" s="61">
        <f t="shared" si="26"/>
        <v>44721</v>
      </c>
      <c r="BB26" s="61">
        <f t="shared" si="27"/>
        <v>44742</v>
      </c>
      <c r="BC26" s="61">
        <f t="shared" si="36"/>
        <v>44770</v>
      </c>
      <c r="BD26" s="61">
        <f t="shared" si="36"/>
        <v>44798</v>
      </c>
      <c r="BE26" s="61">
        <f t="shared" si="36"/>
        <v>44826</v>
      </c>
      <c r="BF26" s="61">
        <f t="shared" si="36"/>
        <v>44854</v>
      </c>
      <c r="BG26" s="61">
        <f t="shared" si="28"/>
        <v>44882</v>
      </c>
      <c r="BH26" s="61">
        <f t="shared" si="29"/>
        <v>44910</v>
      </c>
      <c r="BI26" s="135" t="s">
        <v>70</v>
      </c>
    </row>
    <row r="27" spans="1:61" s="143" customFormat="1">
      <c r="A27" s="129">
        <v>26</v>
      </c>
      <c r="B27" s="120">
        <v>189929</v>
      </c>
      <c r="C27" s="120" t="s">
        <v>54</v>
      </c>
      <c r="D27" s="120">
        <v>198820</v>
      </c>
      <c r="E27" s="120">
        <v>203376</v>
      </c>
      <c r="F27" s="120" t="s">
        <v>69</v>
      </c>
      <c r="G27" s="120" t="s">
        <v>56</v>
      </c>
      <c r="H27" s="120" t="s">
        <v>57</v>
      </c>
      <c r="I27" s="121">
        <v>1</v>
      </c>
      <c r="J27" s="120" t="s">
        <v>64</v>
      </c>
      <c r="K27" s="120" t="s">
        <v>62</v>
      </c>
      <c r="L27" s="120" t="str">
        <f t="shared" si="11"/>
        <v>HFD-EX</v>
      </c>
      <c r="M27" s="120" t="s">
        <v>60</v>
      </c>
      <c r="N27" s="120" t="s">
        <v>60</v>
      </c>
      <c r="O27" s="120" t="s">
        <v>60</v>
      </c>
      <c r="P27" s="120" t="s">
        <v>60</v>
      </c>
      <c r="Q27" s="120" t="s">
        <v>60</v>
      </c>
      <c r="R27" s="120" t="s">
        <v>60</v>
      </c>
      <c r="S27" s="122" t="s">
        <v>61</v>
      </c>
      <c r="T27" s="123">
        <v>44595</v>
      </c>
      <c r="U27" s="124">
        <f t="shared" si="37"/>
        <v>44616</v>
      </c>
      <c r="V27" s="124">
        <f t="shared" si="13"/>
        <v>44630</v>
      </c>
      <c r="W27" s="124">
        <f t="shared" si="14"/>
        <v>44686</v>
      </c>
      <c r="X27" s="124">
        <f t="shared" si="15"/>
        <v>44687</v>
      </c>
      <c r="Y27" s="125">
        <v>23.8</v>
      </c>
      <c r="Z27" s="126">
        <f t="shared" si="30"/>
        <v>0.23800000000000002</v>
      </c>
      <c r="AA27" s="126">
        <f t="shared" si="31"/>
        <v>119.00000000000001</v>
      </c>
      <c r="AB27" s="124">
        <f t="shared" si="1"/>
        <v>44691</v>
      </c>
      <c r="AC27" s="125">
        <v>23.5</v>
      </c>
      <c r="AD27" s="126">
        <f>10/1000*AC27</f>
        <v>0.23500000000000001</v>
      </c>
      <c r="AE27" s="126">
        <f>AC27*(10/1000)*(1/2)*(1000/1)</f>
        <v>117.50000000000001</v>
      </c>
      <c r="AF27" s="124">
        <f t="shared" si="4"/>
        <v>44698</v>
      </c>
      <c r="AG27" s="125">
        <v>22.5</v>
      </c>
      <c r="AH27" s="126">
        <f>10/1000*AG27</f>
        <v>0.22500000000000001</v>
      </c>
      <c r="AI27" s="126">
        <f>AG27*(10/1000)*(1/2)*(1000/1)</f>
        <v>112.5</v>
      </c>
      <c r="AJ27" s="124">
        <f t="shared" si="5"/>
        <v>44705</v>
      </c>
      <c r="AK27" s="125">
        <v>21.8</v>
      </c>
      <c r="AL27" s="126">
        <f t="shared" si="19"/>
        <v>0.218</v>
      </c>
      <c r="AM27" s="126">
        <f t="shared" si="20"/>
        <v>109</v>
      </c>
      <c r="AN27" s="124">
        <f t="shared" si="6"/>
        <v>44712</v>
      </c>
      <c r="AO27" s="124">
        <f t="shared" si="21"/>
        <v>44736</v>
      </c>
      <c r="AP27" s="124">
        <f t="shared" si="35"/>
        <v>44739</v>
      </c>
      <c r="AQ27" s="122">
        <v>16</v>
      </c>
      <c r="AR27" s="122">
        <f t="shared" si="23"/>
        <v>112</v>
      </c>
      <c r="AS27" s="124">
        <f t="shared" si="24"/>
        <v>44799</v>
      </c>
      <c r="AT27" s="121">
        <f t="shared" si="7"/>
        <v>26</v>
      </c>
      <c r="AU27" s="61">
        <f t="shared" si="8"/>
        <v>44824</v>
      </c>
      <c r="AV27" s="61"/>
      <c r="AW27" s="134">
        <f t="shared" si="9"/>
        <v>7.9285714285714288</v>
      </c>
      <c r="AX27" s="61">
        <v>44630</v>
      </c>
      <c r="AY27" s="61">
        <f t="shared" si="36"/>
        <v>44658</v>
      </c>
      <c r="AZ27" s="61">
        <f t="shared" si="36"/>
        <v>44686</v>
      </c>
      <c r="BA27" s="61">
        <f t="shared" si="26"/>
        <v>44721</v>
      </c>
      <c r="BB27" s="61">
        <f t="shared" si="27"/>
        <v>44742</v>
      </c>
      <c r="BC27" s="61">
        <f t="shared" si="36"/>
        <v>44770</v>
      </c>
      <c r="BD27" s="61">
        <f t="shared" si="36"/>
        <v>44798</v>
      </c>
      <c r="BE27" s="61">
        <f t="shared" si="36"/>
        <v>44826</v>
      </c>
      <c r="BF27" s="61">
        <f t="shared" si="36"/>
        <v>44854</v>
      </c>
      <c r="BG27" s="61">
        <f t="shared" si="28"/>
        <v>44882</v>
      </c>
      <c r="BH27" s="61">
        <f t="shared" si="29"/>
        <v>44910</v>
      </c>
      <c r="BI27" s="135" t="s">
        <v>70</v>
      </c>
    </row>
    <row r="28" spans="1:61" s="143" customFormat="1">
      <c r="A28" s="129">
        <v>27</v>
      </c>
      <c r="B28" s="120">
        <v>189929</v>
      </c>
      <c r="C28" s="120" t="s">
        <v>54</v>
      </c>
      <c r="D28" s="120">
        <v>200095</v>
      </c>
      <c r="E28" s="120">
        <v>203377</v>
      </c>
      <c r="F28" s="120" t="s">
        <v>69</v>
      </c>
      <c r="G28" s="120" t="s">
        <v>56</v>
      </c>
      <c r="H28" s="120" t="s">
        <v>57</v>
      </c>
      <c r="I28" s="121">
        <v>1</v>
      </c>
      <c r="J28" s="120" t="s">
        <v>64</v>
      </c>
      <c r="K28" s="120" t="s">
        <v>62</v>
      </c>
      <c r="L28" s="120" t="str">
        <f t="shared" si="11"/>
        <v>HFD-EX</v>
      </c>
      <c r="M28" s="120" t="s">
        <v>60</v>
      </c>
      <c r="N28" s="120" t="s">
        <v>60</v>
      </c>
      <c r="O28" s="120" t="s">
        <v>60</v>
      </c>
      <c r="P28" s="120" t="s">
        <v>60</v>
      </c>
      <c r="Q28" s="120" t="s">
        <v>60</v>
      </c>
      <c r="R28" s="120" t="s">
        <v>60</v>
      </c>
      <c r="S28" s="122" t="s">
        <v>61</v>
      </c>
      <c r="T28" s="123">
        <v>44595</v>
      </c>
      <c r="U28" s="124">
        <f t="shared" si="37"/>
        <v>44616</v>
      </c>
      <c r="V28" s="124">
        <f t="shared" si="13"/>
        <v>44630</v>
      </c>
      <c r="W28" s="124">
        <f t="shared" si="14"/>
        <v>44686</v>
      </c>
      <c r="X28" s="124">
        <f t="shared" si="15"/>
        <v>44687</v>
      </c>
      <c r="Y28" s="125">
        <v>22.1</v>
      </c>
      <c r="Z28" s="126">
        <f t="shared" si="30"/>
        <v>0.22100000000000003</v>
      </c>
      <c r="AA28" s="126">
        <f t="shared" si="31"/>
        <v>110.50000000000001</v>
      </c>
      <c r="AB28" s="124">
        <f t="shared" si="1"/>
        <v>44691</v>
      </c>
      <c r="AC28" s="125">
        <v>22.5</v>
      </c>
      <c r="AD28" s="126">
        <f>10/1000*AC28</f>
        <v>0.22500000000000001</v>
      </c>
      <c r="AE28" s="126">
        <f>AC28*(10/1000)*(1/2)*(1000/1)</f>
        <v>112.5</v>
      </c>
      <c r="AF28" s="124">
        <f t="shared" si="4"/>
        <v>44698</v>
      </c>
      <c r="AG28" s="125">
        <v>21.5</v>
      </c>
      <c r="AH28" s="126">
        <f>10/1000*AG28</f>
        <v>0.215</v>
      </c>
      <c r="AI28" s="126">
        <f>AG28*(10/1000)*(1/2)*(1000/1)</f>
        <v>107.5</v>
      </c>
      <c r="AJ28" s="124">
        <f t="shared" si="5"/>
        <v>44705</v>
      </c>
      <c r="AK28" s="125">
        <v>22.3</v>
      </c>
      <c r="AL28" s="126">
        <f t="shared" ref="AL28:AL30" si="38">10/1000*AK28</f>
        <v>0.223</v>
      </c>
      <c r="AM28" s="126">
        <f t="shared" ref="AM28:AM30" si="39">AK28*(10/1000)*(1/2)*(1000/1)</f>
        <v>111.5</v>
      </c>
      <c r="AN28" s="124">
        <f t="shared" si="6"/>
        <v>44712</v>
      </c>
      <c r="AO28" s="124">
        <f t="shared" si="21"/>
        <v>44736</v>
      </c>
      <c r="AP28" s="124">
        <f t="shared" si="35"/>
        <v>44739</v>
      </c>
      <c r="AQ28" s="122">
        <v>16</v>
      </c>
      <c r="AR28" s="122">
        <f t="shared" si="23"/>
        <v>112</v>
      </c>
      <c r="AS28" s="124">
        <f t="shared" si="24"/>
        <v>44799</v>
      </c>
      <c r="AT28" s="121">
        <f t="shared" si="7"/>
        <v>27</v>
      </c>
      <c r="AU28" s="61">
        <f t="shared" si="8"/>
        <v>44824</v>
      </c>
      <c r="AV28" s="61"/>
      <c r="AW28" s="134">
        <f t="shared" si="9"/>
        <v>7.9285714285714288</v>
      </c>
      <c r="AX28" s="61">
        <v>44630</v>
      </c>
      <c r="AY28" s="61">
        <f t="shared" si="36"/>
        <v>44658</v>
      </c>
      <c r="AZ28" s="61">
        <f t="shared" si="36"/>
        <v>44686</v>
      </c>
      <c r="BA28" s="61">
        <f t="shared" si="26"/>
        <v>44721</v>
      </c>
      <c r="BB28" s="61">
        <f t="shared" si="27"/>
        <v>44742</v>
      </c>
      <c r="BC28" s="61">
        <f t="shared" si="36"/>
        <v>44770</v>
      </c>
      <c r="BD28" s="61">
        <f t="shared" si="36"/>
        <v>44798</v>
      </c>
      <c r="BE28" s="61">
        <f t="shared" si="36"/>
        <v>44826</v>
      </c>
      <c r="BF28" s="61">
        <f t="shared" si="36"/>
        <v>44854</v>
      </c>
      <c r="BG28" s="61">
        <f t="shared" si="28"/>
        <v>44882</v>
      </c>
      <c r="BH28" s="61">
        <f t="shared" si="29"/>
        <v>44910</v>
      </c>
      <c r="BI28" s="135" t="s">
        <v>70</v>
      </c>
    </row>
    <row r="29" spans="1:61">
      <c r="A29" s="129">
        <v>28</v>
      </c>
      <c r="B29" s="120">
        <v>189929</v>
      </c>
      <c r="C29" s="120" t="s">
        <v>54</v>
      </c>
      <c r="D29" s="120">
        <v>198821</v>
      </c>
      <c r="E29" s="120">
        <v>203378</v>
      </c>
      <c r="F29" s="120" t="s">
        <v>69</v>
      </c>
      <c r="G29" s="120" t="s">
        <v>63</v>
      </c>
      <c r="H29" s="120" t="s">
        <v>57</v>
      </c>
      <c r="I29" s="121">
        <v>1</v>
      </c>
      <c r="J29" s="120" t="s">
        <v>64</v>
      </c>
      <c r="K29" s="120" t="s">
        <v>59</v>
      </c>
      <c r="L29" s="120" t="str">
        <f t="shared" si="11"/>
        <v>HFD-SED</v>
      </c>
      <c r="M29" s="120" t="s">
        <v>60</v>
      </c>
      <c r="N29" s="120" t="s">
        <v>60</v>
      </c>
      <c r="O29" s="120" t="s">
        <v>60</v>
      </c>
      <c r="P29" s="120" t="s">
        <v>60</v>
      </c>
      <c r="Q29" s="120" t="s">
        <v>60</v>
      </c>
      <c r="R29" s="120" t="s">
        <v>60</v>
      </c>
      <c r="S29" s="122" t="s">
        <v>61</v>
      </c>
      <c r="T29" s="123">
        <v>44595</v>
      </c>
      <c r="U29" s="124">
        <f t="shared" si="37"/>
        <v>44616</v>
      </c>
      <c r="V29" s="124">
        <f t="shared" si="13"/>
        <v>44630</v>
      </c>
      <c r="W29" s="124">
        <f t="shared" si="14"/>
        <v>44686</v>
      </c>
      <c r="X29" s="124">
        <f t="shared" si="15"/>
        <v>44687</v>
      </c>
      <c r="Y29" s="125">
        <v>34.700000000000003</v>
      </c>
      <c r="Z29" s="126">
        <f t="shared" si="30"/>
        <v>0.34700000000000003</v>
      </c>
      <c r="AA29" s="126">
        <f t="shared" si="31"/>
        <v>173.50000000000003</v>
      </c>
      <c r="AB29" s="124">
        <f t="shared" si="1"/>
        <v>44691</v>
      </c>
      <c r="AC29" s="125" t="s">
        <v>61</v>
      </c>
      <c r="AD29" s="126" t="s">
        <v>61</v>
      </c>
      <c r="AE29" s="126" t="s">
        <v>61</v>
      </c>
      <c r="AF29" s="124">
        <f t="shared" si="4"/>
        <v>44698</v>
      </c>
      <c r="AG29" s="125" t="s">
        <v>61</v>
      </c>
      <c r="AH29" s="126" t="s">
        <v>61</v>
      </c>
      <c r="AI29" s="126" t="s">
        <v>61</v>
      </c>
      <c r="AJ29" s="124">
        <f t="shared" si="5"/>
        <v>44705</v>
      </c>
      <c r="AK29" s="125" t="s">
        <v>61</v>
      </c>
      <c r="AL29" s="126" t="s">
        <v>61</v>
      </c>
      <c r="AM29" s="126" t="s">
        <v>61</v>
      </c>
      <c r="AN29" s="124">
        <f t="shared" si="6"/>
        <v>44712</v>
      </c>
      <c r="AO29" s="124">
        <f t="shared" si="21"/>
        <v>44736</v>
      </c>
      <c r="AP29" s="124">
        <f t="shared" si="35"/>
        <v>44739</v>
      </c>
      <c r="AQ29" s="122">
        <v>16</v>
      </c>
      <c r="AR29" s="122">
        <f t="shared" si="23"/>
        <v>112</v>
      </c>
      <c r="AS29" s="124">
        <f t="shared" si="24"/>
        <v>44799</v>
      </c>
      <c r="AT29" s="121">
        <f t="shared" si="7"/>
        <v>28</v>
      </c>
      <c r="AU29" s="61">
        <f t="shared" si="8"/>
        <v>44824</v>
      </c>
      <c r="AV29" s="61"/>
      <c r="AW29" s="134">
        <f t="shared" si="9"/>
        <v>7.9285714285714288</v>
      </c>
      <c r="AX29" s="61">
        <v>44630</v>
      </c>
      <c r="AY29" s="61">
        <f t="shared" si="36"/>
        <v>44658</v>
      </c>
      <c r="AZ29" s="61">
        <f t="shared" si="36"/>
        <v>44686</v>
      </c>
      <c r="BA29" s="61">
        <f t="shared" si="26"/>
        <v>44721</v>
      </c>
      <c r="BB29" s="61">
        <f t="shared" si="27"/>
        <v>44742</v>
      </c>
      <c r="BC29" s="61">
        <f t="shared" si="36"/>
        <v>44770</v>
      </c>
      <c r="BD29" s="61">
        <f t="shared" si="36"/>
        <v>44798</v>
      </c>
      <c r="BE29" s="61">
        <f t="shared" si="36"/>
        <v>44826</v>
      </c>
      <c r="BF29" s="61">
        <f t="shared" si="36"/>
        <v>44854</v>
      </c>
      <c r="BG29" s="61">
        <f t="shared" si="28"/>
        <v>44882</v>
      </c>
      <c r="BH29" s="61">
        <f t="shared" si="29"/>
        <v>44910</v>
      </c>
      <c r="BI29" s="135" t="s">
        <v>71</v>
      </c>
    </row>
    <row r="30" spans="1:61" s="143" customFormat="1">
      <c r="A30" s="129">
        <v>29</v>
      </c>
      <c r="B30" s="120">
        <v>189929</v>
      </c>
      <c r="C30" s="120" t="s">
        <v>54</v>
      </c>
      <c r="D30" s="120">
        <v>198821</v>
      </c>
      <c r="E30" s="120">
        <v>203378</v>
      </c>
      <c r="F30" s="120" t="s">
        <v>69</v>
      </c>
      <c r="G30" s="120" t="s">
        <v>63</v>
      </c>
      <c r="H30" s="120" t="s">
        <v>57</v>
      </c>
      <c r="I30" s="121">
        <v>1</v>
      </c>
      <c r="J30" s="120" t="s">
        <v>64</v>
      </c>
      <c r="K30" s="120" t="s">
        <v>62</v>
      </c>
      <c r="L30" s="120" t="str">
        <f t="shared" si="11"/>
        <v>HFD-EX</v>
      </c>
      <c r="M30" s="120" t="s">
        <v>60</v>
      </c>
      <c r="N30" s="120" t="s">
        <v>60</v>
      </c>
      <c r="O30" s="120" t="s">
        <v>60</v>
      </c>
      <c r="P30" s="120" t="s">
        <v>60</v>
      </c>
      <c r="Q30" s="120" t="s">
        <v>60</v>
      </c>
      <c r="R30" s="120" t="s">
        <v>60</v>
      </c>
      <c r="S30" s="122" t="s">
        <v>61</v>
      </c>
      <c r="T30" s="123">
        <v>44595</v>
      </c>
      <c r="U30" s="124">
        <f t="shared" si="37"/>
        <v>44616</v>
      </c>
      <c r="V30" s="124">
        <f t="shared" si="13"/>
        <v>44630</v>
      </c>
      <c r="W30" s="124">
        <f t="shared" si="14"/>
        <v>44686</v>
      </c>
      <c r="X30" s="124">
        <f t="shared" si="15"/>
        <v>44687</v>
      </c>
      <c r="Y30" s="125">
        <v>31</v>
      </c>
      <c r="Z30" s="126">
        <f t="shared" si="30"/>
        <v>0.31</v>
      </c>
      <c r="AA30" s="126">
        <f t="shared" si="31"/>
        <v>155</v>
      </c>
      <c r="AB30" s="124">
        <f t="shared" si="1"/>
        <v>44691</v>
      </c>
      <c r="AC30" s="125">
        <v>31.5</v>
      </c>
      <c r="AD30" s="126">
        <f>10/1000*AC30</f>
        <v>0.315</v>
      </c>
      <c r="AE30" s="126">
        <f>AC30*(10/1000)*(1/2)*(1000/1)</f>
        <v>157.5</v>
      </c>
      <c r="AF30" s="124">
        <f t="shared" si="4"/>
        <v>44698</v>
      </c>
      <c r="AG30" s="125">
        <v>30.6</v>
      </c>
      <c r="AH30" s="126">
        <f>10/1000*AG30</f>
        <v>0.30599999999999999</v>
      </c>
      <c r="AI30" s="126">
        <f>AG30*(10/1000)*(1/2)*(1000/1)</f>
        <v>153</v>
      </c>
      <c r="AJ30" s="124">
        <f t="shared" si="5"/>
        <v>44705</v>
      </c>
      <c r="AK30" s="125">
        <v>30.2</v>
      </c>
      <c r="AL30" s="126">
        <f t="shared" si="38"/>
        <v>0.30199999999999999</v>
      </c>
      <c r="AM30" s="126">
        <f t="shared" si="39"/>
        <v>151</v>
      </c>
      <c r="AN30" s="124">
        <f t="shared" si="6"/>
        <v>44712</v>
      </c>
      <c r="AO30" s="124">
        <f t="shared" si="21"/>
        <v>44736</v>
      </c>
      <c r="AP30" s="124">
        <f t="shared" si="35"/>
        <v>44739</v>
      </c>
      <c r="AQ30" s="122">
        <v>16</v>
      </c>
      <c r="AR30" s="122">
        <f t="shared" si="23"/>
        <v>112</v>
      </c>
      <c r="AS30" s="124">
        <f t="shared" si="24"/>
        <v>44799</v>
      </c>
      <c r="AT30" s="121">
        <f t="shared" si="7"/>
        <v>29</v>
      </c>
      <c r="AU30" s="61">
        <f t="shared" ref="AU30" si="40">AN30+AR30</f>
        <v>44824</v>
      </c>
      <c r="AV30" s="61"/>
      <c r="AW30" s="134">
        <f t="shared" si="9"/>
        <v>7.9285714285714288</v>
      </c>
      <c r="AX30" s="61">
        <v>44630</v>
      </c>
      <c r="AY30" s="61">
        <f t="shared" ref="AY30" si="41">AX30+28</f>
        <v>44658</v>
      </c>
      <c r="AZ30" s="61">
        <f t="shared" ref="AZ30" si="42">AY30+28</f>
        <v>44686</v>
      </c>
      <c r="BA30" s="61">
        <f t="shared" ref="BA30" si="43">AZ30+35</f>
        <v>44721</v>
      </c>
      <c r="BB30" s="61">
        <f t="shared" ref="BB30" si="44">BA30+21</f>
        <v>44742</v>
      </c>
      <c r="BC30" s="61">
        <f t="shared" si="36"/>
        <v>44770</v>
      </c>
      <c r="BD30" s="61">
        <f t="shared" si="36"/>
        <v>44798</v>
      </c>
      <c r="BE30" s="61">
        <f t="shared" si="36"/>
        <v>44826</v>
      </c>
      <c r="BF30" s="61">
        <f t="shared" si="36"/>
        <v>44854</v>
      </c>
      <c r="BG30" s="61">
        <f t="shared" si="28"/>
        <v>44882</v>
      </c>
      <c r="BH30" s="61">
        <f t="shared" si="29"/>
        <v>44910</v>
      </c>
      <c r="BI30" s="135" t="s">
        <v>70</v>
      </c>
    </row>
    <row r="31" spans="1:61">
      <c r="A31" s="128">
        <v>30</v>
      </c>
      <c r="B31" s="3">
        <v>189931</v>
      </c>
      <c r="C31" s="3" t="s">
        <v>54</v>
      </c>
      <c r="D31" s="3">
        <v>201352</v>
      </c>
      <c r="E31" s="3" t="s">
        <v>66</v>
      </c>
      <c r="F31" s="3" t="s">
        <v>55</v>
      </c>
      <c r="G31" s="3" t="s">
        <v>56</v>
      </c>
      <c r="H31" s="3" t="s">
        <v>57</v>
      </c>
      <c r="I31" s="33">
        <v>1</v>
      </c>
      <c r="J31" s="3" t="s">
        <v>64</v>
      </c>
      <c r="K31" s="3" t="s">
        <v>62</v>
      </c>
      <c r="L31" s="3" t="str">
        <f t="shared" si="11"/>
        <v>HFD-EX</v>
      </c>
      <c r="M31" s="3" t="s">
        <v>60</v>
      </c>
      <c r="N31" s="3" t="s">
        <v>60</v>
      </c>
      <c r="O31" s="3" t="s">
        <v>60</v>
      </c>
      <c r="P31" s="3" t="s">
        <v>60</v>
      </c>
      <c r="Q31" s="3" t="s">
        <v>60</v>
      </c>
      <c r="R31" s="3" t="s">
        <v>60</v>
      </c>
      <c r="S31" s="1" t="s">
        <v>61</v>
      </c>
      <c r="T31" s="38">
        <v>44615</v>
      </c>
      <c r="U31" s="34">
        <f t="shared" ref="U31:U39" si="45">T31+21</f>
        <v>44636</v>
      </c>
      <c r="V31" s="35">
        <f t="shared" si="13"/>
        <v>44651</v>
      </c>
      <c r="W31" s="34">
        <f t="shared" si="14"/>
        <v>44707</v>
      </c>
      <c r="X31" s="34">
        <f t="shared" si="15"/>
        <v>44708</v>
      </c>
      <c r="Y31" s="55">
        <v>20.6</v>
      </c>
      <c r="Z31" s="52">
        <f t="shared" ref="Z31:Z39" si="46">10/1000*Y31</f>
        <v>0.20600000000000002</v>
      </c>
      <c r="AA31" s="52">
        <f t="shared" ref="AA31:AA39" si="47">Y31*(10/1000)*(1/2)*(1000/1)</f>
        <v>103.00000000000001</v>
      </c>
      <c r="AB31" s="36">
        <f t="shared" si="1"/>
        <v>44712</v>
      </c>
      <c r="AC31" s="55">
        <v>21.6</v>
      </c>
      <c r="AD31" s="52">
        <f t="shared" ref="AD31:AD39" si="48">10/1000*AC31</f>
        <v>0.21600000000000003</v>
      </c>
      <c r="AE31" s="52">
        <f t="shared" ref="AE31:AE39" si="49">AC31*(10/1000)*(1/2)*(1000/1)</f>
        <v>108.00000000000001</v>
      </c>
      <c r="AF31" s="34">
        <f t="shared" si="4"/>
        <v>44719</v>
      </c>
      <c r="AG31" s="55">
        <v>21.1</v>
      </c>
      <c r="AH31" s="52">
        <f t="shared" ref="AH31:AH39" si="50">10/1000*AG31</f>
        <v>0.21100000000000002</v>
      </c>
      <c r="AI31" s="52">
        <f t="shared" ref="AI31:AI39" si="51">AG31*(10/1000)*(1/2)*(1000/1)</f>
        <v>105.50000000000001</v>
      </c>
      <c r="AJ31" s="34">
        <f t="shared" si="5"/>
        <v>44726</v>
      </c>
      <c r="AK31" s="55">
        <v>21.3</v>
      </c>
      <c r="AL31" s="52">
        <f t="shared" ref="AL31:AL39" si="52">10/1000*AK31</f>
        <v>0.21300000000000002</v>
      </c>
      <c r="AM31" s="52">
        <f t="shared" ref="AM31:AM39" si="53">AK31*(10/1000)*(1/2)*(1000/1)</f>
        <v>106.50000000000001</v>
      </c>
      <c r="AN31" s="34">
        <f t="shared" si="6"/>
        <v>44733</v>
      </c>
      <c r="AO31" s="34">
        <f t="shared" si="21"/>
        <v>44757</v>
      </c>
      <c r="AP31" s="37">
        <f t="shared" si="35"/>
        <v>44760</v>
      </c>
      <c r="AQ31" s="1">
        <v>30</v>
      </c>
      <c r="AR31" s="1">
        <f t="shared" ref="AR31:AR39" si="54">AQ31*7</f>
        <v>210</v>
      </c>
      <c r="AS31" s="34">
        <f t="shared" si="24"/>
        <v>44918</v>
      </c>
      <c r="AT31" s="33">
        <f t="shared" si="7"/>
        <v>30</v>
      </c>
      <c r="AU31" s="7">
        <f t="shared" si="8"/>
        <v>44943</v>
      </c>
      <c r="AV31" s="7"/>
      <c r="AW31" s="80">
        <f t="shared" si="9"/>
        <v>11.428571428571429</v>
      </c>
      <c r="AX31" s="50">
        <v>44651</v>
      </c>
      <c r="AY31" s="50">
        <f t="shared" si="36"/>
        <v>44679</v>
      </c>
      <c r="AZ31" s="50">
        <f t="shared" si="36"/>
        <v>44707</v>
      </c>
      <c r="BA31" s="50">
        <f t="shared" si="26"/>
        <v>44742</v>
      </c>
      <c r="BB31" s="50">
        <f t="shared" si="27"/>
        <v>44763</v>
      </c>
      <c r="BC31" s="50">
        <f t="shared" si="36"/>
        <v>44791</v>
      </c>
      <c r="BD31" s="50">
        <f t="shared" si="36"/>
        <v>44819</v>
      </c>
      <c r="BE31" s="50">
        <f t="shared" si="36"/>
        <v>44847</v>
      </c>
      <c r="BF31" s="50">
        <f t="shared" si="36"/>
        <v>44875</v>
      </c>
      <c r="BG31" s="50">
        <f t="shared" si="28"/>
        <v>44903</v>
      </c>
      <c r="BH31" s="50">
        <f t="shared" si="29"/>
        <v>44931</v>
      </c>
    </row>
    <row r="32" spans="1:61">
      <c r="A32" s="128">
        <v>31</v>
      </c>
      <c r="B32" s="3">
        <v>189931</v>
      </c>
      <c r="C32" s="3" t="s">
        <v>54</v>
      </c>
      <c r="D32" s="3">
        <v>201352</v>
      </c>
      <c r="E32" s="3" t="s">
        <v>66</v>
      </c>
      <c r="F32" s="3" t="s">
        <v>55</v>
      </c>
      <c r="G32" s="3" t="s">
        <v>56</v>
      </c>
      <c r="H32" s="3" t="s">
        <v>57</v>
      </c>
      <c r="I32" s="33">
        <v>1</v>
      </c>
      <c r="J32" s="3" t="s">
        <v>64</v>
      </c>
      <c r="K32" s="3" t="s">
        <v>62</v>
      </c>
      <c r="L32" s="3" t="str">
        <f t="shared" si="11"/>
        <v>HFD-EX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3" t="s">
        <v>60</v>
      </c>
      <c r="S32" s="1" t="s">
        <v>61</v>
      </c>
      <c r="T32" s="38">
        <v>44615</v>
      </c>
      <c r="U32" s="34">
        <f t="shared" si="45"/>
        <v>44636</v>
      </c>
      <c r="V32" s="35">
        <f t="shared" si="13"/>
        <v>44651</v>
      </c>
      <c r="W32" s="34">
        <f t="shared" si="14"/>
        <v>44707</v>
      </c>
      <c r="X32" s="34">
        <f t="shared" si="15"/>
        <v>44708</v>
      </c>
      <c r="Y32" s="55">
        <v>20.3</v>
      </c>
      <c r="Z32" s="52">
        <f t="shared" si="46"/>
        <v>0.20300000000000001</v>
      </c>
      <c r="AA32" s="52">
        <f t="shared" si="47"/>
        <v>101.5</v>
      </c>
      <c r="AB32" s="36">
        <f t="shared" si="1"/>
        <v>44712</v>
      </c>
      <c r="AC32" s="55">
        <v>21.3</v>
      </c>
      <c r="AD32" s="52">
        <f t="shared" si="48"/>
        <v>0.21300000000000002</v>
      </c>
      <c r="AE32" s="52">
        <f t="shared" si="49"/>
        <v>106.50000000000001</v>
      </c>
      <c r="AF32" s="34">
        <f t="shared" si="4"/>
        <v>44719</v>
      </c>
      <c r="AG32" s="55">
        <v>20.9</v>
      </c>
      <c r="AH32" s="52">
        <f t="shared" si="50"/>
        <v>0.20899999999999999</v>
      </c>
      <c r="AI32" s="52">
        <f t="shared" si="51"/>
        <v>104.5</v>
      </c>
      <c r="AJ32" s="34">
        <f t="shared" si="5"/>
        <v>44726</v>
      </c>
      <c r="AK32" s="55">
        <v>20.8</v>
      </c>
      <c r="AL32" s="52">
        <f t="shared" si="52"/>
        <v>0.20800000000000002</v>
      </c>
      <c r="AM32" s="52">
        <f t="shared" si="53"/>
        <v>104.00000000000001</v>
      </c>
      <c r="AN32" s="34">
        <f t="shared" si="6"/>
        <v>44733</v>
      </c>
      <c r="AO32" s="34">
        <f t="shared" si="21"/>
        <v>44757</v>
      </c>
      <c r="AP32" s="37">
        <f t="shared" si="35"/>
        <v>44760</v>
      </c>
      <c r="AQ32" s="1">
        <v>30</v>
      </c>
      <c r="AR32" s="1">
        <f t="shared" si="54"/>
        <v>210</v>
      </c>
      <c r="AS32" s="34">
        <f t="shared" si="24"/>
        <v>44918</v>
      </c>
      <c r="AT32" s="33">
        <f t="shared" si="7"/>
        <v>31</v>
      </c>
      <c r="AU32" s="7">
        <f t="shared" si="8"/>
        <v>44943</v>
      </c>
      <c r="AV32" s="7"/>
      <c r="AW32" s="80">
        <f t="shared" si="9"/>
        <v>11.428571428571429</v>
      </c>
      <c r="AX32" s="50">
        <v>44651</v>
      </c>
      <c r="AY32" s="50">
        <f t="shared" si="36"/>
        <v>44679</v>
      </c>
      <c r="AZ32" s="50">
        <f t="shared" si="36"/>
        <v>44707</v>
      </c>
      <c r="BA32" s="50">
        <f t="shared" si="26"/>
        <v>44742</v>
      </c>
      <c r="BB32" s="50">
        <f t="shared" si="27"/>
        <v>44763</v>
      </c>
      <c r="BC32" s="50">
        <f t="shared" si="36"/>
        <v>44791</v>
      </c>
      <c r="BD32" s="50">
        <f t="shared" si="36"/>
        <v>44819</v>
      </c>
      <c r="BE32" s="50">
        <f t="shared" si="36"/>
        <v>44847</v>
      </c>
      <c r="BF32" s="50">
        <f t="shared" si="36"/>
        <v>44875</v>
      </c>
      <c r="BG32" s="50">
        <f t="shared" si="28"/>
        <v>44903</v>
      </c>
      <c r="BH32" s="50">
        <f t="shared" si="29"/>
        <v>44931</v>
      </c>
    </row>
    <row r="33" spans="1:61">
      <c r="A33" s="128">
        <v>32</v>
      </c>
      <c r="B33" s="3">
        <v>189931</v>
      </c>
      <c r="C33" s="3" t="s">
        <v>54</v>
      </c>
      <c r="D33" s="3">
        <v>201352</v>
      </c>
      <c r="E33" s="3" t="s">
        <v>66</v>
      </c>
      <c r="F33" s="3" t="s">
        <v>55</v>
      </c>
      <c r="G33" s="3" t="s">
        <v>56</v>
      </c>
      <c r="H33" s="3" t="s">
        <v>57</v>
      </c>
      <c r="I33" s="33">
        <v>1</v>
      </c>
      <c r="J33" s="3" t="s">
        <v>64</v>
      </c>
      <c r="K33" s="3" t="s">
        <v>59</v>
      </c>
      <c r="L33" s="3" t="str">
        <f t="shared" si="11"/>
        <v>HFD-SED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1" t="s">
        <v>61</v>
      </c>
      <c r="T33" s="38">
        <v>44615</v>
      </c>
      <c r="U33" s="34">
        <f t="shared" si="45"/>
        <v>44636</v>
      </c>
      <c r="V33" s="35">
        <f t="shared" si="13"/>
        <v>44651</v>
      </c>
      <c r="W33" s="34">
        <f t="shared" si="14"/>
        <v>44707</v>
      </c>
      <c r="X33" s="34">
        <f t="shared" si="15"/>
        <v>44708</v>
      </c>
      <c r="Y33" s="55">
        <v>20.9</v>
      </c>
      <c r="Z33" s="52">
        <f t="shared" si="46"/>
        <v>0.20899999999999999</v>
      </c>
      <c r="AA33" s="52">
        <f t="shared" si="47"/>
        <v>104.5</v>
      </c>
      <c r="AB33" s="36">
        <f t="shared" si="1"/>
        <v>44712</v>
      </c>
      <c r="AC33" s="55">
        <v>23.7</v>
      </c>
      <c r="AD33" s="52">
        <f t="shared" si="48"/>
        <v>0.23699999999999999</v>
      </c>
      <c r="AE33" s="52">
        <f t="shared" si="49"/>
        <v>118.5</v>
      </c>
      <c r="AF33" s="34">
        <f t="shared" si="4"/>
        <v>44719</v>
      </c>
      <c r="AG33" s="55">
        <v>21.3</v>
      </c>
      <c r="AH33" s="52">
        <f t="shared" si="50"/>
        <v>0.21300000000000002</v>
      </c>
      <c r="AI33" s="52">
        <f t="shared" si="51"/>
        <v>106.50000000000001</v>
      </c>
      <c r="AJ33" s="34">
        <f t="shared" si="5"/>
        <v>44726</v>
      </c>
      <c r="AK33" s="55">
        <v>22</v>
      </c>
      <c r="AL33" s="52">
        <f t="shared" si="52"/>
        <v>0.22</v>
      </c>
      <c r="AM33" s="52">
        <f t="shared" si="53"/>
        <v>110</v>
      </c>
      <c r="AN33" s="34">
        <f t="shared" si="6"/>
        <v>44733</v>
      </c>
      <c r="AO33" s="34">
        <f t="shared" si="21"/>
        <v>44757</v>
      </c>
      <c r="AP33" s="37">
        <f t="shared" si="35"/>
        <v>44760</v>
      </c>
      <c r="AQ33" s="1">
        <v>30</v>
      </c>
      <c r="AR33" s="1">
        <f t="shared" si="54"/>
        <v>210</v>
      </c>
      <c r="AS33" s="34">
        <f t="shared" si="24"/>
        <v>44918</v>
      </c>
      <c r="AT33" s="33">
        <f t="shared" si="7"/>
        <v>32</v>
      </c>
      <c r="AU33" s="7">
        <f t="shared" si="8"/>
        <v>44943</v>
      </c>
      <c r="AV33" s="7"/>
      <c r="AW33" s="80">
        <f t="shared" si="9"/>
        <v>11.428571428571429</v>
      </c>
      <c r="AX33" s="50">
        <v>44651</v>
      </c>
      <c r="AY33" s="50">
        <f t="shared" ref="AY33:BF42" si="55">AX33+28</f>
        <v>44679</v>
      </c>
      <c r="AZ33" s="50">
        <f t="shared" si="55"/>
        <v>44707</v>
      </c>
      <c r="BA33" s="50">
        <f t="shared" si="26"/>
        <v>44742</v>
      </c>
      <c r="BB33" s="50">
        <f t="shared" si="27"/>
        <v>44763</v>
      </c>
      <c r="BC33" s="50">
        <f t="shared" si="55"/>
        <v>44791</v>
      </c>
      <c r="BD33" s="50">
        <f t="shared" si="55"/>
        <v>44819</v>
      </c>
      <c r="BE33" s="50">
        <f t="shared" si="55"/>
        <v>44847</v>
      </c>
      <c r="BF33" s="50">
        <f t="shared" si="55"/>
        <v>44875</v>
      </c>
      <c r="BG33" s="50">
        <f t="shared" si="28"/>
        <v>44903</v>
      </c>
      <c r="BH33" s="50">
        <f t="shared" si="29"/>
        <v>44931</v>
      </c>
    </row>
    <row r="34" spans="1:61">
      <c r="A34" s="128">
        <v>33</v>
      </c>
      <c r="B34" s="3">
        <v>189931</v>
      </c>
      <c r="C34" s="3" t="s">
        <v>54</v>
      </c>
      <c r="D34" s="3">
        <v>201352</v>
      </c>
      <c r="E34" s="3" t="s">
        <v>66</v>
      </c>
      <c r="F34" s="3" t="s">
        <v>55</v>
      </c>
      <c r="G34" s="3" t="s">
        <v>56</v>
      </c>
      <c r="H34" s="3" t="s">
        <v>57</v>
      </c>
      <c r="I34" s="33">
        <v>1</v>
      </c>
      <c r="J34" s="3" t="s">
        <v>64</v>
      </c>
      <c r="K34" s="3" t="s">
        <v>59</v>
      </c>
      <c r="L34" s="3" t="str">
        <f t="shared" si="11"/>
        <v>HFD-SED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1" t="s">
        <v>61</v>
      </c>
      <c r="T34" s="38">
        <v>44615</v>
      </c>
      <c r="U34" s="34">
        <f t="shared" si="45"/>
        <v>44636</v>
      </c>
      <c r="V34" s="35">
        <f t="shared" si="13"/>
        <v>44651</v>
      </c>
      <c r="W34" s="34">
        <f t="shared" si="14"/>
        <v>44707</v>
      </c>
      <c r="X34" s="34">
        <f t="shared" si="15"/>
        <v>44708</v>
      </c>
      <c r="Y34" s="55">
        <v>21</v>
      </c>
      <c r="Z34" s="52">
        <f t="shared" si="46"/>
        <v>0.21</v>
      </c>
      <c r="AA34" s="52">
        <f t="shared" si="47"/>
        <v>105</v>
      </c>
      <c r="AB34" s="36">
        <f t="shared" ref="AB34:AB97" si="56">V34+61</f>
        <v>44712</v>
      </c>
      <c r="AC34" s="55">
        <v>21.1</v>
      </c>
      <c r="AD34" s="52">
        <f t="shared" si="48"/>
        <v>0.21100000000000002</v>
      </c>
      <c r="AE34" s="52">
        <f t="shared" si="49"/>
        <v>105.50000000000001</v>
      </c>
      <c r="AF34" s="34">
        <f t="shared" si="4"/>
        <v>44719</v>
      </c>
      <c r="AG34" s="55">
        <v>19.5</v>
      </c>
      <c r="AH34" s="52">
        <f t="shared" si="50"/>
        <v>0.19500000000000001</v>
      </c>
      <c r="AI34" s="52">
        <f t="shared" si="51"/>
        <v>97.5</v>
      </c>
      <c r="AJ34" s="34">
        <f t="shared" si="5"/>
        <v>44726</v>
      </c>
      <c r="AK34" s="55">
        <v>20.2</v>
      </c>
      <c r="AL34" s="52">
        <f t="shared" si="52"/>
        <v>0.20199999999999999</v>
      </c>
      <c r="AM34" s="52">
        <f t="shared" si="53"/>
        <v>100.99999999999999</v>
      </c>
      <c r="AN34" s="34">
        <f t="shared" si="6"/>
        <v>44733</v>
      </c>
      <c r="AO34" s="34">
        <f t="shared" si="21"/>
        <v>44757</v>
      </c>
      <c r="AP34" s="37">
        <f t="shared" si="35"/>
        <v>44760</v>
      </c>
      <c r="AQ34" s="1">
        <v>30</v>
      </c>
      <c r="AR34" s="1">
        <f t="shared" si="54"/>
        <v>210</v>
      </c>
      <c r="AS34" s="34">
        <f t="shared" si="24"/>
        <v>44918</v>
      </c>
      <c r="AT34" s="33">
        <f t="shared" ref="AT34:AT65" si="57">A34</f>
        <v>33</v>
      </c>
      <c r="AU34" s="7">
        <f t="shared" ref="AU34:AU63" si="58">AN34+AR34</f>
        <v>44943</v>
      </c>
      <c r="AV34" s="7"/>
      <c r="AW34" s="80">
        <f t="shared" ref="AW34:AW65" si="59">((AU34-V34)/28)+1</f>
        <v>11.428571428571429</v>
      </c>
      <c r="AX34" s="50">
        <v>44651</v>
      </c>
      <c r="AY34" s="50">
        <f t="shared" si="55"/>
        <v>44679</v>
      </c>
      <c r="AZ34" s="50">
        <f t="shared" si="55"/>
        <v>44707</v>
      </c>
      <c r="BA34" s="50">
        <f t="shared" si="26"/>
        <v>44742</v>
      </c>
      <c r="BB34" s="50">
        <f t="shared" si="27"/>
        <v>44763</v>
      </c>
      <c r="BC34" s="50">
        <f t="shared" si="55"/>
        <v>44791</v>
      </c>
      <c r="BD34" s="50">
        <f t="shared" si="55"/>
        <v>44819</v>
      </c>
      <c r="BE34" s="50">
        <f t="shared" si="55"/>
        <v>44847</v>
      </c>
      <c r="BF34" s="50">
        <f t="shared" si="55"/>
        <v>44875</v>
      </c>
      <c r="BG34" s="50">
        <f t="shared" si="28"/>
        <v>44903</v>
      </c>
      <c r="BH34" s="50">
        <f t="shared" si="29"/>
        <v>44931</v>
      </c>
    </row>
    <row r="35" spans="1:61">
      <c r="A35" s="128">
        <v>34</v>
      </c>
      <c r="B35" s="3">
        <v>189931</v>
      </c>
      <c r="C35" s="3" t="s">
        <v>54</v>
      </c>
      <c r="D35" s="3">
        <v>201353</v>
      </c>
      <c r="E35" s="3" t="s">
        <v>66</v>
      </c>
      <c r="F35" s="3" t="s">
        <v>55</v>
      </c>
      <c r="G35" s="3" t="s">
        <v>63</v>
      </c>
      <c r="H35" s="3" t="s">
        <v>57</v>
      </c>
      <c r="I35" s="33">
        <v>1</v>
      </c>
      <c r="J35" s="3" t="s">
        <v>64</v>
      </c>
      <c r="K35" s="3" t="s">
        <v>62</v>
      </c>
      <c r="L35" s="3" t="str">
        <f t="shared" si="11"/>
        <v>HFD-EX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1" t="s">
        <v>61</v>
      </c>
      <c r="T35" s="38">
        <v>44615</v>
      </c>
      <c r="U35" s="34">
        <f t="shared" si="45"/>
        <v>44636</v>
      </c>
      <c r="V35" s="35">
        <f t="shared" si="13"/>
        <v>44651</v>
      </c>
      <c r="W35" s="34">
        <f t="shared" si="14"/>
        <v>44707</v>
      </c>
      <c r="X35" s="34">
        <f t="shared" si="15"/>
        <v>44708</v>
      </c>
      <c r="Y35" s="55">
        <v>28.2</v>
      </c>
      <c r="Z35" s="52">
        <f t="shared" si="46"/>
        <v>0.28199999999999997</v>
      </c>
      <c r="AA35" s="52">
        <f t="shared" si="47"/>
        <v>141</v>
      </c>
      <c r="AB35" s="36">
        <f t="shared" si="56"/>
        <v>44712</v>
      </c>
      <c r="AC35" s="55">
        <v>26.7</v>
      </c>
      <c r="AD35" s="52">
        <f t="shared" si="48"/>
        <v>0.26700000000000002</v>
      </c>
      <c r="AE35" s="52">
        <f t="shared" si="49"/>
        <v>133.5</v>
      </c>
      <c r="AF35" s="34">
        <f t="shared" si="4"/>
        <v>44719</v>
      </c>
      <c r="AG35" s="55">
        <v>28.2</v>
      </c>
      <c r="AH35" s="52">
        <f t="shared" si="50"/>
        <v>0.28199999999999997</v>
      </c>
      <c r="AI35" s="52">
        <f t="shared" si="51"/>
        <v>141</v>
      </c>
      <c r="AJ35" s="34">
        <f t="shared" si="5"/>
        <v>44726</v>
      </c>
      <c r="AK35" s="55">
        <v>28.2</v>
      </c>
      <c r="AL35" s="52">
        <f t="shared" si="52"/>
        <v>0.28199999999999997</v>
      </c>
      <c r="AM35" s="52">
        <f t="shared" si="53"/>
        <v>141</v>
      </c>
      <c r="AN35" s="34">
        <f t="shared" si="6"/>
        <v>44733</v>
      </c>
      <c r="AO35" s="34">
        <f t="shared" si="21"/>
        <v>44757</v>
      </c>
      <c r="AP35" s="37">
        <f t="shared" si="35"/>
        <v>44760</v>
      </c>
      <c r="AQ35" s="1">
        <v>30</v>
      </c>
      <c r="AR35" s="1">
        <f t="shared" si="54"/>
        <v>210</v>
      </c>
      <c r="AS35" s="34">
        <f t="shared" si="24"/>
        <v>44918</v>
      </c>
      <c r="AT35" s="33">
        <f t="shared" si="57"/>
        <v>34</v>
      </c>
      <c r="AU35" s="7">
        <f t="shared" si="58"/>
        <v>44943</v>
      </c>
      <c r="AV35" s="7"/>
      <c r="AW35" s="80">
        <f t="shared" si="59"/>
        <v>11.428571428571429</v>
      </c>
      <c r="AX35" s="50">
        <v>44651</v>
      </c>
      <c r="AY35" s="50">
        <f t="shared" si="55"/>
        <v>44679</v>
      </c>
      <c r="AZ35" s="50">
        <f t="shared" si="55"/>
        <v>44707</v>
      </c>
      <c r="BA35" s="50">
        <f t="shared" si="26"/>
        <v>44742</v>
      </c>
      <c r="BB35" s="50">
        <f t="shared" si="27"/>
        <v>44763</v>
      </c>
      <c r="BC35" s="50">
        <f t="shared" si="55"/>
        <v>44791</v>
      </c>
      <c r="BD35" s="50">
        <f t="shared" si="55"/>
        <v>44819</v>
      </c>
      <c r="BE35" s="50">
        <f t="shared" si="55"/>
        <v>44847</v>
      </c>
      <c r="BF35" s="50">
        <f t="shared" si="55"/>
        <v>44875</v>
      </c>
      <c r="BG35" s="50">
        <f t="shared" si="28"/>
        <v>44903</v>
      </c>
      <c r="BH35" s="50">
        <f t="shared" si="29"/>
        <v>44931</v>
      </c>
    </row>
    <row r="36" spans="1:61">
      <c r="A36" s="128">
        <v>35</v>
      </c>
      <c r="B36" s="3">
        <v>189931</v>
      </c>
      <c r="C36" s="3" t="s">
        <v>54</v>
      </c>
      <c r="D36" s="3">
        <v>201353</v>
      </c>
      <c r="E36" s="3" t="s">
        <v>66</v>
      </c>
      <c r="F36" s="3" t="s">
        <v>55</v>
      </c>
      <c r="G36" s="3" t="s">
        <v>63</v>
      </c>
      <c r="H36" s="3" t="s">
        <v>57</v>
      </c>
      <c r="I36" s="33">
        <v>1</v>
      </c>
      <c r="J36" s="3" t="s">
        <v>64</v>
      </c>
      <c r="K36" s="3" t="s">
        <v>62</v>
      </c>
      <c r="L36" s="3" t="str">
        <f t="shared" si="11"/>
        <v>HFD-EX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1" t="s">
        <v>61</v>
      </c>
      <c r="T36" s="38">
        <v>44615</v>
      </c>
      <c r="U36" s="34">
        <f t="shared" si="45"/>
        <v>44636</v>
      </c>
      <c r="V36" s="35">
        <f t="shared" si="13"/>
        <v>44651</v>
      </c>
      <c r="W36" s="34">
        <f t="shared" si="14"/>
        <v>44707</v>
      </c>
      <c r="X36" s="34">
        <f t="shared" si="15"/>
        <v>44708</v>
      </c>
      <c r="Y36" s="55">
        <v>29.8</v>
      </c>
      <c r="Z36" s="52">
        <f t="shared" si="46"/>
        <v>0.29799999999999999</v>
      </c>
      <c r="AA36" s="52">
        <f t="shared" si="47"/>
        <v>149</v>
      </c>
      <c r="AB36" s="36">
        <f t="shared" si="56"/>
        <v>44712</v>
      </c>
      <c r="AC36" s="55">
        <v>26.2</v>
      </c>
      <c r="AD36" s="52">
        <f t="shared" si="48"/>
        <v>0.26200000000000001</v>
      </c>
      <c r="AE36" s="52">
        <f t="shared" si="49"/>
        <v>131</v>
      </c>
      <c r="AF36" s="34">
        <f t="shared" si="4"/>
        <v>44719</v>
      </c>
      <c r="AG36" s="55">
        <v>29.2</v>
      </c>
      <c r="AH36" s="52">
        <f t="shared" si="50"/>
        <v>0.29199999999999998</v>
      </c>
      <c r="AI36" s="52">
        <f t="shared" si="51"/>
        <v>146</v>
      </c>
      <c r="AJ36" s="34">
        <f t="shared" si="5"/>
        <v>44726</v>
      </c>
      <c r="AK36" s="55">
        <v>30.7</v>
      </c>
      <c r="AL36" s="52">
        <f t="shared" si="52"/>
        <v>0.307</v>
      </c>
      <c r="AM36" s="52">
        <f t="shared" si="53"/>
        <v>153.5</v>
      </c>
      <c r="AN36" s="34">
        <f t="shared" si="6"/>
        <v>44733</v>
      </c>
      <c r="AO36" s="34">
        <f t="shared" si="21"/>
        <v>44757</v>
      </c>
      <c r="AP36" s="37">
        <f t="shared" si="35"/>
        <v>44760</v>
      </c>
      <c r="AQ36" s="1">
        <v>30</v>
      </c>
      <c r="AR36" s="1">
        <f t="shared" si="54"/>
        <v>210</v>
      </c>
      <c r="AS36" s="34">
        <f t="shared" si="24"/>
        <v>44918</v>
      </c>
      <c r="AT36" s="33">
        <f t="shared" si="57"/>
        <v>35</v>
      </c>
      <c r="AU36" s="7">
        <f t="shared" si="58"/>
        <v>44943</v>
      </c>
      <c r="AV36" s="7"/>
      <c r="AW36" s="80">
        <f t="shared" si="59"/>
        <v>11.428571428571429</v>
      </c>
      <c r="AX36" s="50">
        <v>44651</v>
      </c>
      <c r="AY36" s="50">
        <f t="shared" si="55"/>
        <v>44679</v>
      </c>
      <c r="AZ36" s="50">
        <f t="shared" si="55"/>
        <v>44707</v>
      </c>
      <c r="BA36" s="50">
        <f t="shared" si="26"/>
        <v>44742</v>
      </c>
      <c r="BB36" s="50">
        <f t="shared" si="27"/>
        <v>44763</v>
      </c>
      <c r="BC36" s="50">
        <f t="shared" si="55"/>
        <v>44791</v>
      </c>
      <c r="BD36" s="50">
        <f t="shared" si="55"/>
        <v>44819</v>
      </c>
      <c r="BE36" s="50">
        <f t="shared" si="55"/>
        <v>44847</v>
      </c>
      <c r="BF36" s="50">
        <f t="shared" si="55"/>
        <v>44875</v>
      </c>
      <c r="BG36" s="50">
        <f t="shared" si="28"/>
        <v>44903</v>
      </c>
      <c r="BH36" s="50">
        <f t="shared" si="29"/>
        <v>44931</v>
      </c>
    </row>
    <row r="37" spans="1:61">
      <c r="A37" s="128">
        <v>36</v>
      </c>
      <c r="B37" s="3">
        <v>189931</v>
      </c>
      <c r="C37" s="3" t="s">
        <v>54</v>
      </c>
      <c r="D37" s="3">
        <v>201353</v>
      </c>
      <c r="E37" s="3" t="s">
        <v>66</v>
      </c>
      <c r="F37" s="3" t="s">
        <v>55</v>
      </c>
      <c r="G37" s="3" t="s">
        <v>63</v>
      </c>
      <c r="H37" s="3" t="s">
        <v>57</v>
      </c>
      <c r="I37" s="33">
        <v>1</v>
      </c>
      <c r="J37" s="3" t="s">
        <v>64</v>
      </c>
      <c r="K37" s="3" t="s">
        <v>59</v>
      </c>
      <c r="L37" s="3" t="str">
        <f t="shared" si="11"/>
        <v>HFD-SED</v>
      </c>
      <c r="M37" s="3" t="s">
        <v>60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1" t="s">
        <v>61</v>
      </c>
      <c r="T37" s="38">
        <v>44615</v>
      </c>
      <c r="U37" s="34">
        <f t="shared" si="45"/>
        <v>44636</v>
      </c>
      <c r="V37" s="35">
        <f t="shared" si="13"/>
        <v>44651</v>
      </c>
      <c r="W37" s="34">
        <f t="shared" si="14"/>
        <v>44707</v>
      </c>
      <c r="X37" s="34">
        <f t="shared" si="15"/>
        <v>44708</v>
      </c>
      <c r="Y37" s="55">
        <v>27.2</v>
      </c>
      <c r="Z37" s="52">
        <f t="shared" si="46"/>
        <v>0.27200000000000002</v>
      </c>
      <c r="AA37" s="52">
        <f t="shared" si="47"/>
        <v>136</v>
      </c>
      <c r="AB37" s="36">
        <f t="shared" si="56"/>
        <v>44712</v>
      </c>
      <c r="AC37" s="55">
        <v>25.5</v>
      </c>
      <c r="AD37" s="52">
        <f t="shared" si="48"/>
        <v>0.255</v>
      </c>
      <c r="AE37" s="52">
        <f t="shared" si="49"/>
        <v>127.5</v>
      </c>
      <c r="AF37" s="34">
        <f t="shared" si="4"/>
        <v>44719</v>
      </c>
      <c r="AG37" s="55">
        <v>27.8</v>
      </c>
      <c r="AH37" s="52">
        <f t="shared" si="50"/>
        <v>0.27800000000000002</v>
      </c>
      <c r="AI37" s="52">
        <f t="shared" si="51"/>
        <v>139</v>
      </c>
      <c r="AJ37" s="34">
        <f t="shared" si="5"/>
        <v>44726</v>
      </c>
      <c r="AK37" s="55">
        <v>27.5</v>
      </c>
      <c r="AL37" s="52">
        <f t="shared" si="52"/>
        <v>0.27500000000000002</v>
      </c>
      <c r="AM37" s="52">
        <f t="shared" si="53"/>
        <v>137.5</v>
      </c>
      <c r="AN37" s="34">
        <f t="shared" si="6"/>
        <v>44733</v>
      </c>
      <c r="AO37" s="34">
        <f t="shared" si="21"/>
        <v>44757</v>
      </c>
      <c r="AP37" s="37">
        <f t="shared" si="35"/>
        <v>44760</v>
      </c>
      <c r="AQ37" s="1">
        <v>30</v>
      </c>
      <c r="AR37" s="1">
        <f t="shared" si="54"/>
        <v>210</v>
      </c>
      <c r="AS37" s="34">
        <f t="shared" si="24"/>
        <v>44918</v>
      </c>
      <c r="AT37" s="33">
        <f t="shared" si="57"/>
        <v>36</v>
      </c>
      <c r="AU37" s="7">
        <f t="shared" si="58"/>
        <v>44943</v>
      </c>
      <c r="AV37" s="7"/>
      <c r="AW37" s="80">
        <f t="shared" si="59"/>
        <v>11.428571428571429</v>
      </c>
      <c r="AX37" s="50">
        <v>44651</v>
      </c>
      <c r="AY37" s="50">
        <f t="shared" si="55"/>
        <v>44679</v>
      </c>
      <c r="AZ37" s="50">
        <f t="shared" si="55"/>
        <v>44707</v>
      </c>
      <c r="BA37" s="50">
        <f t="shared" si="26"/>
        <v>44742</v>
      </c>
      <c r="BB37" s="50">
        <f t="shared" si="27"/>
        <v>44763</v>
      </c>
      <c r="BC37" s="50">
        <f t="shared" si="55"/>
        <v>44791</v>
      </c>
      <c r="BD37" s="50">
        <f t="shared" si="55"/>
        <v>44819</v>
      </c>
      <c r="BE37" s="50">
        <f t="shared" si="55"/>
        <v>44847</v>
      </c>
      <c r="BF37" s="50">
        <f t="shared" si="55"/>
        <v>44875</v>
      </c>
      <c r="BG37" s="50">
        <f t="shared" si="28"/>
        <v>44903</v>
      </c>
      <c r="BH37" s="50">
        <f t="shared" si="29"/>
        <v>44931</v>
      </c>
    </row>
    <row r="38" spans="1:61">
      <c r="A38" s="128">
        <v>37</v>
      </c>
      <c r="B38" s="3">
        <v>189931</v>
      </c>
      <c r="C38" s="3" t="s">
        <v>54</v>
      </c>
      <c r="D38" s="3">
        <v>201353</v>
      </c>
      <c r="E38" s="3" t="s">
        <v>66</v>
      </c>
      <c r="F38" s="3" t="s">
        <v>55</v>
      </c>
      <c r="G38" s="3" t="s">
        <v>63</v>
      </c>
      <c r="H38" s="3" t="s">
        <v>57</v>
      </c>
      <c r="I38" s="33">
        <v>1</v>
      </c>
      <c r="J38" s="3" t="s">
        <v>64</v>
      </c>
      <c r="K38" s="3" t="s">
        <v>59</v>
      </c>
      <c r="L38" s="3" t="str">
        <f t="shared" si="11"/>
        <v>HFD-SED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1" t="s">
        <v>61</v>
      </c>
      <c r="T38" s="38">
        <v>44615</v>
      </c>
      <c r="U38" s="34">
        <f t="shared" si="45"/>
        <v>44636</v>
      </c>
      <c r="V38" s="35">
        <f t="shared" si="13"/>
        <v>44651</v>
      </c>
      <c r="W38" s="34">
        <f t="shared" si="14"/>
        <v>44707</v>
      </c>
      <c r="X38" s="34">
        <f t="shared" si="15"/>
        <v>44708</v>
      </c>
      <c r="Y38" s="55">
        <v>29.1</v>
      </c>
      <c r="Z38" s="52">
        <f t="shared" si="46"/>
        <v>0.29100000000000004</v>
      </c>
      <c r="AA38" s="52">
        <f t="shared" si="47"/>
        <v>145.50000000000003</v>
      </c>
      <c r="AB38" s="36">
        <f t="shared" si="56"/>
        <v>44712</v>
      </c>
      <c r="AC38" s="55">
        <v>27.5</v>
      </c>
      <c r="AD38" s="52">
        <f t="shared" si="48"/>
        <v>0.27500000000000002</v>
      </c>
      <c r="AE38" s="52">
        <f t="shared" si="49"/>
        <v>137.5</v>
      </c>
      <c r="AF38" s="34">
        <f t="shared" si="4"/>
        <v>44719</v>
      </c>
      <c r="AG38" s="55">
        <v>29.7</v>
      </c>
      <c r="AH38" s="52">
        <f t="shared" si="50"/>
        <v>0.29699999999999999</v>
      </c>
      <c r="AI38" s="52">
        <f t="shared" si="51"/>
        <v>148.5</v>
      </c>
      <c r="AJ38" s="34">
        <f t="shared" si="5"/>
        <v>44726</v>
      </c>
      <c r="AK38" s="55">
        <v>29.1</v>
      </c>
      <c r="AL38" s="52">
        <f t="shared" si="52"/>
        <v>0.29100000000000004</v>
      </c>
      <c r="AM38" s="52">
        <f t="shared" si="53"/>
        <v>145.50000000000003</v>
      </c>
      <c r="AN38" s="34">
        <f t="shared" si="6"/>
        <v>44733</v>
      </c>
      <c r="AO38" s="34">
        <f t="shared" si="21"/>
        <v>44757</v>
      </c>
      <c r="AP38" s="37">
        <f t="shared" si="35"/>
        <v>44760</v>
      </c>
      <c r="AQ38" s="1">
        <v>30</v>
      </c>
      <c r="AR38" s="1">
        <f t="shared" si="54"/>
        <v>210</v>
      </c>
      <c r="AS38" s="34">
        <f t="shared" si="24"/>
        <v>44918</v>
      </c>
      <c r="AT38" s="33">
        <f t="shared" si="57"/>
        <v>37</v>
      </c>
      <c r="AU38" s="7">
        <f t="shared" si="58"/>
        <v>44943</v>
      </c>
      <c r="AV38" s="7"/>
      <c r="AW38" s="80">
        <f t="shared" si="59"/>
        <v>11.428571428571429</v>
      </c>
      <c r="AX38" s="50">
        <v>44651</v>
      </c>
      <c r="AY38" s="50">
        <f t="shared" si="55"/>
        <v>44679</v>
      </c>
      <c r="AZ38" s="50">
        <f t="shared" si="55"/>
        <v>44707</v>
      </c>
      <c r="BA38" s="50">
        <f t="shared" si="26"/>
        <v>44742</v>
      </c>
      <c r="BB38" s="50">
        <f t="shared" si="27"/>
        <v>44763</v>
      </c>
      <c r="BC38" s="50">
        <f t="shared" si="55"/>
        <v>44791</v>
      </c>
      <c r="BD38" s="50">
        <f t="shared" si="55"/>
        <v>44819</v>
      </c>
      <c r="BE38" s="50">
        <f t="shared" si="55"/>
        <v>44847</v>
      </c>
      <c r="BF38" s="50">
        <f t="shared" si="55"/>
        <v>44875</v>
      </c>
      <c r="BG38" s="50">
        <f t="shared" si="28"/>
        <v>44903</v>
      </c>
      <c r="BH38" s="50">
        <f t="shared" si="29"/>
        <v>44931</v>
      </c>
    </row>
    <row r="39" spans="1:61">
      <c r="A39" s="128">
        <v>38</v>
      </c>
      <c r="B39" s="3">
        <v>189931</v>
      </c>
      <c r="C39" s="3" t="s">
        <v>54</v>
      </c>
      <c r="D39" s="3">
        <v>201353</v>
      </c>
      <c r="E39" s="3" t="s">
        <v>66</v>
      </c>
      <c r="F39" s="3" t="s">
        <v>55</v>
      </c>
      <c r="G39" s="3" t="s">
        <v>63</v>
      </c>
      <c r="H39" s="3" t="s">
        <v>57</v>
      </c>
      <c r="I39" s="33">
        <v>1</v>
      </c>
      <c r="J39" s="3" t="s">
        <v>64</v>
      </c>
      <c r="K39" s="3" t="s">
        <v>59</v>
      </c>
      <c r="L39" s="3" t="str">
        <f t="shared" si="11"/>
        <v>HFD-SED</v>
      </c>
      <c r="M39" s="3" t="s">
        <v>60</v>
      </c>
      <c r="N39" s="3" t="s">
        <v>60</v>
      </c>
      <c r="O39" s="3" t="s">
        <v>60</v>
      </c>
      <c r="P39" s="3" t="s">
        <v>60</v>
      </c>
      <c r="Q39" s="3" t="s">
        <v>60</v>
      </c>
      <c r="R39" s="3" t="s">
        <v>60</v>
      </c>
      <c r="S39" s="1" t="s">
        <v>61</v>
      </c>
      <c r="T39" s="38">
        <v>44615</v>
      </c>
      <c r="U39" s="34">
        <f t="shared" si="45"/>
        <v>44636</v>
      </c>
      <c r="V39" s="35">
        <f t="shared" si="13"/>
        <v>44651</v>
      </c>
      <c r="W39" s="34">
        <f t="shared" si="14"/>
        <v>44707</v>
      </c>
      <c r="X39" s="34">
        <f t="shared" si="15"/>
        <v>44708</v>
      </c>
      <c r="Y39" s="55">
        <v>26.3</v>
      </c>
      <c r="Z39" s="52">
        <f t="shared" si="46"/>
        <v>0.26300000000000001</v>
      </c>
      <c r="AA39" s="52">
        <f t="shared" si="47"/>
        <v>131.5</v>
      </c>
      <c r="AB39" s="36">
        <f t="shared" si="56"/>
        <v>44712</v>
      </c>
      <c r="AC39" s="55">
        <v>24.3</v>
      </c>
      <c r="AD39" s="52">
        <f t="shared" si="48"/>
        <v>0.24300000000000002</v>
      </c>
      <c r="AE39" s="52">
        <f t="shared" si="49"/>
        <v>121.50000000000001</v>
      </c>
      <c r="AF39" s="34">
        <f t="shared" si="4"/>
        <v>44719</v>
      </c>
      <c r="AG39" s="55">
        <v>26.4</v>
      </c>
      <c r="AH39" s="52">
        <f t="shared" si="50"/>
        <v>0.26400000000000001</v>
      </c>
      <c r="AI39" s="52">
        <f t="shared" si="51"/>
        <v>132</v>
      </c>
      <c r="AJ39" s="34">
        <f t="shared" si="5"/>
        <v>44726</v>
      </c>
      <c r="AK39" s="55">
        <v>26.5</v>
      </c>
      <c r="AL39" s="52">
        <f t="shared" si="52"/>
        <v>0.26500000000000001</v>
      </c>
      <c r="AM39" s="52">
        <f t="shared" si="53"/>
        <v>132.5</v>
      </c>
      <c r="AN39" s="34">
        <f t="shared" si="6"/>
        <v>44733</v>
      </c>
      <c r="AO39" s="34">
        <f t="shared" si="21"/>
        <v>44757</v>
      </c>
      <c r="AP39" s="37">
        <f t="shared" si="35"/>
        <v>44760</v>
      </c>
      <c r="AQ39" s="1">
        <v>30</v>
      </c>
      <c r="AR39" s="1">
        <f t="shared" si="54"/>
        <v>210</v>
      </c>
      <c r="AS39" s="34">
        <f t="shared" si="24"/>
        <v>44918</v>
      </c>
      <c r="AT39" s="33">
        <f t="shared" si="57"/>
        <v>38</v>
      </c>
      <c r="AU39" s="7">
        <f t="shared" si="58"/>
        <v>44943</v>
      </c>
      <c r="AV39" s="7"/>
      <c r="AW39" s="80">
        <f t="shared" si="59"/>
        <v>11.428571428571429</v>
      </c>
      <c r="AX39" s="50">
        <v>44651</v>
      </c>
      <c r="AY39" s="50">
        <f t="shared" si="55"/>
        <v>44679</v>
      </c>
      <c r="AZ39" s="50">
        <f t="shared" si="55"/>
        <v>44707</v>
      </c>
      <c r="BA39" s="50">
        <f t="shared" si="26"/>
        <v>44742</v>
      </c>
      <c r="BB39" s="50">
        <f t="shared" si="27"/>
        <v>44763</v>
      </c>
      <c r="BC39" s="50">
        <f t="shared" si="55"/>
        <v>44791</v>
      </c>
      <c r="BD39" s="50">
        <f t="shared" si="55"/>
        <v>44819</v>
      </c>
      <c r="BE39" s="50">
        <f t="shared" si="55"/>
        <v>44847</v>
      </c>
      <c r="BF39" s="50">
        <f t="shared" si="55"/>
        <v>44875</v>
      </c>
      <c r="BG39" s="50">
        <f t="shared" si="28"/>
        <v>44903</v>
      </c>
      <c r="BH39" s="50">
        <f t="shared" si="29"/>
        <v>44931</v>
      </c>
    </row>
    <row r="40" spans="1:61" s="143" customFormat="1">
      <c r="A40" s="129">
        <v>39</v>
      </c>
      <c r="B40" s="120">
        <v>194882</v>
      </c>
      <c r="C40" s="120" t="s">
        <v>54</v>
      </c>
      <c r="D40" s="120">
        <v>202516</v>
      </c>
      <c r="E40" s="120">
        <v>203308</v>
      </c>
      <c r="F40" s="120" t="s">
        <v>72</v>
      </c>
      <c r="G40" s="120" t="s">
        <v>56</v>
      </c>
      <c r="H40" s="120" t="s">
        <v>57</v>
      </c>
      <c r="I40" s="121">
        <v>1</v>
      </c>
      <c r="J40" s="120" t="s">
        <v>58</v>
      </c>
      <c r="K40" s="120" t="s">
        <v>62</v>
      </c>
      <c r="L40" s="120" t="str">
        <f t="shared" si="11"/>
        <v>CON-EX</v>
      </c>
      <c r="M40" s="120" t="s">
        <v>60</v>
      </c>
      <c r="N40" s="120" t="s">
        <v>60</v>
      </c>
      <c r="O40" s="120" t="s">
        <v>60</v>
      </c>
      <c r="P40" s="120" t="s">
        <v>60</v>
      </c>
      <c r="Q40" s="120" t="s">
        <v>60</v>
      </c>
      <c r="R40" s="120" t="s">
        <v>60</v>
      </c>
      <c r="S40" s="122" t="s">
        <v>61</v>
      </c>
      <c r="T40" s="123">
        <v>44627</v>
      </c>
      <c r="U40" s="124">
        <f t="shared" ref="U40:U60" si="60">T40+21</f>
        <v>44648</v>
      </c>
      <c r="V40" s="124">
        <f t="shared" ref="V40:V54" si="61">AX40</f>
        <v>44658</v>
      </c>
      <c r="W40" s="124">
        <f t="shared" ref="W40:W54" si="62">AZ40</f>
        <v>44714</v>
      </c>
      <c r="X40" s="124">
        <f t="shared" si="15"/>
        <v>44715</v>
      </c>
      <c r="Y40" s="125">
        <v>20.5</v>
      </c>
      <c r="Z40" s="126">
        <f t="shared" ref="Z40:Z45" si="63">10/1000*Y40</f>
        <v>0.20500000000000002</v>
      </c>
      <c r="AA40" s="126">
        <f t="shared" ref="AA40:AA45" si="64">Y40*(10/1000)*(1/2)*(1000/1)</f>
        <v>102.50000000000001</v>
      </c>
      <c r="AB40" s="124">
        <f t="shared" si="56"/>
        <v>44719</v>
      </c>
      <c r="AC40" s="125">
        <v>21.6</v>
      </c>
      <c r="AD40" s="126">
        <f t="shared" ref="AD40:AD45" si="65">10/1000*AC40</f>
        <v>0.21600000000000003</v>
      </c>
      <c r="AE40" s="126">
        <f t="shared" ref="AE40:AE45" si="66">AC40*(10/1000)*(1/2)*(1000/1)</f>
        <v>108.00000000000001</v>
      </c>
      <c r="AF40" s="124">
        <f t="shared" ref="AF40:AF55" si="67">AB40+7</f>
        <v>44726</v>
      </c>
      <c r="AG40" s="125">
        <v>21.3</v>
      </c>
      <c r="AH40" s="126">
        <f t="shared" ref="AH40:AH55" si="68">10/1000*AG40</f>
        <v>0.21300000000000002</v>
      </c>
      <c r="AI40" s="126">
        <f t="shared" ref="AI40:AI55" si="69">AG40*(10/1000)*(1/2)*(1000/1)</f>
        <v>106.50000000000001</v>
      </c>
      <c r="AJ40" s="124">
        <f t="shared" ref="AJ40:AJ55" si="70">AB40+14</f>
        <v>44733</v>
      </c>
      <c r="AK40" s="125">
        <v>20.8</v>
      </c>
      <c r="AL40" s="126">
        <f t="shared" ref="AL40:AL55" si="71">10/1000*AK40</f>
        <v>0.20800000000000002</v>
      </c>
      <c r="AM40" s="126">
        <f t="shared" ref="AM40:AM55" si="72">AK40*(10/1000)*(1/2)*(1000/1)</f>
        <v>104.00000000000001</v>
      </c>
      <c r="AN40" s="124">
        <f t="shared" ref="AN40:AN55" si="73">AB40+21</f>
        <v>44740</v>
      </c>
      <c r="AO40" s="124">
        <f t="shared" si="21"/>
        <v>44764</v>
      </c>
      <c r="AP40" s="124">
        <f t="shared" si="35"/>
        <v>44767</v>
      </c>
      <c r="AQ40" s="122">
        <v>16</v>
      </c>
      <c r="AR40" s="122">
        <f t="shared" ref="AR40:AR55" si="74">AQ40*7</f>
        <v>112</v>
      </c>
      <c r="AS40" s="124">
        <f t="shared" si="24"/>
        <v>44827</v>
      </c>
      <c r="AT40" s="121">
        <f t="shared" si="57"/>
        <v>39</v>
      </c>
      <c r="AU40" s="61">
        <f t="shared" si="58"/>
        <v>44852</v>
      </c>
      <c r="AV40" s="61"/>
      <c r="AW40" s="134">
        <f t="shared" si="59"/>
        <v>7.9285714285714288</v>
      </c>
      <c r="AX40" s="61">
        <v>44658</v>
      </c>
      <c r="AY40" s="61">
        <f t="shared" si="55"/>
        <v>44686</v>
      </c>
      <c r="AZ40" s="61">
        <f t="shared" si="55"/>
        <v>44714</v>
      </c>
      <c r="BA40" s="61">
        <f t="shared" si="26"/>
        <v>44749</v>
      </c>
      <c r="BB40" s="61">
        <f t="shared" si="27"/>
        <v>44770</v>
      </c>
      <c r="BC40" s="61">
        <f t="shared" si="55"/>
        <v>44798</v>
      </c>
      <c r="BD40" s="61">
        <f t="shared" si="55"/>
        <v>44826</v>
      </c>
      <c r="BE40" s="61">
        <f t="shared" si="55"/>
        <v>44854</v>
      </c>
      <c r="BF40" s="61">
        <f t="shared" si="55"/>
        <v>44882</v>
      </c>
      <c r="BG40" s="61">
        <f t="shared" ref="BG40:BG55" si="75">BF40+28</f>
        <v>44910</v>
      </c>
      <c r="BH40" s="61">
        <f t="shared" si="29"/>
        <v>44938</v>
      </c>
      <c r="BI40" s="135" t="s">
        <v>391</v>
      </c>
    </row>
    <row r="41" spans="1:61" s="143" customFormat="1">
      <c r="A41" s="129">
        <v>40</v>
      </c>
      <c r="B41" s="120">
        <v>194882</v>
      </c>
      <c r="C41" s="120" t="s">
        <v>54</v>
      </c>
      <c r="D41" s="120">
        <v>202516</v>
      </c>
      <c r="E41" s="120">
        <v>203308</v>
      </c>
      <c r="F41" s="120" t="s">
        <v>72</v>
      </c>
      <c r="G41" s="120" t="s">
        <v>56</v>
      </c>
      <c r="H41" s="120" t="s">
        <v>57</v>
      </c>
      <c r="I41" s="121">
        <v>1</v>
      </c>
      <c r="J41" s="120" t="s">
        <v>58</v>
      </c>
      <c r="K41" s="120" t="s">
        <v>62</v>
      </c>
      <c r="L41" s="120" t="str">
        <f t="shared" si="11"/>
        <v>CON-EX</v>
      </c>
      <c r="M41" s="120" t="s">
        <v>60</v>
      </c>
      <c r="N41" s="120" t="s">
        <v>60</v>
      </c>
      <c r="O41" s="120" t="s">
        <v>60</v>
      </c>
      <c r="P41" s="120" t="s">
        <v>60</v>
      </c>
      <c r="Q41" s="120" t="s">
        <v>60</v>
      </c>
      <c r="R41" s="120" t="s">
        <v>60</v>
      </c>
      <c r="S41" s="122" t="s">
        <v>61</v>
      </c>
      <c r="T41" s="123">
        <v>44627</v>
      </c>
      <c r="U41" s="124">
        <f t="shared" si="60"/>
        <v>44648</v>
      </c>
      <c r="V41" s="124">
        <f t="shared" si="61"/>
        <v>44658</v>
      </c>
      <c r="W41" s="124">
        <f t="shared" si="62"/>
        <v>44714</v>
      </c>
      <c r="X41" s="124">
        <f t="shared" si="15"/>
        <v>44715</v>
      </c>
      <c r="Y41" s="125">
        <v>20.9</v>
      </c>
      <c r="Z41" s="126">
        <f t="shared" si="63"/>
        <v>0.20899999999999999</v>
      </c>
      <c r="AA41" s="126">
        <f t="shared" si="64"/>
        <v>104.5</v>
      </c>
      <c r="AB41" s="124">
        <f t="shared" si="56"/>
        <v>44719</v>
      </c>
      <c r="AC41" s="125">
        <v>22.4</v>
      </c>
      <c r="AD41" s="126">
        <f t="shared" si="65"/>
        <v>0.22399999999999998</v>
      </c>
      <c r="AE41" s="126">
        <f t="shared" si="66"/>
        <v>111.99999999999999</v>
      </c>
      <c r="AF41" s="124">
        <f t="shared" si="67"/>
        <v>44726</v>
      </c>
      <c r="AG41" s="125">
        <v>22</v>
      </c>
      <c r="AH41" s="126">
        <f t="shared" si="68"/>
        <v>0.22</v>
      </c>
      <c r="AI41" s="126">
        <f t="shared" si="69"/>
        <v>110</v>
      </c>
      <c r="AJ41" s="124">
        <f t="shared" si="70"/>
        <v>44733</v>
      </c>
      <c r="AK41" s="125">
        <v>22.1</v>
      </c>
      <c r="AL41" s="126">
        <f t="shared" si="71"/>
        <v>0.22100000000000003</v>
      </c>
      <c r="AM41" s="126">
        <f t="shared" si="72"/>
        <v>110.50000000000001</v>
      </c>
      <c r="AN41" s="124">
        <f t="shared" si="73"/>
        <v>44740</v>
      </c>
      <c r="AO41" s="124">
        <f t="shared" si="21"/>
        <v>44764</v>
      </c>
      <c r="AP41" s="124">
        <f t="shared" si="35"/>
        <v>44767</v>
      </c>
      <c r="AQ41" s="122">
        <v>16</v>
      </c>
      <c r="AR41" s="122">
        <f t="shared" si="74"/>
        <v>112</v>
      </c>
      <c r="AS41" s="124">
        <f t="shared" si="24"/>
        <v>44827</v>
      </c>
      <c r="AT41" s="121">
        <f t="shared" si="57"/>
        <v>40</v>
      </c>
      <c r="AU41" s="61">
        <f t="shared" si="58"/>
        <v>44852</v>
      </c>
      <c r="AV41" s="61"/>
      <c r="AW41" s="134">
        <f t="shared" si="59"/>
        <v>7.9285714285714288</v>
      </c>
      <c r="AX41" s="61">
        <v>44658</v>
      </c>
      <c r="AY41" s="61">
        <f t="shared" si="55"/>
        <v>44686</v>
      </c>
      <c r="AZ41" s="61">
        <f t="shared" si="55"/>
        <v>44714</v>
      </c>
      <c r="BA41" s="61">
        <f t="shared" si="26"/>
        <v>44749</v>
      </c>
      <c r="BB41" s="61">
        <f t="shared" si="27"/>
        <v>44770</v>
      </c>
      <c r="BC41" s="61">
        <f t="shared" si="55"/>
        <v>44798</v>
      </c>
      <c r="BD41" s="61">
        <f t="shared" si="55"/>
        <v>44826</v>
      </c>
      <c r="BE41" s="61">
        <f t="shared" si="55"/>
        <v>44854</v>
      </c>
      <c r="BF41" s="61">
        <f t="shared" si="55"/>
        <v>44882</v>
      </c>
      <c r="BG41" s="61">
        <f t="shared" si="75"/>
        <v>44910</v>
      </c>
      <c r="BH41" s="61">
        <f t="shared" si="29"/>
        <v>44938</v>
      </c>
      <c r="BI41" s="135" t="s">
        <v>391</v>
      </c>
    </row>
    <row r="42" spans="1:61" s="143" customFormat="1">
      <c r="A42" s="129">
        <v>41</v>
      </c>
      <c r="B42" s="120">
        <v>194882</v>
      </c>
      <c r="C42" s="120" t="s">
        <v>54</v>
      </c>
      <c r="D42" s="120">
        <v>202516</v>
      </c>
      <c r="E42" s="120">
        <v>203308</v>
      </c>
      <c r="F42" s="120" t="s">
        <v>72</v>
      </c>
      <c r="G42" s="120" t="s">
        <v>56</v>
      </c>
      <c r="H42" s="120" t="s">
        <v>57</v>
      </c>
      <c r="I42" s="121">
        <v>1</v>
      </c>
      <c r="J42" s="120" t="s">
        <v>58</v>
      </c>
      <c r="K42" s="120" t="s">
        <v>59</v>
      </c>
      <c r="L42" s="120" t="str">
        <f t="shared" si="11"/>
        <v>CON-SED</v>
      </c>
      <c r="M42" s="120" t="s">
        <v>60</v>
      </c>
      <c r="N42" s="120" t="s">
        <v>60</v>
      </c>
      <c r="O42" s="120" t="s">
        <v>60</v>
      </c>
      <c r="P42" s="120" t="s">
        <v>60</v>
      </c>
      <c r="Q42" s="120" t="s">
        <v>60</v>
      </c>
      <c r="R42" s="120" t="s">
        <v>60</v>
      </c>
      <c r="S42" s="122" t="s">
        <v>61</v>
      </c>
      <c r="T42" s="123">
        <v>44627</v>
      </c>
      <c r="U42" s="124">
        <f t="shared" si="60"/>
        <v>44648</v>
      </c>
      <c r="V42" s="124">
        <f t="shared" si="61"/>
        <v>44658</v>
      </c>
      <c r="W42" s="124">
        <f t="shared" si="62"/>
        <v>44714</v>
      </c>
      <c r="X42" s="124">
        <f t="shared" si="15"/>
        <v>44715</v>
      </c>
      <c r="Y42" s="125">
        <v>19.5</v>
      </c>
      <c r="Z42" s="126">
        <f t="shared" si="63"/>
        <v>0.19500000000000001</v>
      </c>
      <c r="AA42" s="126">
        <f t="shared" si="64"/>
        <v>97.5</v>
      </c>
      <c r="AB42" s="124">
        <f t="shared" si="56"/>
        <v>44719</v>
      </c>
      <c r="AC42" s="125">
        <v>20.399999999999999</v>
      </c>
      <c r="AD42" s="126">
        <f t="shared" si="65"/>
        <v>0.20399999999999999</v>
      </c>
      <c r="AE42" s="126">
        <f t="shared" si="66"/>
        <v>102</v>
      </c>
      <c r="AF42" s="124">
        <f t="shared" si="67"/>
        <v>44726</v>
      </c>
      <c r="AG42" s="125">
        <v>20.8</v>
      </c>
      <c r="AH42" s="126">
        <f t="shared" si="68"/>
        <v>0.20800000000000002</v>
      </c>
      <c r="AI42" s="126">
        <f t="shared" si="69"/>
        <v>104.00000000000001</v>
      </c>
      <c r="AJ42" s="124">
        <f t="shared" si="70"/>
        <v>44733</v>
      </c>
      <c r="AK42" s="125">
        <v>20.6</v>
      </c>
      <c r="AL42" s="126">
        <f t="shared" si="71"/>
        <v>0.20600000000000002</v>
      </c>
      <c r="AM42" s="126">
        <f t="shared" si="72"/>
        <v>103.00000000000001</v>
      </c>
      <c r="AN42" s="124">
        <f t="shared" si="73"/>
        <v>44740</v>
      </c>
      <c r="AO42" s="124">
        <f t="shared" si="21"/>
        <v>44764</v>
      </c>
      <c r="AP42" s="124">
        <f t="shared" si="35"/>
        <v>44767</v>
      </c>
      <c r="AQ42" s="122">
        <v>16</v>
      </c>
      <c r="AR42" s="122">
        <f t="shared" si="74"/>
        <v>112</v>
      </c>
      <c r="AS42" s="124">
        <f t="shared" si="24"/>
        <v>44827</v>
      </c>
      <c r="AT42" s="121">
        <f t="shared" si="57"/>
        <v>41</v>
      </c>
      <c r="AU42" s="61">
        <f t="shared" si="58"/>
        <v>44852</v>
      </c>
      <c r="AV42" s="61"/>
      <c r="AW42" s="134">
        <f t="shared" si="59"/>
        <v>7.9285714285714288</v>
      </c>
      <c r="AX42" s="61">
        <v>44658</v>
      </c>
      <c r="AY42" s="61">
        <f t="shared" si="55"/>
        <v>44686</v>
      </c>
      <c r="AZ42" s="61">
        <f t="shared" si="55"/>
        <v>44714</v>
      </c>
      <c r="BA42" s="61">
        <f t="shared" si="26"/>
        <v>44749</v>
      </c>
      <c r="BB42" s="61">
        <f t="shared" si="27"/>
        <v>44770</v>
      </c>
      <c r="BC42" s="61">
        <f t="shared" si="55"/>
        <v>44798</v>
      </c>
      <c r="BD42" s="61">
        <f t="shared" si="55"/>
        <v>44826</v>
      </c>
      <c r="BE42" s="61">
        <f t="shared" si="55"/>
        <v>44854</v>
      </c>
      <c r="BF42" s="61">
        <f t="shared" si="55"/>
        <v>44882</v>
      </c>
      <c r="BG42" s="61">
        <f t="shared" si="75"/>
        <v>44910</v>
      </c>
      <c r="BH42" s="61">
        <f t="shared" si="29"/>
        <v>44938</v>
      </c>
      <c r="BI42" s="135" t="s">
        <v>391</v>
      </c>
    </row>
    <row r="43" spans="1:61" s="143" customFormat="1">
      <c r="A43" s="129">
        <v>42</v>
      </c>
      <c r="B43" s="120">
        <v>194882</v>
      </c>
      <c r="C43" s="120" t="s">
        <v>54</v>
      </c>
      <c r="D43" s="120">
        <v>202516</v>
      </c>
      <c r="E43" s="120">
        <v>203308</v>
      </c>
      <c r="F43" s="120" t="s">
        <v>72</v>
      </c>
      <c r="G43" s="120" t="s">
        <v>56</v>
      </c>
      <c r="H43" s="120" t="s">
        <v>57</v>
      </c>
      <c r="I43" s="121">
        <v>1</v>
      </c>
      <c r="J43" s="120" t="s">
        <v>58</v>
      </c>
      <c r="K43" s="120" t="s">
        <v>59</v>
      </c>
      <c r="L43" s="120" t="str">
        <f t="shared" si="11"/>
        <v>CON-SED</v>
      </c>
      <c r="M43" s="120" t="s">
        <v>60</v>
      </c>
      <c r="N43" s="120" t="s">
        <v>60</v>
      </c>
      <c r="O43" s="120" t="s">
        <v>60</v>
      </c>
      <c r="P43" s="120" t="s">
        <v>60</v>
      </c>
      <c r="Q43" s="120" t="s">
        <v>60</v>
      </c>
      <c r="R43" s="120" t="s">
        <v>60</v>
      </c>
      <c r="S43" s="122" t="s">
        <v>61</v>
      </c>
      <c r="T43" s="123">
        <v>44627</v>
      </c>
      <c r="U43" s="124">
        <f t="shared" si="60"/>
        <v>44648</v>
      </c>
      <c r="V43" s="124">
        <f t="shared" si="61"/>
        <v>44658</v>
      </c>
      <c r="W43" s="124">
        <f t="shared" si="62"/>
        <v>44714</v>
      </c>
      <c r="X43" s="124">
        <f t="shared" si="15"/>
        <v>44715</v>
      </c>
      <c r="Y43" s="125">
        <v>19.7</v>
      </c>
      <c r="Z43" s="126">
        <f t="shared" si="63"/>
        <v>0.19700000000000001</v>
      </c>
      <c r="AA43" s="126">
        <f t="shared" si="64"/>
        <v>98.5</v>
      </c>
      <c r="AB43" s="124">
        <f t="shared" si="56"/>
        <v>44719</v>
      </c>
      <c r="AC43" s="125">
        <v>19.899999999999999</v>
      </c>
      <c r="AD43" s="126">
        <f t="shared" si="65"/>
        <v>0.19899999999999998</v>
      </c>
      <c r="AE43" s="126">
        <f t="shared" si="66"/>
        <v>99.499999999999986</v>
      </c>
      <c r="AF43" s="124">
        <f t="shared" si="67"/>
        <v>44726</v>
      </c>
      <c r="AG43" s="125">
        <v>20.9</v>
      </c>
      <c r="AH43" s="126">
        <f t="shared" si="68"/>
        <v>0.20899999999999999</v>
      </c>
      <c r="AI43" s="126">
        <f t="shared" si="69"/>
        <v>104.5</v>
      </c>
      <c r="AJ43" s="124">
        <f t="shared" si="70"/>
        <v>44733</v>
      </c>
      <c r="AK43" s="125">
        <v>21.3</v>
      </c>
      <c r="AL43" s="126">
        <f t="shared" si="71"/>
        <v>0.21300000000000002</v>
      </c>
      <c r="AM43" s="126">
        <f t="shared" si="72"/>
        <v>106.50000000000001</v>
      </c>
      <c r="AN43" s="124">
        <f t="shared" si="73"/>
        <v>44740</v>
      </c>
      <c r="AO43" s="124">
        <f t="shared" si="21"/>
        <v>44764</v>
      </c>
      <c r="AP43" s="124">
        <f t="shared" si="35"/>
        <v>44767</v>
      </c>
      <c r="AQ43" s="122">
        <v>16</v>
      </c>
      <c r="AR43" s="122">
        <f t="shared" si="74"/>
        <v>112</v>
      </c>
      <c r="AS43" s="124">
        <f t="shared" si="24"/>
        <v>44827</v>
      </c>
      <c r="AT43" s="121">
        <f t="shared" si="57"/>
        <v>42</v>
      </c>
      <c r="AU43" s="61">
        <f t="shared" si="58"/>
        <v>44852</v>
      </c>
      <c r="AV43" s="61"/>
      <c r="AW43" s="134">
        <f t="shared" si="59"/>
        <v>7.9285714285714288</v>
      </c>
      <c r="AX43" s="61">
        <v>44658</v>
      </c>
      <c r="AY43" s="61">
        <f t="shared" ref="AY43:BF52" si="76">AX43+28</f>
        <v>44686</v>
      </c>
      <c r="AZ43" s="61">
        <f t="shared" si="76"/>
        <v>44714</v>
      </c>
      <c r="BA43" s="61">
        <f t="shared" si="26"/>
        <v>44749</v>
      </c>
      <c r="BB43" s="61">
        <f t="shared" si="27"/>
        <v>44770</v>
      </c>
      <c r="BC43" s="61">
        <f t="shared" si="76"/>
        <v>44798</v>
      </c>
      <c r="BD43" s="61">
        <f t="shared" si="76"/>
        <v>44826</v>
      </c>
      <c r="BE43" s="61">
        <f t="shared" si="76"/>
        <v>44854</v>
      </c>
      <c r="BF43" s="61">
        <f t="shared" si="76"/>
        <v>44882</v>
      </c>
      <c r="BG43" s="61">
        <f t="shared" si="75"/>
        <v>44910</v>
      </c>
      <c r="BH43" s="61">
        <f t="shared" si="29"/>
        <v>44938</v>
      </c>
      <c r="BI43" s="135" t="s">
        <v>391</v>
      </c>
    </row>
    <row r="44" spans="1:61" s="143" customFormat="1">
      <c r="A44" s="129">
        <v>43</v>
      </c>
      <c r="B44" s="120">
        <v>194882</v>
      </c>
      <c r="C44" s="120" t="s">
        <v>54</v>
      </c>
      <c r="D44" s="120">
        <v>202517</v>
      </c>
      <c r="E44" s="120">
        <v>203309</v>
      </c>
      <c r="F44" s="120" t="s">
        <v>72</v>
      </c>
      <c r="G44" s="120" t="s">
        <v>63</v>
      </c>
      <c r="H44" s="120" t="s">
        <v>57</v>
      </c>
      <c r="I44" s="121">
        <v>1</v>
      </c>
      <c r="J44" s="120" t="s">
        <v>58</v>
      </c>
      <c r="K44" s="120" t="s">
        <v>62</v>
      </c>
      <c r="L44" s="120" t="str">
        <f t="shared" si="11"/>
        <v>CON-EX</v>
      </c>
      <c r="M44" s="120" t="s">
        <v>60</v>
      </c>
      <c r="N44" s="120" t="s">
        <v>60</v>
      </c>
      <c r="O44" s="120" t="s">
        <v>60</v>
      </c>
      <c r="P44" s="120" t="s">
        <v>60</v>
      </c>
      <c r="Q44" s="120" t="s">
        <v>60</v>
      </c>
      <c r="R44" s="120" t="s">
        <v>60</v>
      </c>
      <c r="S44" s="122" t="s">
        <v>61</v>
      </c>
      <c r="T44" s="123">
        <v>44627</v>
      </c>
      <c r="U44" s="124">
        <f t="shared" si="60"/>
        <v>44648</v>
      </c>
      <c r="V44" s="124">
        <f t="shared" si="61"/>
        <v>44658</v>
      </c>
      <c r="W44" s="124">
        <f t="shared" si="62"/>
        <v>44714</v>
      </c>
      <c r="X44" s="124">
        <f t="shared" si="15"/>
        <v>44715</v>
      </c>
      <c r="Y44" s="125">
        <v>26.1</v>
      </c>
      <c r="Z44" s="126">
        <f t="shared" si="63"/>
        <v>0.26100000000000001</v>
      </c>
      <c r="AA44" s="126">
        <f t="shared" si="64"/>
        <v>130.5</v>
      </c>
      <c r="AB44" s="124">
        <f t="shared" si="56"/>
        <v>44719</v>
      </c>
      <c r="AC44" s="125">
        <v>26.9</v>
      </c>
      <c r="AD44" s="126">
        <f t="shared" si="65"/>
        <v>0.26900000000000002</v>
      </c>
      <c r="AE44" s="126">
        <f t="shared" si="66"/>
        <v>134.5</v>
      </c>
      <c r="AF44" s="124">
        <f t="shared" si="67"/>
        <v>44726</v>
      </c>
      <c r="AG44" s="125">
        <v>28.1</v>
      </c>
      <c r="AH44" s="126">
        <f t="shared" si="68"/>
        <v>0.28100000000000003</v>
      </c>
      <c r="AI44" s="126">
        <f t="shared" si="69"/>
        <v>140.5</v>
      </c>
      <c r="AJ44" s="124">
        <f t="shared" si="70"/>
        <v>44733</v>
      </c>
      <c r="AK44" s="125">
        <v>28.9</v>
      </c>
      <c r="AL44" s="126">
        <f t="shared" si="71"/>
        <v>0.28899999999999998</v>
      </c>
      <c r="AM44" s="126">
        <f t="shared" si="72"/>
        <v>144.5</v>
      </c>
      <c r="AN44" s="124">
        <f t="shared" si="73"/>
        <v>44740</v>
      </c>
      <c r="AO44" s="124">
        <f t="shared" si="21"/>
        <v>44764</v>
      </c>
      <c r="AP44" s="124">
        <f t="shared" si="35"/>
        <v>44767</v>
      </c>
      <c r="AQ44" s="122">
        <v>16</v>
      </c>
      <c r="AR44" s="122">
        <f t="shared" si="74"/>
        <v>112</v>
      </c>
      <c r="AS44" s="124">
        <f t="shared" si="24"/>
        <v>44827</v>
      </c>
      <c r="AT44" s="121">
        <f t="shared" si="57"/>
        <v>43</v>
      </c>
      <c r="AU44" s="61">
        <f t="shared" si="58"/>
        <v>44852</v>
      </c>
      <c r="AV44" s="61"/>
      <c r="AW44" s="134">
        <f t="shared" si="59"/>
        <v>7.9285714285714288</v>
      </c>
      <c r="AX44" s="61">
        <v>44658</v>
      </c>
      <c r="AY44" s="61">
        <f t="shared" si="76"/>
        <v>44686</v>
      </c>
      <c r="AZ44" s="61">
        <f t="shared" si="76"/>
        <v>44714</v>
      </c>
      <c r="BA44" s="61">
        <f t="shared" si="26"/>
        <v>44749</v>
      </c>
      <c r="BB44" s="61">
        <f t="shared" si="27"/>
        <v>44770</v>
      </c>
      <c r="BC44" s="61">
        <f t="shared" si="76"/>
        <v>44798</v>
      </c>
      <c r="BD44" s="61">
        <f t="shared" si="76"/>
        <v>44826</v>
      </c>
      <c r="BE44" s="61">
        <f t="shared" si="76"/>
        <v>44854</v>
      </c>
      <c r="BF44" s="61">
        <f t="shared" si="76"/>
        <v>44882</v>
      </c>
      <c r="BG44" s="61">
        <f t="shared" si="75"/>
        <v>44910</v>
      </c>
      <c r="BH44" s="61">
        <f t="shared" si="29"/>
        <v>44938</v>
      </c>
      <c r="BI44" s="135" t="s">
        <v>391</v>
      </c>
    </row>
    <row r="45" spans="1:61" s="143" customFormat="1">
      <c r="A45" s="129">
        <v>44</v>
      </c>
      <c r="B45" s="120">
        <v>194882</v>
      </c>
      <c r="C45" s="120" t="s">
        <v>54</v>
      </c>
      <c r="D45" s="120">
        <v>202517</v>
      </c>
      <c r="E45" s="120">
        <v>203309</v>
      </c>
      <c r="F45" s="120" t="s">
        <v>72</v>
      </c>
      <c r="G45" s="120" t="s">
        <v>63</v>
      </c>
      <c r="H45" s="120" t="s">
        <v>57</v>
      </c>
      <c r="I45" s="121">
        <v>1</v>
      </c>
      <c r="J45" s="120" t="s">
        <v>58</v>
      </c>
      <c r="K45" s="120" t="s">
        <v>59</v>
      </c>
      <c r="L45" s="120" t="str">
        <f t="shared" si="11"/>
        <v>CON-SED</v>
      </c>
      <c r="M45" s="120" t="s">
        <v>60</v>
      </c>
      <c r="N45" s="120" t="s">
        <v>60</v>
      </c>
      <c r="O45" s="120" t="s">
        <v>60</v>
      </c>
      <c r="P45" s="120" t="s">
        <v>60</v>
      </c>
      <c r="Q45" s="120" t="s">
        <v>60</v>
      </c>
      <c r="R45" s="120" t="s">
        <v>60</v>
      </c>
      <c r="S45" s="122" t="s">
        <v>61</v>
      </c>
      <c r="T45" s="123">
        <v>44627</v>
      </c>
      <c r="U45" s="124">
        <f t="shared" si="60"/>
        <v>44648</v>
      </c>
      <c r="V45" s="124">
        <f t="shared" si="61"/>
        <v>44658</v>
      </c>
      <c r="W45" s="124">
        <f t="shared" si="62"/>
        <v>44714</v>
      </c>
      <c r="X45" s="124">
        <f t="shared" si="15"/>
        <v>44715</v>
      </c>
      <c r="Y45" s="125">
        <v>25.4</v>
      </c>
      <c r="Z45" s="126">
        <f t="shared" si="63"/>
        <v>0.254</v>
      </c>
      <c r="AA45" s="126">
        <f t="shared" si="64"/>
        <v>127</v>
      </c>
      <c r="AB45" s="124">
        <f t="shared" si="56"/>
        <v>44719</v>
      </c>
      <c r="AC45" s="125">
        <v>25.4</v>
      </c>
      <c r="AD45" s="126">
        <f t="shared" si="65"/>
        <v>0.254</v>
      </c>
      <c r="AE45" s="126">
        <f t="shared" si="66"/>
        <v>127</v>
      </c>
      <c r="AF45" s="124">
        <f t="shared" si="67"/>
        <v>44726</v>
      </c>
      <c r="AG45" s="125">
        <v>26.7</v>
      </c>
      <c r="AH45" s="126">
        <f t="shared" si="68"/>
        <v>0.26700000000000002</v>
      </c>
      <c r="AI45" s="126">
        <f t="shared" si="69"/>
        <v>133.5</v>
      </c>
      <c r="AJ45" s="124">
        <f t="shared" si="70"/>
        <v>44733</v>
      </c>
      <c r="AK45" s="125">
        <v>27</v>
      </c>
      <c r="AL45" s="126">
        <f t="shared" si="71"/>
        <v>0.27</v>
      </c>
      <c r="AM45" s="126">
        <f t="shared" si="72"/>
        <v>135</v>
      </c>
      <c r="AN45" s="124">
        <f t="shared" si="73"/>
        <v>44740</v>
      </c>
      <c r="AO45" s="124">
        <f t="shared" si="21"/>
        <v>44764</v>
      </c>
      <c r="AP45" s="124">
        <f t="shared" si="35"/>
        <v>44767</v>
      </c>
      <c r="AQ45" s="122">
        <v>16</v>
      </c>
      <c r="AR45" s="122">
        <f t="shared" si="74"/>
        <v>112</v>
      </c>
      <c r="AS45" s="124">
        <f t="shared" si="24"/>
        <v>44827</v>
      </c>
      <c r="AT45" s="121">
        <f t="shared" si="57"/>
        <v>44</v>
      </c>
      <c r="AU45" s="61">
        <f t="shared" si="58"/>
        <v>44852</v>
      </c>
      <c r="AV45" s="61"/>
      <c r="AW45" s="134">
        <f t="shared" si="59"/>
        <v>7.9285714285714288</v>
      </c>
      <c r="AX45" s="61">
        <v>44658</v>
      </c>
      <c r="AY45" s="61">
        <f t="shared" si="76"/>
        <v>44686</v>
      </c>
      <c r="AZ45" s="61">
        <f t="shared" si="76"/>
        <v>44714</v>
      </c>
      <c r="BA45" s="61">
        <f t="shared" si="26"/>
        <v>44749</v>
      </c>
      <c r="BB45" s="61">
        <f t="shared" si="27"/>
        <v>44770</v>
      </c>
      <c r="BC45" s="61">
        <f t="shared" si="76"/>
        <v>44798</v>
      </c>
      <c r="BD45" s="61">
        <f t="shared" si="76"/>
        <v>44826</v>
      </c>
      <c r="BE45" s="61">
        <f t="shared" si="76"/>
        <v>44854</v>
      </c>
      <c r="BF45" s="61">
        <f t="shared" si="76"/>
        <v>44882</v>
      </c>
      <c r="BG45" s="61">
        <f t="shared" si="75"/>
        <v>44910</v>
      </c>
      <c r="BH45" s="61">
        <f t="shared" si="29"/>
        <v>44938</v>
      </c>
      <c r="BI45" s="135" t="s">
        <v>391</v>
      </c>
    </row>
    <row r="46" spans="1:61">
      <c r="A46" s="128">
        <v>45</v>
      </c>
      <c r="B46" s="3">
        <v>194882</v>
      </c>
      <c r="C46" s="3" t="s">
        <v>54</v>
      </c>
      <c r="D46" s="3">
        <v>202517</v>
      </c>
      <c r="E46" s="3">
        <v>203309</v>
      </c>
      <c r="F46" s="3" t="s">
        <v>72</v>
      </c>
      <c r="G46" s="3" t="s">
        <v>63</v>
      </c>
      <c r="H46" s="3" t="s">
        <v>57</v>
      </c>
      <c r="I46" s="33">
        <v>1</v>
      </c>
      <c r="J46" s="3" t="s">
        <v>58</v>
      </c>
      <c r="K46" s="3" t="s">
        <v>59</v>
      </c>
      <c r="L46" s="3" t="str">
        <f t="shared" si="11"/>
        <v>CON-SED</v>
      </c>
      <c r="M46" s="3" t="s">
        <v>60</v>
      </c>
      <c r="N46" s="3" t="s">
        <v>60</v>
      </c>
      <c r="O46" s="3" t="s">
        <v>60</v>
      </c>
      <c r="P46" s="3" t="s">
        <v>60</v>
      </c>
      <c r="Q46" s="3" t="s">
        <v>60</v>
      </c>
      <c r="R46" s="3" t="s">
        <v>60</v>
      </c>
      <c r="S46" s="1" t="s">
        <v>61</v>
      </c>
      <c r="T46" s="38">
        <v>44627</v>
      </c>
      <c r="U46" s="34">
        <f t="shared" si="60"/>
        <v>44648</v>
      </c>
      <c r="V46" s="35">
        <f t="shared" si="61"/>
        <v>44658</v>
      </c>
      <c r="W46" s="34">
        <f t="shared" si="62"/>
        <v>44714</v>
      </c>
      <c r="X46" s="34">
        <f t="shared" si="15"/>
        <v>44715</v>
      </c>
      <c r="Y46" s="55">
        <v>24.9</v>
      </c>
      <c r="Z46" s="52">
        <f t="shared" ref="Z46:Z55" si="77">10/1000*Y46</f>
        <v>0.249</v>
      </c>
      <c r="AA46" s="52">
        <f t="shared" ref="AA46:AA55" si="78">Y46*(10/1000)*(1/2)*(1000/1)</f>
        <v>124.5</v>
      </c>
      <c r="AB46" s="36">
        <f t="shared" si="56"/>
        <v>44719</v>
      </c>
      <c r="AC46" s="55">
        <v>26.3</v>
      </c>
      <c r="AD46" s="52">
        <f t="shared" ref="AD46:AD55" si="79">10/1000*AC46</f>
        <v>0.26300000000000001</v>
      </c>
      <c r="AE46" s="52">
        <f t="shared" ref="AE46:AE55" si="80">AC46*(10/1000)*(1/2)*(1000/1)</f>
        <v>131.5</v>
      </c>
      <c r="AF46" s="34">
        <f t="shared" si="67"/>
        <v>44726</v>
      </c>
      <c r="AG46" s="55">
        <v>26.9</v>
      </c>
      <c r="AH46" s="52">
        <f t="shared" si="68"/>
        <v>0.26900000000000002</v>
      </c>
      <c r="AI46" s="52">
        <f t="shared" si="69"/>
        <v>134.5</v>
      </c>
      <c r="AJ46" s="34">
        <f t="shared" si="70"/>
        <v>44733</v>
      </c>
      <c r="AK46" s="55">
        <v>27.3</v>
      </c>
      <c r="AL46" s="52">
        <f t="shared" si="71"/>
        <v>0.27300000000000002</v>
      </c>
      <c r="AM46" s="52">
        <f t="shared" si="72"/>
        <v>136.5</v>
      </c>
      <c r="AN46" s="34">
        <f t="shared" si="73"/>
        <v>44740</v>
      </c>
      <c r="AO46" s="34">
        <f t="shared" si="21"/>
        <v>44764</v>
      </c>
      <c r="AP46" s="37">
        <f t="shared" si="35"/>
        <v>44767</v>
      </c>
      <c r="AQ46" s="1">
        <v>30</v>
      </c>
      <c r="AR46" s="1">
        <f t="shared" si="74"/>
        <v>210</v>
      </c>
      <c r="AS46" s="34">
        <f t="shared" si="24"/>
        <v>44925</v>
      </c>
      <c r="AT46" s="33">
        <f t="shared" si="57"/>
        <v>45</v>
      </c>
      <c r="AU46" s="7">
        <f t="shared" si="58"/>
        <v>44950</v>
      </c>
      <c r="AV46" s="7"/>
      <c r="AW46" s="80">
        <f t="shared" si="59"/>
        <v>11.428571428571429</v>
      </c>
      <c r="AX46" s="50">
        <v>44658</v>
      </c>
      <c r="AY46" s="50">
        <f t="shared" si="76"/>
        <v>44686</v>
      </c>
      <c r="AZ46" s="50">
        <f t="shared" si="76"/>
        <v>44714</v>
      </c>
      <c r="BA46" s="50">
        <f t="shared" si="26"/>
        <v>44749</v>
      </c>
      <c r="BB46" s="50">
        <f t="shared" si="27"/>
        <v>44770</v>
      </c>
      <c r="BC46" s="50">
        <f t="shared" si="76"/>
        <v>44798</v>
      </c>
      <c r="BD46" s="50">
        <f t="shared" si="76"/>
        <v>44826</v>
      </c>
      <c r="BE46" s="50">
        <f t="shared" si="76"/>
        <v>44854</v>
      </c>
      <c r="BF46" s="50">
        <f t="shared" si="76"/>
        <v>44882</v>
      </c>
      <c r="BG46" s="50">
        <f t="shared" si="75"/>
        <v>44910</v>
      </c>
      <c r="BH46" s="50">
        <f t="shared" si="29"/>
        <v>44938</v>
      </c>
    </row>
    <row r="47" spans="1:61">
      <c r="A47" s="128">
        <v>46</v>
      </c>
      <c r="B47" s="3">
        <v>194881</v>
      </c>
      <c r="C47" s="3" t="s">
        <v>54</v>
      </c>
      <c r="D47" s="3">
        <v>202671</v>
      </c>
      <c r="E47" s="3" t="s">
        <v>66</v>
      </c>
      <c r="F47" s="3" t="s">
        <v>73</v>
      </c>
      <c r="G47" s="3" t="s">
        <v>56</v>
      </c>
      <c r="H47" s="3" t="s">
        <v>57</v>
      </c>
      <c r="I47" s="33">
        <v>1</v>
      </c>
      <c r="J47" s="3" t="s">
        <v>58</v>
      </c>
      <c r="K47" s="3" t="s">
        <v>59</v>
      </c>
      <c r="L47" s="3" t="str">
        <f t="shared" si="11"/>
        <v>CON-SED</v>
      </c>
      <c r="M47" s="3" t="s">
        <v>60</v>
      </c>
      <c r="N47" s="3" t="s">
        <v>60</v>
      </c>
      <c r="O47" s="3" t="s">
        <v>60</v>
      </c>
      <c r="P47" s="3" t="s">
        <v>60</v>
      </c>
      <c r="Q47" s="3" t="s">
        <v>60</v>
      </c>
      <c r="R47" s="3" t="s">
        <v>60</v>
      </c>
      <c r="S47" s="1" t="s">
        <v>61</v>
      </c>
      <c r="T47" s="38">
        <v>44628</v>
      </c>
      <c r="U47" s="34">
        <f t="shared" si="60"/>
        <v>44649</v>
      </c>
      <c r="V47" s="35">
        <f t="shared" si="61"/>
        <v>44658</v>
      </c>
      <c r="W47" s="34">
        <f t="shared" si="62"/>
        <v>44714</v>
      </c>
      <c r="X47" s="34">
        <f t="shared" si="15"/>
        <v>44715</v>
      </c>
      <c r="Y47" s="55">
        <v>20.7</v>
      </c>
      <c r="Z47" s="52">
        <f t="shared" si="77"/>
        <v>0.20699999999999999</v>
      </c>
      <c r="AA47" s="52">
        <f t="shared" si="78"/>
        <v>103.5</v>
      </c>
      <c r="AB47" s="36">
        <f t="shared" si="56"/>
        <v>44719</v>
      </c>
      <c r="AC47" s="55">
        <v>21</v>
      </c>
      <c r="AD47" s="52">
        <f t="shared" si="79"/>
        <v>0.21</v>
      </c>
      <c r="AE47" s="52">
        <f t="shared" si="80"/>
        <v>105</v>
      </c>
      <c r="AF47" s="34">
        <f t="shared" si="67"/>
        <v>44726</v>
      </c>
      <c r="AG47" s="55">
        <v>20.6</v>
      </c>
      <c r="AH47" s="52">
        <f t="shared" si="68"/>
        <v>0.20600000000000002</v>
      </c>
      <c r="AI47" s="52">
        <f t="shared" si="69"/>
        <v>103.00000000000001</v>
      </c>
      <c r="AJ47" s="34">
        <f t="shared" si="70"/>
        <v>44733</v>
      </c>
      <c r="AK47" s="55">
        <v>21.4</v>
      </c>
      <c r="AL47" s="52">
        <f t="shared" si="71"/>
        <v>0.214</v>
      </c>
      <c r="AM47" s="52">
        <f t="shared" si="72"/>
        <v>107</v>
      </c>
      <c r="AN47" s="34">
        <f t="shared" si="73"/>
        <v>44740</v>
      </c>
      <c r="AO47" s="34">
        <f t="shared" si="21"/>
        <v>44764</v>
      </c>
      <c r="AP47" s="37">
        <f t="shared" si="35"/>
        <v>44767</v>
      </c>
      <c r="AQ47" s="1">
        <v>30</v>
      </c>
      <c r="AR47" s="1">
        <f t="shared" si="74"/>
        <v>210</v>
      </c>
      <c r="AS47" s="34">
        <f t="shared" si="24"/>
        <v>44925</v>
      </c>
      <c r="AT47" s="33">
        <f t="shared" si="57"/>
        <v>46</v>
      </c>
      <c r="AU47" s="7">
        <f t="shared" si="58"/>
        <v>44950</v>
      </c>
      <c r="AV47" s="7"/>
      <c r="AW47" s="80">
        <f t="shared" si="59"/>
        <v>11.428571428571429</v>
      </c>
      <c r="AX47" s="50">
        <v>44658</v>
      </c>
      <c r="AY47" s="50">
        <f t="shared" si="76"/>
        <v>44686</v>
      </c>
      <c r="AZ47" s="50">
        <f t="shared" si="76"/>
        <v>44714</v>
      </c>
      <c r="BA47" s="50">
        <f t="shared" si="26"/>
        <v>44749</v>
      </c>
      <c r="BB47" s="50">
        <f t="shared" si="27"/>
        <v>44770</v>
      </c>
      <c r="BC47" s="50">
        <f t="shared" si="76"/>
        <v>44798</v>
      </c>
      <c r="BD47" s="50">
        <f t="shared" si="76"/>
        <v>44826</v>
      </c>
      <c r="BE47" s="50">
        <f t="shared" si="76"/>
        <v>44854</v>
      </c>
      <c r="BF47" s="50">
        <f t="shared" si="76"/>
        <v>44882</v>
      </c>
      <c r="BG47" s="50">
        <f t="shared" si="75"/>
        <v>44910</v>
      </c>
      <c r="BH47" s="50">
        <f t="shared" si="29"/>
        <v>44938</v>
      </c>
    </row>
    <row r="48" spans="1:61">
      <c r="A48" s="128">
        <v>47</v>
      </c>
      <c r="B48" s="3">
        <v>194881</v>
      </c>
      <c r="C48" s="3" t="s">
        <v>54</v>
      </c>
      <c r="D48" s="3">
        <v>202671</v>
      </c>
      <c r="E48" s="3" t="s">
        <v>66</v>
      </c>
      <c r="F48" s="3" t="s">
        <v>73</v>
      </c>
      <c r="G48" s="3" t="s">
        <v>56</v>
      </c>
      <c r="H48" s="3" t="s">
        <v>57</v>
      </c>
      <c r="I48" s="33">
        <v>1</v>
      </c>
      <c r="J48" s="3" t="s">
        <v>58</v>
      </c>
      <c r="K48" s="3" t="s">
        <v>59</v>
      </c>
      <c r="L48" s="3" t="str">
        <f t="shared" si="11"/>
        <v>CON-SED</v>
      </c>
      <c r="M48" s="3" t="s">
        <v>60</v>
      </c>
      <c r="N48" s="3" t="s">
        <v>60</v>
      </c>
      <c r="O48" s="3" t="s">
        <v>60</v>
      </c>
      <c r="P48" s="3" t="s">
        <v>60</v>
      </c>
      <c r="Q48" s="3" t="s">
        <v>60</v>
      </c>
      <c r="R48" s="3" t="s">
        <v>60</v>
      </c>
      <c r="S48" s="1" t="s">
        <v>61</v>
      </c>
      <c r="T48" s="38">
        <v>44628</v>
      </c>
      <c r="U48" s="34">
        <f t="shared" si="60"/>
        <v>44649</v>
      </c>
      <c r="V48" s="35">
        <f t="shared" si="61"/>
        <v>44658</v>
      </c>
      <c r="W48" s="34">
        <f t="shared" si="62"/>
        <v>44714</v>
      </c>
      <c r="X48" s="34">
        <f t="shared" si="15"/>
        <v>44715</v>
      </c>
      <c r="Y48" s="55">
        <v>19.399999999999999</v>
      </c>
      <c r="Z48" s="52">
        <f t="shared" si="77"/>
        <v>0.19399999999999998</v>
      </c>
      <c r="AA48" s="52">
        <f t="shared" si="78"/>
        <v>96.999999999999986</v>
      </c>
      <c r="AB48" s="36">
        <f t="shared" si="56"/>
        <v>44719</v>
      </c>
      <c r="AC48" s="55">
        <v>19.2</v>
      </c>
      <c r="AD48" s="52">
        <f t="shared" si="79"/>
        <v>0.192</v>
      </c>
      <c r="AE48" s="52">
        <f t="shared" si="80"/>
        <v>96</v>
      </c>
      <c r="AF48" s="34">
        <f t="shared" si="67"/>
        <v>44726</v>
      </c>
      <c r="AG48" s="55">
        <v>18.8</v>
      </c>
      <c r="AH48" s="52">
        <f t="shared" si="68"/>
        <v>0.188</v>
      </c>
      <c r="AI48" s="52">
        <f t="shared" si="69"/>
        <v>94</v>
      </c>
      <c r="AJ48" s="34">
        <f t="shared" si="70"/>
        <v>44733</v>
      </c>
      <c r="AK48" s="55">
        <v>20.5</v>
      </c>
      <c r="AL48" s="52">
        <f t="shared" si="71"/>
        <v>0.20500000000000002</v>
      </c>
      <c r="AM48" s="52">
        <f t="shared" si="72"/>
        <v>102.50000000000001</v>
      </c>
      <c r="AN48" s="34">
        <f t="shared" si="73"/>
        <v>44740</v>
      </c>
      <c r="AO48" s="34">
        <f t="shared" si="21"/>
        <v>44764</v>
      </c>
      <c r="AP48" s="37">
        <f t="shared" si="35"/>
        <v>44767</v>
      </c>
      <c r="AQ48" s="1">
        <v>30</v>
      </c>
      <c r="AR48" s="1">
        <f t="shared" si="74"/>
        <v>210</v>
      </c>
      <c r="AS48" s="34">
        <f t="shared" si="24"/>
        <v>44925</v>
      </c>
      <c r="AT48" s="33">
        <f t="shared" si="57"/>
        <v>47</v>
      </c>
      <c r="AU48" s="7">
        <f t="shared" si="58"/>
        <v>44950</v>
      </c>
      <c r="AV48" s="7"/>
      <c r="AW48" s="80">
        <f t="shared" si="59"/>
        <v>11.428571428571429</v>
      </c>
      <c r="AX48" s="50">
        <v>44658</v>
      </c>
      <c r="AY48" s="50">
        <f t="shared" si="76"/>
        <v>44686</v>
      </c>
      <c r="AZ48" s="50">
        <f t="shared" si="76"/>
        <v>44714</v>
      </c>
      <c r="BA48" s="50">
        <f t="shared" si="26"/>
        <v>44749</v>
      </c>
      <c r="BB48" s="50">
        <f t="shared" si="27"/>
        <v>44770</v>
      </c>
      <c r="BC48" s="50">
        <f t="shared" si="76"/>
        <v>44798</v>
      </c>
      <c r="BD48" s="50">
        <f t="shared" si="76"/>
        <v>44826</v>
      </c>
      <c r="BE48" s="50">
        <f t="shared" si="76"/>
        <v>44854</v>
      </c>
      <c r="BF48" s="50">
        <f t="shared" si="76"/>
        <v>44882</v>
      </c>
      <c r="BG48" s="50">
        <f t="shared" si="75"/>
        <v>44910</v>
      </c>
      <c r="BH48" s="50">
        <f t="shared" si="29"/>
        <v>44938</v>
      </c>
    </row>
    <row r="49" spans="1:61" s="143" customFormat="1">
      <c r="A49" s="129">
        <v>48</v>
      </c>
      <c r="B49" s="120">
        <v>194881</v>
      </c>
      <c r="C49" s="120" t="s">
        <v>54</v>
      </c>
      <c r="D49" s="120">
        <v>202671</v>
      </c>
      <c r="E49" s="120" t="s">
        <v>66</v>
      </c>
      <c r="F49" s="120" t="s">
        <v>73</v>
      </c>
      <c r="G49" s="120" t="s">
        <v>56</v>
      </c>
      <c r="H49" s="120" t="s">
        <v>57</v>
      </c>
      <c r="I49" s="121">
        <v>1</v>
      </c>
      <c r="J49" s="120" t="s">
        <v>58</v>
      </c>
      <c r="K49" s="120" t="s">
        <v>62</v>
      </c>
      <c r="L49" s="120" t="str">
        <f t="shared" si="11"/>
        <v>CON-EX</v>
      </c>
      <c r="M49" s="120" t="s">
        <v>60</v>
      </c>
      <c r="N49" s="120" t="s">
        <v>60</v>
      </c>
      <c r="O49" s="120" t="s">
        <v>60</v>
      </c>
      <c r="P49" s="120" t="s">
        <v>60</v>
      </c>
      <c r="Q49" s="120" t="s">
        <v>60</v>
      </c>
      <c r="R49" s="120" t="s">
        <v>60</v>
      </c>
      <c r="S49" s="122" t="s">
        <v>61</v>
      </c>
      <c r="T49" s="123">
        <v>44628</v>
      </c>
      <c r="U49" s="124">
        <f t="shared" si="60"/>
        <v>44649</v>
      </c>
      <c r="V49" s="124">
        <f t="shared" si="61"/>
        <v>44658</v>
      </c>
      <c r="W49" s="124">
        <f t="shared" si="62"/>
        <v>44714</v>
      </c>
      <c r="X49" s="124">
        <f t="shared" si="15"/>
        <v>44715</v>
      </c>
      <c r="Y49" s="125">
        <v>21</v>
      </c>
      <c r="Z49" s="126">
        <f t="shared" si="77"/>
        <v>0.21</v>
      </c>
      <c r="AA49" s="126">
        <f t="shared" si="78"/>
        <v>105</v>
      </c>
      <c r="AB49" s="124">
        <f t="shared" si="56"/>
        <v>44719</v>
      </c>
      <c r="AC49" s="125">
        <v>21.1</v>
      </c>
      <c r="AD49" s="126">
        <f t="shared" si="79"/>
        <v>0.21100000000000002</v>
      </c>
      <c r="AE49" s="126">
        <f t="shared" si="80"/>
        <v>105.50000000000001</v>
      </c>
      <c r="AF49" s="124">
        <f t="shared" si="67"/>
        <v>44726</v>
      </c>
      <c r="AG49" s="125">
        <v>20.2</v>
      </c>
      <c r="AH49" s="126">
        <f t="shared" si="68"/>
        <v>0.20199999999999999</v>
      </c>
      <c r="AI49" s="126">
        <f t="shared" si="69"/>
        <v>100.99999999999999</v>
      </c>
      <c r="AJ49" s="124">
        <f t="shared" si="70"/>
        <v>44733</v>
      </c>
      <c r="AK49" s="125">
        <v>20.8</v>
      </c>
      <c r="AL49" s="126">
        <f t="shared" si="71"/>
        <v>0.20800000000000002</v>
      </c>
      <c r="AM49" s="126">
        <f t="shared" si="72"/>
        <v>104.00000000000001</v>
      </c>
      <c r="AN49" s="124">
        <f t="shared" si="73"/>
        <v>44740</v>
      </c>
      <c r="AO49" s="124">
        <f t="shared" si="21"/>
        <v>44764</v>
      </c>
      <c r="AP49" s="124">
        <f t="shared" si="35"/>
        <v>44767</v>
      </c>
      <c r="AQ49" s="122">
        <v>16</v>
      </c>
      <c r="AR49" s="122">
        <f t="shared" si="74"/>
        <v>112</v>
      </c>
      <c r="AS49" s="124">
        <f t="shared" si="24"/>
        <v>44827</v>
      </c>
      <c r="AT49" s="121">
        <f t="shared" si="57"/>
        <v>48</v>
      </c>
      <c r="AU49" s="61">
        <f t="shared" si="58"/>
        <v>44852</v>
      </c>
      <c r="AV49" s="61"/>
      <c r="AW49" s="134">
        <f t="shared" si="59"/>
        <v>7.9285714285714288</v>
      </c>
      <c r="AX49" s="61">
        <v>44658</v>
      </c>
      <c r="AY49" s="61">
        <f t="shared" si="76"/>
        <v>44686</v>
      </c>
      <c r="AZ49" s="61">
        <f t="shared" si="76"/>
        <v>44714</v>
      </c>
      <c r="BA49" s="61">
        <f t="shared" si="26"/>
        <v>44749</v>
      </c>
      <c r="BB49" s="61">
        <f t="shared" si="27"/>
        <v>44770</v>
      </c>
      <c r="BC49" s="61">
        <f t="shared" si="76"/>
        <v>44798</v>
      </c>
      <c r="BD49" s="61">
        <f t="shared" si="76"/>
        <v>44826</v>
      </c>
      <c r="BE49" s="61">
        <f t="shared" si="76"/>
        <v>44854</v>
      </c>
      <c r="BF49" s="61">
        <f t="shared" si="76"/>
        <v>44882</v>
      </c>
      <c r="BG49" s="61">
        <f t="shared" si="75"/>
        <v>44910</v>
      </c>
      <c r="BH49" s="61">
        <f t="shared" si="29"/>
        <v>44938</v>
      </c>
      <c r="BI49" s="135" t="s">
        <v>392</v>
      </c>
    </row>
    <row r="50" spans="1:61" s="143" customFormat="1">
      <c r="A50" s="129">
        <v>49</v>
      </c>
      <c r="B50" s="120">
        <v>194881</v>
      </c>
      <c r="C50" s="120" t="s">
        <v>54</v>
      </c>
      <c r="D50" s="120">
        <v>202671</v>
      </c>
      <c r="E50" s="120" t="s">
        <v>66</v>
      </c>
      <c r="F50" s="120" t="s">
        <v>73</v>
      </c>
      <c r="G50" s="120" t="s">
        <v>56</v>
      </c>
      <c r="H50" s="120" t="s">
        <v>57</v>
      </c>
      <c r="I50" s="121">
        <v>1</v>
      </c>
      <c r="J50" s="120" t="s">
        <v>58</v>
      </c>
      <c r="K50" s="120" t="s">
        <v>62</v>
      </c>
      <c r="L50" s="120" t="str">
        <f t="shared" si="11"/>
        <v>CON-EX</v>
      </c>
      <c r="M50" s="120" t="s">
        <v>60</v>
      </c>
      <c r="N50" s="120" t="s">
        <v>60</v>
      </c>
      <c r="O50" s="120" t="s">
        <v>60</v>
      </c>
      <c r="P50" s="120" t="s">
        <v>60</v>
      </c>
      <c r="Q50" s="120" t="s">
        <v>60</v>
      </c>
      <c r="R50" s="120" t="s">
        <v>60</v>
      </c>
      <c r="S50" s="122" t="s">
        <v>61</v>
      </c>
      <c r="T50" s="123">
        <v>44628</v>
      </c>
      <c r="U50" s="124">
        <f t="shared" si="60"/>
        <v>44649</v>
      </c>
      <c r="V50" s="124">
        <f t="shared" si="61"/>
        <v>44658</v>
      </c>
      <c r="W50" s="124">
        <f t="shared" si="62"/>
        <v>44714</v>
      </c>
      <c r="X50" s="124">
        <f t="shared" si="15"/>
        <v>44715</v>
      </c>
      <c r="Y50" s="125">
        <v>18.8</v>
      </c>
      <c r="Z50" s="126">
        <f t="shared" si="77"/>
        <v>0.188</v>
      </c>
      <c r="AA50" s="126">
        <f t="shared" si="78"/>
        <v>94</v>
      </c>
      <c r="AB50" s="124">
        <f t="shared" si="56"/>
        <v>44719</v>
      </c>
      <c r="AC50" s="125">
        <v>19.2</v>
      </c>
      <c r="AD50" s="126">
        <f t="shared" si="79"/>
        <v>0.192</v>
      </c>
      <c r="AE50" s="126">
        <f t="shared" si="80"/>
        <v>96</v>
      </c>
      <c r="AF50" s="124">
        <f t="shared" si="67"/>
        <v>44726</v>
      </c>
      <c r="AG50" s="125">
        <v>19.2</v>
      </c>
      <c r="AH50" s="126">
        <f t="shared" si="68"/>
        <v>0.192</v>
      </c>
      <c r="AI50" s="126">
        <f t="shared" si="69"/>
        <v>96</v>
      </c>
      <c r="AJ50" s="124">
        <f t="shared" si="70"/>
        <v>44733</v>
      </c>
      <c r="AK50" s="125">
        <v>19.600000000000001</v>
      </c>
      <c r="AL50" s="126">
        <f t="shared" si="71"/>
        <v>0.19600000000000001</v>
      </c>
      <c r="AM50" s="126">
        <f t="shared" si="72"/>
        <v>98</v>
      </c>
      <c r="AN50" s="124">
        <f t="shared" si="73"/>
        <v>44740</v>
      </c>
      <c r="AO50" s="124">
        <f t="shared" si="21"/>
        <v>44764</v>
      </c>
      <c r="AP50" s="124">
        <f t="shared" si="35"/>
        <v>44767</v>
      </c>
      <c r="AQ50" s="122">
        <v>16</v>
      </c>
      <c r="AR50" s="122">
        <f t="shared" si="74"/>
        <v>112</v>
      </c>
      <c r="AS50" s="124">
        <f t="shared" si="24"/>
        <v>44827</v>
      </c>
      <c r="AT50" s="121">
        <f t="shared" si="57"/>
        <v>49</v>
      </c>
      <c r="AU50" s="61">
        <f t="shared" si="58"/>
        <v>44852</v>
      </c>
      <c r="AV50" s="61"/>
      <c r="AW50" s="134">
        <f t="shared" si="59"/>
        <v>7.9285714285714288</v>
      </c>
      <c r="AX50" s="61">
        <v>44658</v>
      </c>
      <c r="AY50" s="61">
        <f t="shared" si="76"/>
        <v>44686</v>
      </c>
      <c r="AZ50" s="61">
        <f t="shared" si="76"/>
        <v>44714</v>
      </c>
      <c r="BA50" s="61">
        <f t="shared" si="26"/>
        <v>44749</v>
      </c>
      <c r="BB50" s="61">
        <f t="shared" si="27"/>
        <v>44770</v>
      </c>
      <c r="BC50" s="61">
        <f t="shared" si="76"/>
        <v>44798</v>
      </c>
      <c r="BD50" s="61">
        <f t="shared" si="76"/>
        <v>44826</v>
      </c>
      <c r="BE50" s="61">
        <f t="shared" si="76"/>
        <v>44854</v>
      </c>
      <c r="BF50" s="61">
        <f t="shared" si="76"/>
        <v>44882</v>
      </c>
      <c r="BG50" s="61">
        <f t="shared" si="75"/>
        <v>44910</v>
      </c>
      <c r="BH50" s="61">
        <f t="shared" si="29"/>
        <v>44938</v>
      </c>
      <c r="BI50" s="135" t="s">
        <v>392</v>
      </c>
    </row>
    <row r="51" spans="1:61">
      <c r="A51" s="128">
        <v>50</v>
      </c>
      <c r="B51" s="3">
        <v>194881</v>
      </c>
      <c r="C51" s="3" t="s">
        <v>54</v>
      </c>
      <c r="D51" s="3">
        <v>202672</v>
      </c>
      <c r="E51" s="3" t="s">
        <v>66</v>
      </c>
      <c r="F51" s="3" t="s">
        <v>73</v>
      </c>
      <c r="G51" s="3" t="s">
        <v>63</v>
      </c>
      <c r="H51" s="3" t="s">
        <v>57</v>
      </c>
      <c r="I51" s="33">
        <v>1</v>
      </c>
      <c r="J51" s="3" t="s">
        <v>58</v>
      </c>
      <c r="K51" s="3" t="s">
        <v>59</v>
      </c>
      <c r="L51" s="3" t="str">
        <f t="shared" si="11"/>
        <v>CON-SED</v>
      </c>
      <c r="M51" s="3" t="s">
        <v>60</v>
      </c>
      <c r="N51" s="3" t="s">
        <v>60</v>
      </c>
      <c r="O51" s="3" t="s">
        <v>60</v>
      </c>
      <c r="P51" s="3" t="s">
        <v>60</v>
      </c>
      <c r="Q51" s="3" t="s">
        <v>60</v>
      </c>
      <c r="R51" s="3" t="s">
        <v>60</v>
      </c>
      <c r="S51" s="1" t="s">
        <v>61</v>
      </c>
      <c r="T51" s="38">
        <v>44628</v>
      </c>
      <c r="U51" s="34">
        <f t="shared" si="60"/>
        <v>44649</v>
      </c>
      <c r="V51" s="35">
        <f t="shared" si="61"/>
        <v>44658</v>
      </c>
      <c r="W51" s="34">
        <f t="shared" si="62"/>
        <v>44714</v>
      </c>
      <c r="X51" s="34">
        <f t="shared" si="15"/>
        <v>44715</v>
      </c>
      <c r="Y51" s="55">
        <v>27.1</v>
      </c>
      <c r="Z51" s="52">
        <f t="shared" si="77"/>
        <v>0.27100000000000002</v>
      </c>
      <c r="AA51" s="52">
        <f t="shared" si="78"/>
        <v>135.5</v>
      </c>
      <c r="AB51" s="36">
        <f t="shared" si="56"/>
        <v>44719</v>
      </c>
      <c r="AC51" s="55">
        <v>26.5</v>
      </c>
      <c r="AD51" s="52">
        <f t="shared" si="79"/>
        <v>0.26500000000000001</v>
      </c>
      <c r="AE51" s="52">
        <f t="shared" si="80"/>
        <v>132.5</v>
      </c>
      <c r="AF51" s="34">
        <f t="shared" si="67"/>
        <v>44726</v>
      </c>
      <c r="AG51" s="55">
        <v>26</v>
      </c>
      <c r="AH51" s="52">
        <f t="shared" si="68"/>
        <v>0.26</v>
      </c>
      <c r="AI51" s="52">
        <f t="shared" si="69"/>
        <v>130</v>
      </c>
      <c r="AJ51" s="34">
        <f t="shared" si="70"/>
        <v>44733</v>
      </c>
      <c r="AK51" s="55">
        <v>27.4</v>
      </c>
      <c r="AL51" s="52">
        <f t="shared" si="71"/>
        <v>0.27399999999999997</v>
      </c>
      <c r="AM51" s="52">
        <f t="shared" si="72"/>
        <v>136.99999999999997</v>
      </c>
      <c r="AN51" s="34">
        <f t="shared" si="73"/>
        <v>44740</v>
      </c>
      <c r="AO51" s="34">
        <f t="shared" si="21"/>
        <v>44764</v>
      </c>
      <c r="AP51" s="37">
        <f t="shared" si="35"/>
        <v>44767</v>
      </c>
      <c r="AQ51" s="1">
        <v>30</v>
      </c>
      <c r="AR51" s="1">
        <f t="shared" si="74"/>
        <v>210</v>
      </c>
      <c r="AS51" s="34">
        <f t="shared" si="24"/>
        <v>44925</v>
      </c>
      <c r="AT51" s="33">
        <f t="shared" si="57"/>
        <v>50</v>
      </c>
      <c r="AU51" s="7">
        <f t="shared" si="58"/>
        <v>44950</v>
      </c>
      <c r="AV51" s="7"/>
      <c r="AW51" s="80">
        <f t="shared" si="59"/>
        <v>11.428571428571429</v>
      </c>
      <c r="AX51" s="50">
        <v>44658</v>
      </c>
      <c r="AY51" s="50">
        <f t="shared" si="76"/>
        <v>44686</v>
      </c>
      <c r="AZ51" s="50">
        <f t="shared" si="76"/>
        <v>44714</v>
      </c>
      <c r="BA51" s="50">
        <f t="shared" si="26"/>
        <v>44749</v>
      </c>
      <c r="BB51" s="50">
        <f t="shared" si="27"/>
        <v>44770</v>
      </c>
      <c r="BC51" s="50">
        <f t="shared" si="76"/>
        <v>44798</v>
      </c>
      <c r="BD51" s="50">
        <f t="shared" si="76"/>
        <v>44826</v>
      </c>
      <c r="BE51" s="50">
        <f t="shared" si="76"/>
        <v>44854</v>
      </c>
      <c r="BF51" s="50">
        <f t="shared" si="76"/>
        <v>44882</v>
      </c>
      <c r="BG51" s="50">
        <f t="shared" si="75"/>
        <v>44910</v>
      </c>
      <c r="BH51" s="50">
        <f t="shared" si="29"/>
        <v>44938</v>
      </c>
    </row>
    <row r="52" spans="1:61">
      <c r="A52" s="128">
        <v>51</v>
      </c>
      <c r="B52" s="3">
        <v>194881</v>
      </c>
      <c r="C52" s="3" t="s">
        <v>54</v>
      </c>
      <c r="D52" s="3">
        <v>202672</v>
      </c>
      <c r="E52" s="3" t="s">
        <v>66</v>
      </c>
      <c r="F52" s="3" t="s">
        <v>73</v>
      </c>
      <c r="G52" s="3" t="s">
        <v>63</v>
      </c>
      <c r="H52" s="3" t="s">
        <v>57</v>
      </c>
      <c r="I52" s="33">
        <v>1</v>
      </c>
      <c r="J52" s="3" t="s">
        <v>58</v>
      </c>
      <c r="K52" s="3" t="s">
        <v>59</v>
      </c>
      <c r="L52" s="3" t="str">
        <f t="shared" si="11"/>
        <v>CON-SED</v>
      </c>
      <c r="M52" s="3" t="s">
        <v>60</v>
      </c>
      <c r="N52" s="3" t="s">
        <v>60</v>
      </c>
      <c r="O52" s="3" t="s">
        <v>60</v>
      </c>
      <c r="P52" s="3" t="s">
        <v>60</v>
      </c>
      <c r="Q52" s="3" t="s">
        <v>60</v>
      </c>
      <c r="R52" s="3" t="s">
        <v>60</v>
      </c>
      <c r="S52" s="1" t="s">
        <v>61</v>
      </c>
      <c r="T52" s="38">
        <v>44628</v>
      </c>
      <c r="U52" s="34">
        <f t="shared" si="60"/>
        <v>44649</v>
      </c>
      <c r="V52" s="35">
        <f t="shared" si="61"/>
        <v>44658</v>
      </c>
      <c r="W52" s="34">
        <f t="shared" si="62"/>
        <v>44714</v>
      </c>
      <c r="X52" s="34">
        <f t="shared" si="15"/>
        <v>44715</v>
      </c>
      <c r="Y52" s="55">
        <v>25.6</v>
      </c>
      <c r="Z52" s="52">
        <f t="shared" si="77"/>
        <v>0.25600000000000001</v>
      </c>
      <c r="AA52" s="52">
        <f t="shared" si="78"/>
        <v>128</v>
      </c>
      <c r="AB52" s="36">
        <f t="shared" si="56"/>
        <v>44719</v>
      </c>
      <c r="AC52" s="55">
        <v>25.8</v>
      </c>
      <c r="AD52" s="52">
        <f t="shared" si="79"/>
        <v>0.25800000000000001</v>
      </c>
      <c r="AE52" s="52">
        <f t="shared" si="80"/>
        <v>129</v>
      </c>
      <c r="AF52" s="34">
        <f t="shared" si="67"/>
        <v>44726</v>
      </c>
      <c r="AG52" s="55">
        <v>26.2</v>
      </c>
      <c r="AH52" s="52">
        <f t="shared" si="68"/>
        <v>0.26200000000000001</v>
      </c>
      <c r="AI52" s="52">
        <f t="shared" si="69"/>
        <v>131</v>
      </c>
      <c r="AJ52" s="34">
        <f t="shared" si="70"/>
        <v>44733</v>
      </c>
      <c r="AK52" s="55">
        <v>26.4</v>
      </c>
      <c r="AL52" s="52">
        <f t="shared" si="71"/>
        <v>0.26400000000000001</v>
      </c>
      <c r="AM52" s="52">
        <f t="shared" si="72"/>
        <v>132</v>
      </c>
      <c r="AN52" s="34">
        <f t="shared" si="73"/>
        <v>44740</v>
      </c>
      <c r="AO52" s="34">
        <f t="shared" si="21"/>
        <v>44764</v>
      </c>
      <c r="AP52" s="37">
        <f t="shared" si="35"/>
        <v>44767</v>
      </c>
      <c r="AQ52" s="1">
        <v>30</v>
      </c>
      <c r="AR52" s="1">
        <f t="shared" si="74"/>
        <v>210</v>
      </c>
      <c r="AS52" s="34">
        <f t="shared" si="24"/>
        <v>44925</v>
      </c>
      <c r="AT52" s="33">
        <f t="shared" si="57"/>
        <v>51</v>
      </c>
      <c r="AU52" s="7">
        <f t="shared" si="58"/>
        <v>44950</v>
      </c>
      <c r="AV52" s="7"/>
      <c r="AW52" s="80">
        <f t="shared" si="59"/>
        <v>11.428571428571429</v>
      </c>
      <c r="AX52" s="50">
        <v>44658</v>
      </c>
      <c r="AY52" s="50">
        <f t="shared" si="76"/>
        <v>44686</v>
      </c>
      <c r="AZ52" s="50">
        <f t="shared" si="76"/>
        <v>44714</v>
      </c>
      <c r="BA52" s="50">
        <f t="shared" si="26"/>
        <v>44749</v>
      </c>
      <c r="BB52" s="50">
        <f t="shared" si="27"/>
        <v>44770</v>
      </c>
      <c r="BC52" s="50">
        <f t="shared" si="76"/>
        <v>44798</v>
      </c>
      <c r="BD52" s="50">
        <f t="shared" si="76"/>
        <v>44826</v>
      </c>
      <c r="BE52" s="50">
        <f t="shared" si="76"/>
        <v>44854</v>
      </c>
      <c r="BF52" s="50">
        <f t="shared" si="76"/>
        <v>44882</v>
      </c>
      <c r="BG52" s="50">
        <f t="shared" si="75"/>
        <v>44910</v>
      </c>
      <c r="BH52" s="50">
        <f t="shared" si="29"/>
        <v>44938</v>
      </c>
    </row>
    <row r="53" spans="1:61">
      <c r="A53" s="128">
        <v>52</v>
      </c>
      <c r="B53" s="3">
        <v>194881</v>
      </c>
      <c r="C53" s="3" t="s">
        <v>54</v>
      </c>
      <c r="D53" s="3">
        <v>202672</v>
      </c>
      <c r="E53" s="3" t="s">
        <v>66</v>
      </c>
      <c r="F53" s="3" t="s">
        <v>73</v>
      </c>
      <c r="G53" s="3" t="s">
        <v>63</v>
      </c>
      <c r="H53" s="3" t="s">
        <v>57</v>
      </c>
      <c r="I53" s="33">
        <v>1</v>
      </c>
      <c r="J53" s="3" t="s">
        <v>58</v>
      </c>
      <c r="K53" s="3" t="s">
        <v>59</v>
      </c>
      <c r="L53" s="3" t="str">
        <f t="shared" si="11"/>
        <v>CON-SED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1" t="s">
        <v>61</v>
      </c>
      <c r="T53" s="38">
        <v>44628</v>
      </c>
      <c r="U53" s="34">
        <f t="shared" si="60"/>
        <v>44649</v>
      </c>
      <c r="V53" s="35">
        <f t="shared" si="61"/>
        <v>44658</v>
      </c>
      <c r="W53" s="34">
        <f t="shared" si="62"/>
        <v>44714</v>
      </c>
      <c r="X53" s="34">
        <f t="shared" si="15"/>
        <v>44715</v>
      </c>
      <c r="Y53" s="55">
        <v>29</v>
      </c>
      <c r="Z53" s="52">
        <f t="shared" si="77"/>
        <v>0.28999999999999998</v>
      </c>
      <c r="AA53" s="52">
        <f t="shared" si="78"/>
        <v>145</v>
      </c>
      <c r="AB53" s="36">
        <f t="shared" si="56"/>
        <v>44719</v>
      </c>
      <c r="AC53" s="55">
        <v>29.3</v>
      </c>
      <c r="AD53" s="52">
        <f t="shared" si="79"/>
        <v>0.29300000000000004</v>
      </c>
      <c r="AE53" s="52">
        <f t="shared" si="80"/>
        <v>146.50000000000003</v>
      </c>
      <c r="AF53" s="34">
        <f t="shared" si="67"/>
        <v>44726</v>
      </c>
      <c r="AG53" s="55">
        <v>29.9</v>
      </c>
      <c r="AH53" s="52">
        <f t="shared" si="68"/>
        <v>0.29899999999999999</v>
      </c>
      <c r="AI53" s="52">
        <f t="shared" si="69"/>
        <v>149.5</v>
      </c>
      <c r="AJ53" s="34">
        <f t="shared" si="70"/>
        <v>44733</v>
      </c>
      <c r="AK53" s="55">
        <v>31</v>
      </c>
      <c r="AL53" s="52">
        <f t="shared" si="71"/>
        <v>0.31</v>
      </c>
      <c r="AM53" s="52">
        <f t="shared" si="72"/>
        <v>155</v>
      </c>
      <c r="AN53" s="34">
        <f t="shared" si="73"/>
        <v>44740</v>
      </c>
      <c r="AO53" s="34">
        <f t="shared" si="21"/>
        <v>44764</v>
      </c>
      <c r="AP53" s="37">
        <f t="shared" si="35"/>
        <v>44767</v>
      </c>
      <c r="AQ53" s="1">
        <v>30</v>
      </c>
      <c r="AR53" s="1">
        <f t="shared" si="74"/>
        <v>210</v>
      </c>
      <c r="AS53" s="34">
        <f t="shared" si="24"/>
        <v>44925</v>
      </c>
      <c r="AT53" s="33">
        <f t="shared" si="57"/>
        <v>52</v>
      </c>
      <c r="AU53" s="7">
        <f t="shared" si="58"/>
        <v>44950</v>
      </c>
      <c r="AV53" s="7"/>
      <c r="AW53" s="80">
        <f t="shared" si="59"/>
        <v>11.428571428571429</v>
      </c>
      <c r="AX53" s="50">
        <v>44658</v>
      </c>
      <c r="AY53" s="50">
        <f t="shared" ref="AY53:BF55" si="81">AX53+28</f>
        <v>44686</v>
      </c>
      <c r="AZ53" s="50">
        <f t="shared" si="81"/>
        <v>44714</v>
      </c>
      <c r="BA53" s="50">
        <f t="shared" si="26"/>
        <v>44749</v>
      </c>
      <c r="BB53" s="50">
        <f t="shared" si="27"/>
        <v>44770</v>
      </c>
      <c r="BC53" s="50">
        <f t="shared" si="81"/>
        <v>44798</v>
      </c>
      <c r="BD53" s="50">
        <f t="shared" si="81"/>
        <v>44826</v>
      </c>
      <c r="BE53" s="50">
        <f t="shared" si="81"/>
        <v>44854</v>
      </c>
      <c r="BF53" s="50">
        <f t="shared" si="81"/>
        <v>44882</v>
      </c>
      <c r="BG53" s="50">
        <f t="shared" si="75"/>
        <v>44910</v>
      </c>
      <c r="BH53" s="50">
        <f t="shared" si="29"/>
        <v>44938</v>
      </c>
    </row>
    <row r="54" spans="1:61">
      <c r="A54" s="128">
        <v>53</v>
      </c>
      <c r="B54" s="3">
        <v>194881</v>
      </c>
      <c r="C54" s="3" t="s">
        <v>54</v>
      </c>
      <c r="D54" s="3">
        <v>202672</v>
      </c>
      <c r="E54" s="3" t="s">
        <v>66</v>
      </c>
      <c r="F54" s="3" t="s">
        <v>73</v>
      </c>
      <c r="G54" s="3" t="s">
        <v>63</v>
      </c>
      <c r="H54" s="3" t="s">
        <v>57</v>
      </c>
      <c r="I54" s="33">
        <v>1</v>
      </c>
      <c r="J54" s="3" t="s">
        <v>58</v>
      </c>
      <c r="K54" s="3" t="s">
        <v>62</v>
      </c>
      <c r="L54" s="3" t="str">
        <f t="shared" si="11"/>
        <v>CON-EX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1" t="s">
        <v>61</v>
      </c>
      <c r="T54" s="38">
        <v>44628</v>
      </c>
      <c r="U54" s="34">
        <f t="shared" si="60"/>
        <v>44649</v>
      </c>
      <c r="V54" s="35">
        <f t="shared" si="61"/>
        <v>44658</v>
      </c>
      <c r="W54" s="34">
        <f t="shared" si="62"/>
        <v>44714</v>
      </c>
      <c r="X54" s="34">
        <f t="shared" si="15"/>
        <v>44715</v>
      </c>
      <c r="Y54" s="55">
        <v>24.2</v>
      </c>
      <c r="Z54" s="52">
        <f t="shared" si="77"/>
        <v>0.24199999999999999</v>
      </c>
      <c r="AA54" s="52">
        <f t="shared" si="78"/>
        <v>121</v>
      </c>
      <c r="AB54" s="36">
        <f t="shared" si="56"/>
        <v>44719</v>
      </c>
      <c r="AC54" s="55">
        <v>24.7</v>
      </c>
      <c r="AD54" s="52">
        <f t="shared" si="79"/>
        <v>0.247</v>
      </c>
      <c r="AE54" s="52">
        <f t="shared" si="80"/>
        <v>123.5</v>
      </c>
      <c r="AF54" s="34">
        <f t="shared" si="67"/>
        <v>44726</v>
      </c>
      <c r="AG54" s="55">
        <v>25.7</v>
      </c>
      <c r="AH54" s="52">
        <f t="shared" si="68"/>
        <v>0.25700000000000001</v>
      </c>
      <c r="AI54" s="52">
        <f t="shared" si="69"/>
        <v>128.5</v>
      </c>
      <c r="AJ54" s="34">
        <f t="shared" si="70"/>
        <v>44733</v>
      </c>
      <c r="AK54" s="55">
        <v>25.1</v>
      </c>
      <c r="AL54" s="52">
        <f t="shared" si="71"/>
        <v>0.251</v>
      </c>
      <c r="AM54" s="52">
        <f t="shared" si="72"/>
        <v>125.5</v>
      </c>
      <c r="AN54" s="34">
        <f t="shared" si="73"/>
        <v>44740</v>
      </c>
      <c r="AO54" s="34">
        <f t="shared" si="21"/>
        <v>44764</v>
      </c>
      <c r="AP54" s="37">
        <f t="shared" si="35"/>
        <v>44767</v>
      </c>
      <c r="AQ54" s="1">
        <v>30</v>
      </c>
      <c r="AR54" s="1">
        <f t="shared" si="74"/>
        <v>210</v>
      </c>
      <c r="AS54" s="34">
        <f t="shared" si="24"/>
        <v>44925</v>
      </c>
      <c r="AT54" s="33">
        <f t="shared" si="57"/>
        <v>53</v>
      </c>
      <c r="AU54" s="7">
        <f t="shared" si="58"/>
        <v>44950</v>
      </c>
      <c r="AV54" s="7"/>
      <c r="AW54" s="80">
        <f t="shared" si="59"/>
        <v>11.428571428571429</v>
      </c>
      <c r="AX54" s="50">
        <v>44658</v>
      </c>
      <c r="AY54" s="50">
        <f t="shared" si="81"/>
        <v>44686</v>
      </c>
      <c r="AZ54" s="50">
        <f t="shared" si="81"/>
        <v>44714</v>
      </c>
      <c r="BA54" s="50">
        <f t="shared" si="26"/>
        <v>44749</v>
      </c>
      <c r="BB54" s="50">
        <f t="shared" si="27"/>
        <v>44770</v>
      </c>
      <c r="BC54" s="50">
        <f t="shared" si="81"/>
        <v>44798</v>
      </c>
      <c r="BD54" s="50">
        <f t="shared" si="81"/>
        <v>44826</v>
      </c>
      <c r="BE54" s="50">
        <f t="shared" si="81"/>
        <v>44854</v>
      </c>
      <c r="BF54" s="50">
        <f t="shared" si="81"/>
        <v>44882</v>
      </c>
      <c r="BG54" s="50">
        <f t="shared" si="75"/>
        <v>44910</v>
      </c>
      <c r="BH54" s="50">
        <f t="shared" si="29"/>
        <v>44938</v>
      </c>
    </row>
    <row r="55" spans="1:61">
      <c r="A55" s="128">
        <v>54</v>
      </c>
      <c r="B55" s="3">
        <v>194881</v>
      </c>
      <c r="C55" s="3" t="s">
        <v>54</v>
      </c>
      <c r="D55" s="3">
        <v>202672</v>
      </c>
      <c r="E55" s="3" t="s">
        <v>66</v>
      </c>
      <c r="F55" s="3" t="s">
        <v>73</v>
      </c>
      <c r="G55" s="3" t="s">
        <v>63</v>
      </c>
      <c r="H55" s="3" t="s">
        <v>57</v>
      </c>
      <c r="I55" s="33">
        <v>1</v>
      </c>
      <c r="J55" s="3" t="s">
        <v>58</v>
      </c>
      <c r="K55" s="3" t="s">
        <v>62</v>
      </c>
      <c r="L55" s="3" t="str">
        <f t="shared" si="11"/>
        <v>CON-EX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3" t="s">
        <v>60</v>
      </c>
      <c r="S55" s="1" t="s">
        <v>61</v>
      </c>
      <c r="T55" s="38">
        <v>44628</v>
      </c>
      <c r="U55" s="34">
        <f t="shared" si="60"/>
        <v>44649</v>
      </c>
      <c r="V55" s="35">
        <f t="shared" ref="V55:V60" si="82">AX55</f>
        <v>44658</v>
      </c>
      <c r="W55" s="34">
        <f t="shared" ref="W55:W60" si="83">AZ55</f>
        <v>44714</v>
      </c>
      <c r="X55" s="34">
        <f t="shared" si="15"/>
        <v>44715</v>
      </c>
      <c r="Y55" s="55">
        <v>27</v>
      </c>
      <c r="Z55" s="52">
        <f t="shared" si="77"/>
        <v>0.27</v>
      </c>
      <c r="AA55" s="52">
        <f t="shared" si="78"/>
        <v>135</v>
      </c>
      <c r="AB55" s="36">
        <f t="shared" si="56"/>
        <v>44719</v>
      </c>
      <c r="AC55" s="55">
        <v>27.3</v>
      </c>
      <c r="AD55" s="52">
        <f t="shared" si="79"/>
        <v>0.27300000000000002</v>
      </c>
      <c r="AE55" s="52">
        <f t="shared" si="80"/>
        <v>136.5</v>
      </c>
      <c r="AF55" s="34">
        <f t="shared" si="67"/>
        <v>44726</v>
      </c>
      <c r="AG55" s="55">
        <v>27.3</v>
      </c>
      <c r="AH55" s="52">
        <f t="shared" si="68"/>
        <v>0.27300000000000002</v>
      </c>
      <c r="AI55" s="52">
        <f t="shared" si="69"/>
        <v>136.5</v>
      </c>
      <c r="AJ55" s="34">
        <f t="shared" si="70"/>
        <v>44733</v>
      </c>
      <c r="AK55" s="55">
        <v>27</v>
      </c>
      <c r="AL55" s="52">
        <f t="shared" si="71"/>
        <v>0.27</v>
      </c>
      <c r="AM55" s="52">
        <f t="shared" si="72"/>
        <v>135</v>
      </c>
      <c r="AN55" s="34">
        <f t="shared" si="73"/>
        <v>44740</v>
      </c>
      <c r="AO55" s="34">
        <f t="shared" si="21"/>
        <v>44764</v>
      </c>
      <c r="AP55" s="37">
        <f t="shared" si="35"/>
        <v>44767</v>
      </c>
      <c r="AQ55" s="1">
        <v>30</v>
      </c>
      <c r="AR55" s="1">
        <f t="shared" si="74"/>
        <v>210</v>
      </c>
      <c r="AS55" s="34">
        <f t="shared" si="24"/>
        <v>44925</v>
      </c>
      <c r="AT55" s="33">
        <f t="shared" si="57"/>
        <v>54</v>
      </c>
      <c r="AU55" s="7">
        <f t="shared" si="58"/>
        <v>44950</v>
      </c>
      <c r="AV55" s="7"/>
      <c r="AW55" s="80">
        <f t="shared" si="59"/>
        <v>11.428571428571429</v>
      </c>
      <c r="AX55" s="50">
        <v>44658</v>
      </c>
      <c r="AY55" s="50">
        <f t="shared" si="81"/>
        <v>44686</v>
      </c>
      <c r="AZ55" s="50">
        <f t="shared" si="81"/>
        <v>44714</v>
      </c>
      <c r="BA55" s="50">
        <f t="shared" si="26"/>
        <v>44749</v>
      </c>
      <c r="BB55" s="50">
        <f t="shared" si="27"/>
        <v>44770</v>
      </c>
      <c r="BC55" s="50">
        <f t="shared" si="81"/>
        <v>44798</v>
      </c>
      <c r="BD55" s="50">
        <f t="shared" si="81"/>
        <v>44826</v>
      </c>
      <c r="BE55" s="50">
        <f t="shared" si="81"/>
        <v>44854</v>
      </c>
      <c r="BF55" s="50">
        <f t="shared" si="81"/>
        <v>44882</v>
      </c>
      <c r="BG55" s="50">
        <f t="shared" si="75"/>
        <v>44910</v>
      </c>
      <c r="BH55" s="50">
        <f t="shared" si="29"/>
        <v>44938</v>
      </c>
    </row>
    <row r="56" spans="1:61">
      <c r="A56" s="128">
        <v>55</v>
      </c>
      <c r="B56" s="3">
        <v>194881</v>
      </c>
      <c r="C56" s="3" t="s">
        <v>54</v>
      </c>
      <c r="D56" s="3">
        <v>202673</v>
      </c>
      <c r="E56" s="3">
        <v>203668</v>
      </c>
      <c r="F56" s="3" t="s">
        <v>73</v>
      </c>
      <c r="G56" s="3" t="s">
        <v>63</v>
      </c>
      <c r="H56" s="3" t="s">
        <v>57</v>
      </c>
      <c r="I56" s="33">
        <v>1</v>
      </c>
      <c r="J56" s="3" t="s">
        <v>64</v>
      </c>
      <c r="K56" s="3" t="s">
        <v>59</v>
      </c>
      <c r="L56" s="3" t="str">
        <f t="shared" si="11"/>
        <v>HFD-SED</v>
      </c>
      <c r="M56" s="3" t="s">
        <v>60</v>
      </c>
      <c r="N56" s="3" t="s">
        <v>60</v>
      </c>
      <c r="O56" s="3" t="s">
        <v>60</v>
      </c>
      <c r="P56" s="3" t="s">
        <v>60</v>
      </c>
      <c r="Q56" s="3" t="s">
        <v>60</v>
      </c>
      <c r="R56" s="3" t="s">
        <v>60</v>
      </c>
      <c r="S56" s="1" t="s">
        <v>61</v>
      </c>
      <c r="T56" s="38">
        <v>44630</v>
      </c>
      <c r="U56" s="34">
        <f t="shared" si="60"/>
        <v>44651</v>
      </c>
      <c r="V56" s="35">
        <f t="shared" si="82"/>
        <v>44658</v>
      </c>
      <c r="W56" s="34">
        <f t="shared" si="83"/>
        <v>44714</v>
      </c>
      <c r="X56" s="34">
        <f t="shared" si="15"/>
        <v>44715</v>
      </c>
      <c r="Y56" s="55">
        <v>28.5</v>
      </c>
      <c r="Z56" s="52">
        <f t="shared" ref="Z56:Z60" si="84">10/1000*Y56</f>
        <v>0.28500000000000003</v>
      </c>
      <c r="AA56" s="52">
        <f t="shared" ref="AA56:AA60" si="85">Y56*(10/1000)*(1/2)*(1000/1)</f>
        <v>142.50000000000003</v>
      </c>
      <c r="AB56" s="36">
        <f t="shared" si="56"/>
        <v>44719</v>
      </c>
      <c r="AC56" s="55">
        <v>29.3</v>
      </c>
      <c r="AD56" s="52">
        <f t="shared" ref="AD56:AD60" si="86">10/1000*AC56</f>
        <v>0.29300000000000004</v>
      </c>
      <c r="AE56" s="52">
        <f t="shared" ref="AE56:AE60" si="87">AC56*(10/1000)*(1/2)*(1000/1)</f>
        <v>146.50000000000003</v>
      </c>
      <c r="AF56" s="34">
        <f t="shared" ref="AF56:AF60" si="88">AB56+7</f>
        <v>44726</v>
      </c>
      <c r="AG56" s="55">
        <v>28.7</v>
      </c>
      <c r="AH56" s="52">
        <f t="shared" ref="AH56:AH60" si="89">10/1000*AG56</f>
        <v>0.28699999999999998</v>
      </c>
      <c r="AI56" s="52">
        <f t="shared" ref="AI56:AI60" si="90">AG56*(10/1000)*(1/2)*(1000/1)</f>
        <v>143.5</v>
      </c>
      <c r="AJ56" s="34">
        <f t="shared" ref="AJ56:AJ60" si="91">AB56+14</f>
        <v>44733</v>
      </c>
      <c r="AK56" s="55">
        <v>27.5</v>
      </c>
      <c r="AL56" s="52">
        <f t="shared" ref="AL56:AL60" si="92">10/1000*AK56</f>
        <v>0.27500000000000002</v>
      </c>
      <c r="AM56" s="52">
        <f t="shared" ref="AM56:AM60" si="93">AK56*(10/1000)*(1/2)*(1000/1)</f>
        <v>137.5</v>
      </c>
      <c r="AN56" s="34">
        <f t="shared" ref="AN56:AN60" si="94">AB56+21</f>
        <v>44740</v>
      </c>
      <c r="AO56" s="34">
        <f t="shared" si="21"/>
        <v>44764</v>
      </c>
      <c r="AP56" s="37">
        <f t="shared" si="35"/>
        <v>44767</v>
      </c>
      <c r="AQ56" s="1">
        <v>30</v>
      </c>
      <c r="AR56" s="1">
        <f t="shared" ref="AR56:AR60" si="95">AQ56*7</f>
        <v>210</v>
      </c>
      <c r="AS56" s="34">
        <f t="shared" si="24"/>
        <v>44925</v>
      </c>
      <c r="AT56" s="33">
        <f t="shared" si="57"/>
        <v>55</v>
      </c>
      <c r="AU56" s="7">
        <f t="shared" si="58"/>
        <v>44950</v>
      </c>
      <c r="AV56" s="7"/>
      <c r="AW56" s="80">
        <f t="shared" si="59"/>
        <v>11.428571428571429</v>
      </c>
      <c r="AX56" s="50">
        <v>44658</v>
      </c>
      <c r="AY56" s="50">
        <f t="shared" ref="AY56:AY60" si="96">AX56+28</f>
        <v>44686</v>
      </c>
      <c r="AZ56" s="50">
        <f t="shared" ref="AZ56:AZ60" si="97">AY56+28</f>
        <v>44714</v>
      </c>
      <c r="BA56" s="50">
        <f t="shared" si="26"/>
        <v>44749</v>
      </c>
      <c r="BB56" s="50">
        <f t="shared" si="27"/>
        <v>44770</v>
      </c>
      <c r="BC56" s="50">
        <f t="shared" ref="BC56:BC60" si="98">BB56+28</f>
        <v>44798</v>
      </c>
      <c r="BD56" s="50">
        <f t="shared" ref="BD56:BD60" si="99">BC56+28</f>
        <v>44826</v>
      </c>
      <c r="BE56" s="50">
        <f t="shared" ref="BE56:BE60" si="100">BD56+28</f>
        <v>44854</v>
      </c>
      <c r="BF56" s="50">
        <f t="shared" ref="BF56:BF60" si="101">BE56+28</f>
        <v>44882</v>
      </c>
      <c r="BG56" s="50">
        <f t="shared" ref="BG56:BG60" si="102">BF56+28</f>
        <v>44910</v>
      </c>
      <c r="BH56" s="50">
        <f t="shared" ref="BH56:BH60" si="103">BG56+28</f>
        <v>44938</v>
      </c>
    </row>
    <row r="57" spans="1:61">
      <c r="A57" s="128">
        <v>56</v>
      </c>
      <c r="B57" s="3">
        <v>194881</v>
      </c>
      <c r="C57" s="3" t="s">
        <v>54</v>
      </c>
      <c r="D57" s="3">
        <v>202673</v>
      </c>
      <c r="E57" s="3">
        <v>203668</v>
      </c>
      <c r="F57" s="3" t="s">
        <v>73</v>
      </c>
      <c r="G57" s="3" t="s">
        <v>63</v>
      </c>
      <c r="H57" s="3" t="s">
        <v>57</v>
      </c>
      <c r="I57" s="33">
        <v>1</v>
      </c>
      <c r="J57" s="3" t="s">
        <v>64</v>
      </c>
      <c r="K57" s="3" t="s">
        <v>59</v>
      </c>
      <c r="L57" s="3" t="str">
        <f t="shared" si="11"/>
        <v>HFD-SED</v>
      </c>
      <c r="M57" s="3" t="s">
        <v>60</v>
      </c>
      <c r="N57" s="3" t="s">
        <v>60</v>
      </c>
      <c r="O57" s="3" t="s">
        <v>60</v>
      </c>
      <c r="P57" s="3" t="s">
        <v>60</v>
      </c>
      <c r="Q57" s="3" t="s">
        <v>60</v>
      </c>
      <c r="R57" s="3" t="s">
        <v>60</v>
      </c>
      <c r="S57" s="1" t="s">
        <v>61</v>
      </c>
      <c r="T57" s="38">
        <v>44630</v>
      </c>
      <c r="U57" s="34">
        <f t="shared" si="60"/>
        <v>44651</v>
      </c>
      <c r="V57" s="35">
        <f t="shared" si="82"/>
        <v>44658</v>
      </c>
      <c r="W57" s="34">
        <f t="shared" si="83"/>
        <v>44714</v>
      </c>
      <c r="X57" s="34">
        <f t="shared" si="15"/>
        <v>44715</v>
      </c>
      <c r="Y57" s="55">
        <v>30.1</v>
      </c>
      <c r="Z57" s="52">
        <f t="shared" si="84"/>
        <v>0.30100000000000005</v>
      </c>
      <c r="AA57" s="52">
        <f t="shared" si="85"/>
        <v>150.50000000000003</v>
      </c>
      <c r="AB57" s="36">
        <f t="shared" si="56"/>
        <v>44719</v>
      </c>
      <c r="AC57" s="55">
        <v>31.4</v>
      </c>
      <c r="AD57" s="52">
        <f t="shared" si="86"/>
        <v>0.314</v>
      </c>
      <c r="AE57" s="52">
        <f t="shared" si="87"/>
        <v>157</v>
      </c>
      <c r="AF57" s="34">
        <f t="shared" si="88"/>
        <v>44726</v>
      </c>
      <c r="AG57" s="55">
        <v>30.1</v>
      </c>
      <c r="AH57" s="52">
        <f t="shared" si="89"/>
        <v>0.30100000000000005</v>
      </c>
      <c r="AI57" s="52">
        <f t="shared" si="90"/>
        <v>150.50000000000003</v>
      </c>
      <c r="AJ57" s="34">
        <f t="shared" si="91"/>
        <v>44733</v>
      </c>
      <c r="AK57" s="55">
        <v>29.5</v>
      </c>
      <c r="AL57" s="52">
        <f t="shared" si="92"/>
        <v>0.29499999999999998</v>
      </c>
      <c r="AM57" s="52">
        <f t="shared" si="93"/>
        <v>147.5</v>
      </c>
      <c r="AN57" s="34">
        <f t="shared" si="94"/>
        <v>44740</v>
      </c>
      <c r="AO57" s="34">
        <f t="shared" si="21"/>
        <v>44764</v>
      </c>
      <c r="AP57" s="37">
        <f t="shared" si="35"/>
        <v>44767</v>
      </c>
      <c r="AQ57" s="1">
        <v>30</v>
      </c>
      <c r="AR57" s="1">
        <f t="shared" si="95"/>
        <v>210</v>
      </c>
      <c r="AS57" s="34">
        <f t="shared" si="24"/>
        <v>44925</v>
      </c>
      <c r="AT57" s="33">
        <f t="shared" si="57"/>
        <v>56</v>
      </c>
      <c r="AU57" s="7">
        <f t="shared" si="58"/>
        <v>44950</v>
      </c>
      <c r="AV57" s="7"/>
      <c r="AW57" s="80">
        <f t="shared" si="59"/>
        <v>11.428571428571429</v>
      </c>
      <c r="AX57" s="50">
        <v>44658</v>
      </c>
      <c r="AY57" s="50">
        <f t="shared" si="96"/>
        <v>44686</v>
      </c>
      <c r="AZ57" s="50">
        <f t="shared" si="97"/>
        <v>44714</v>
      </c>
      <c r="BA57" s="50">
        <f t="shared" si="26"/>
        <v>44749</v>
      </c>
      <c r="BB57" s="50">
        <f t="shared" si="27"/>
        <v>44770</v>
      </c>
      <c r="BC57" s="50">
        <f t="shared" si="98"/>
        <v>44798</v>
      </c>
      <c r="BD57" s="50">
        <f t="shared" si="99"/>
        <v>44826</v>
      </c>
      <c r="BE57" s="50">
        <f t="shared" si="100"/>
        <v>44854</v>
      </c>
      <c r="BF57" s="50">
        <f t="shared" si="101"/>
        <v>44882</v>
      </c>
      <c r="BG57" s="50">
        <f t="shared" si="102"/>
        <v>44910</v>
      </c>
      <c r="BH57" s="50">
        <f t="shared" si="103"/>
        <v>44938</v>
      </c>
    </row>
    <row r="58" spans="1:61">
      <c r="A58" s="128">
        <v>57</v>
      </c>
      <c r="B58" s="3">
        <v>194881</v>
      </c>
      <c r="C58" s="3" t="s">
        <v>54</v>
      </c>
      <c r="D58" s="3">
        <v>202673</v>
      </c>
      <c r="E58" s="3">
        <v>203668</v>
      </c>
      <c r="F58" s="3" t="s">
        <v>73</v>
      </c>
      <c r="G58" s="3" t="s">
        <v>63</v>
      </c>
      <c r="H58" s="3" t="s">
        <v>57</v>
      </c>
      <c r="I58" s="33">
        <v>1</v>
      </c>
      <c r="J58" s="3" t="s">
        <v>64</v>
      </c>
      <c r="K58" s="3" t="s">
        <v>62</v>
      </c>
      <c r="L58" s="3" t="str">
        <f t="shared" si="11"/>
        <v>HFD-EX</v>
      </c>
      <c r="M58" s="3" t="s">
        <v>60</v>
      </c>
      <c r="N58" s="3" t="s">
        <v>60</v>
      </c>
      <c r="O58" s="3" t="s">
        <v>60</v>
      </c>
      <c r="P58" s="3" t="s">
        <v>60</v>
      </c>
      <c r="Q58" s="3" t="s">
        <v>60</v>
      </c>
      <c r="R58" s="3" t="s">
        <v>60</v>
      </c>
      <c r="S58" s="1" t="s">
        <v>61</v>
      </c>
      <c r="T58" s="38">
        <v>44630</v>
      </c>
      <c r="U58" s="34">
        <f t="shared" si="60"/>
        <v>44651</v>
      </c>
      <c r="V58" s="35">
        <f t="shared" si="82"/>
        <v>44658</v>
      </c>
      <c r="W58" s="34">
        <f t="shared" si="83"/>
        <v>44714</v>
      </c>
      <c r="X58" s="34">
        <f t="shared" si="15"/>
        <v>44715</v>
      </c>
      <c r="Y58" s="55">
        <v>30.6</v>
      </c>
      <c r="Z58" s="52">
        <f t="shared" si="84"/>
        <v>0.30599999999999999</v>
      </c>
      <c r="AA58" s="52">
        <f t="shared" si="85"/>
        <v>153</v>
      </c>
      <c r="AB58" s="36">
        <f t="shared" si="56"/>
        <v>44719</v>
      </c>
      <c r="AC58" s="55">
        <v>31.8</v>
      </c>
      <c r="AD58" s="52">
        <f t="shared" si="86"/>
        <v>0.318</v>
      </c>
      <c r="AE58" s="52">
        <f t="shared" si="87"/>
        <v>159</v>
      </c>
      <c r="AF58" s="34">
        <f t="shared" si="88"/>
        <v>44726</v>
      </c>
      <c r="AG58" s="55">
        <v>30.9</v>
      </c>
      <c r="AH58" s="52">
        <f t="shared" si="89"/>
        <v>0.309</v>
      </c>
      <c r="AI58" s="52">
        <f t="shared" si="90"/>
        <v>154.5</v>
      </c>
      <c r="AJ58" s="34">
        <f t="shared" si="91"/>
        <v>44733</v>
      </c>
      <c r="AK58" s="55">
        <v>30.5</v>
      </c>
      <c r="AL58" s="52">
        <f t="shared" si="92"/>
        <v>0.30499999999999999</v>
      </c>
      <c r="AM58" s="52">
        <f t="shared" si="93"/>
        <v>152.5</v>
      </c>
      <c r="AN58" s="34">
        <f t="shared" si="94"/>
        <v>44740</v>
      </c>
      <c r="AO58" s="34">
        <f t="shared" si="21"/>
        <v>44764</v>
      </c>
      <c r="AP58" s="37">
        <f t="shared" si="35"/>
        <v>44767</v>
      </c>
      <c r="AQ58" s="1">
        <v>30</v>
      </c>
      <c r="AR58" s="1">
        <f t="shared" si="95"/>
        <v>210</v>
      </c>
      <c r="AS58" s="34">
        <f t="shared" si="24"/>
        <v>44925</v>
      </c>
      <c r="AT58" s="33">
        <f t="shared" si="57"/>
        <v>57</v>
      </c>
      <c r="AU58" s="7">
        <f t="shared" si="58"/>
        <v>44950</v>
      </c>
      <c r="AV58" s="7"/>
      <c r="AW58" s="80">
        <f t="shared" si="59"/>
        <v>11.428571428571429</v>
      </c>
      <c r="AX58" s="50">
        <v>44658</v>
      </c>
      <c r="AY58" s="50">
        <f t="shared" si="96"/>
        <v>44686</v>
      </c>
      <c r="AZ58" s="50">
        <f t="shared" si="97"/>
        <v>44714</v>
      </c>
      <c r="BA58" s="50">
        <f t="shared" si="26"/>
        <v>44749</v>
      </c>
      <c r="BB58" s="50">
        <f t="shared" si="27"/>
        <v>44770</v>
      </c>
      <c r="BC58" s="50">
        <f t="shared" si="98"/>
        <v>44798</v>
      </c>
      <c r="BD58" s="50">
        <f t="shared" si="99"/>
        <v>44826</v>
      </c>
      <c r="BE58" s="50">
        <f t="shared" si="100"/>
        <v>44854</v>
      </c>
      <c r="BF58" s="50">
        <f t="shared" si="101"/>
        <v>44882</v>
      </c>
      <c r="BG58" s="50">
        <f t="shared" si="102"/>
        <v>44910</v>
      </c>
      <c r="BH58" s="50">
        <f t="shared" si="103"/>
        <v>44938</v>
      </c>
    </row>
    <row r="59" spans="1:61">
      <c r="A59" s="128">
        <v>58</v>
      </c>
      <c r="B59" s="3">
        <v>194881</v>
      </c>
      <c r="C59" s="3" t="s">
        <v>54</v>
      </c>
      <c r="D59" s="3">
        <v>202673</v>
      </c>
      <c r="E59" s="3">
        <v>203668</v>
      </c>
      <c r="F59" s="3" t="s">
        <v>73</v>
      </c>
      <c r="G59" s="3" t="s">
        <v>63</v>
      </c>
      <c r="H59" s="3" t="s">
        <v>57</v>
      </c>
      <c r="I59" s="33">
        <v>1</v>
      </c>
      <c r="J59" s="3" t="s">
        <v>64</v>
      </c>
      <c r="K59" s="3" t="s">
        <v>62</v>
      </c>
      <c r="L59" s="3" t="str">
        <f t="shared" si="11"/>
        <v>HFD-EX</v>
      </c>
      <c r="M59" s="3" t="s">
        <v>60</v>
      </c>
      <c r="N59" s="3" t="s">
        <v>60</v>
      </c>
      <c r="O59" s="3" t="s">
        <v>60</v>
      </c>
      <c r="P59" s="3" t="s">
        <v>60</v>
      </c>
      <c r="Q59" s="3" t="s">
        <v>60</v>
      </c>
      <c r="R59" s="3" t="s">
        <v>60</v>
      </c>
      <c r="S59" s="1" t="s">
        <v>61</v>
      </c>
      <c r="T59" s="38">
        <v>44630</v>
      </c>
      <c r="U59" s="34">
        <f t="shared" si="60"/>
        <v>44651</v>
      </c>
      <c r="V59" s="35">
        <f t="shared" si="82"/>
        <v>44658</v>
      </c>
      <c r="W59" s="34">
        <f t="shared" si="83"/>
        <v>44714</v>
      </c>
      <c r="X59" s="34">
        <f t="shared" si="15"/>
        <v>44715</v>
      </c>
      <c r="Y59" s="55">
        <v>28.7</v>
      </c>
      <c r="Z59" s="52">
        <f t="shared" si="84"/>
        <v>0.28699999999999998</v>
      </c>
      <c r="AA59" s="52">
        <f t="shared" si="85"/>
        <v>143.5</v>
      </c>
      <c r="AB59" s="36">
        <f t="shared" si="56"/>
        <v>44719</v>
      </c>
      <c r="AC59" s="55">
        <v>30</v>
      </c>
      <c r="AD59" s="52">
        <f t="shared" si="86"/>
        <v>0.3</v>
      </c>
      <c r="AE59" s="52">
        <f t="shared" si="87"/>
        <v>150</v>
      </c>
      <c r="AF59" s="34">
        <f t="shared" si="88"/>
        <v>44726</v>
      </c>
      <c r="AG59" s="55">
        <v>30.5</v>
      </c>
      <c r="AH59" s="52">
        <f t="shared" si="89"/>
        <v>0.30499999999999999</v>
      </c>
      <c r="AI59" s="52">
        <f t="shared" si="90"/>
        <v>152.5</v>
      </c>
      <c r="AJ59" s="34">
        <f t="shared" si="91"/>
        <v>44733</v>
      </c>
      <c r="AK59" s="55">
        <v>28.5</v>
      </c>
      <c r="AL59" s="52">
        <f t="shared" si="92"/>
        <v>0.28500000000000003</v>
      </c>
      <c r="AM59" s="52">
        <f t="shared" si="93"/>
        <v>142.50000000000003</v>
      </c>
      <c r="AN59" s="34">
        <f t="shared" si="94"/>
        <v>44740</v>
      </c>
      <c r="AO59" s="34">
        <f t="shared" si="21"/>
        <v>44764</v>
      </c>
      <c r="AP59" s="37">
        <f t="shared" si="35"/>
        <v>44767</v>
      </c>
      <c r="AQ59" s="1">
        <v>30</v>
      </c>
      <c r="AR59" s="1">
        <f t="shared" si="95"/>
        <v>210</v>
      </c>
      <c r="AS59" s="34">
        <f t="shared" si="24"/>
        <v>44925</v>
      </c>
      <c r="AT59" s="33">
        <f t="shared" si="57"/>
        <v>58</v>
      </c>
      <c r="AU59" s="7">
        <f t="shared" si="58"/>
        <v>44950</v>
      </c>
      <c r="AV59" s="7"/>
      <c r="AW59" s="80">
        <f t="shared" si="59"/>
        <v>11.428571428571429</v>
      </c>
      <c r="AX59" s="50">
        <v>44658</v>
      </c>
      <c r="AY59" s="50">
        <f t="shared" si="96"/>
        <v>44686</v>
      </c>
      <c r="AZ59" s="50">
        <f t="shared" si="97"/>
        <v>44714</v>
      </c>
      <c r="BA59" s="50">
        <f t="shared" si="26"/>
        <v>44749</v>
      </c>
      <c r="BB59" s="50">
        <f t="shared" si="27"/>
        <v>44770</v>
      </c>
      <c r="BC59" s="50">
        <f t="shared" si="98"/>
        <v>44798</v>
      </c>
      <c r="BD59" s="50">
        <f t="shared" si="99"/>
        <v>44826</v>
      </c>
      <c r="BE59" s="50">
        <f t="shared" si="100"/>
        <v>44854</v>
      </c>
      <c r="BF59" s="50">
        <f t="shared" si="101"/>
        <v>44882</v>
      </c>
      <c r="BG59" s="50">
        <f t="shared" si="102"/>
        <v>44910</v>
      </c>
      <c r="BH59" s="50">
        <f t="shared" si="103"/>
        <v>44938</v>
      </c>
    </row>
    <row r="60" spans="1:61">
      <c r="A60" s="128">
        <v>59</v>
      </c>
      <c r="B60" s="3">
        <v>189931</v>
      </c>
      <c r="C60" s="3" t="s">
        <v>54</v>
      </c>
      <c r="D60" s="3">
        <v>203656</v>
      </c>
      <c r="E60" s="3" t="s">
        <v>66</v>
      </c>
      <c r="F60" s="3" t="s">
        <v>55</v>
      </c>
      <c r="G60" s="3" t="s">
        <v>56</v>
      </c>
      <c r="H60" s="3" t="s">
        <v>57</v>
      </c>
      <c r="I60" s="33">
        <v>1</v>
      </c>
      <c r="J60" s="3" t="s">
        <v>64</v>
      </c>
      <c r="K60" s="3" t="s">
        <v>59</v>
      </c>
      <c r="L60" s="3" t="str">
        <f t="shared" si="11"/>
        <v>HFD-SED</v>
      </c>
      <c r="M60" s="3" t="s">
        <v>60</v>
      </c>
      <c r="N60" s="3" t="s">
        <v>60</v>
      </c>
      <c r="O60" s="3" t="s">
        <v>60</v>
      </c>
      <c r="P60" s="3" t="s">
        <v>60</v>
      </c>
      <c r="Q60" s="3" t="s">
        <v>60</v>
      </c>
      <c r="R60" s="3" t="s">
        <v>60</v>
      </c>
      <c r="S60" s="1" t="s">
        <v>61</v>
      </c>
      <c r="T60" s="38">
        <v>44630</v>
      </c>
      <c r="U60" s="34">
        <f t="shared" si="60"/>
        <v>44651</v>
      </c>
      <c r="V60" s="35">
        <f t="shared" si="82"/>
        <v>44672</v>
      </c>
      <c r="W60" s="34">
        <f t="shared" si="83"/>
        <v>44728</v>
      </c>
      <c r="X60" s="34">
        <f t="shared" si="15"/>
        <v>44729</v>
      </c>
      <c r="Y60" s="55">
        <v>22.4</v>
      </c>
      <c r="Z60" s="52">
        <f t="shared" si="84"/>
        <v>0.22399999999999998</v>
      </c>
      <c r="AA60" s="52">
        <f t="shared" si="85"/>
        <v>111.99999999999999</v>
      </c>
      <c r="AB60" s="36">
        <f t="shared" si="56"/>
        <v>44733</v>
      </c>
      <c r="AC60" s="55">
        <v>22.1</v>
      </c>
      <c r="AD60" s="52">
        <f t="shared" si="86"/>
        <v>0.22100000000000003</v>
      </c>
      <c r="AE60" s="52">
        <f t="shared" si="87"/>
        <v>110.50000000000001</v>
      </c>
      <c r="AF60" s="34">
        <f t="shared" si="88"/>
        <v>44740</v>
      </c>
      <c r="AG60" s="55">
        <v>22.1</v>
      </c>
      <c r="AH60" s="52">
        <f t="shared" si="89"/>
        <v>0.22100000000000003</v>
      </c>
      <c r="AI60" s="52">
        <f t="shared" si="90"/>
        <v>110.50000000000001</v>
      </c>
      <c r="AJ60" s="34">
        <f t="shared" si="91"/>
        <v>44747</v>
      </c>
      <c r="AK60" s="55">
        <v>22.6</v>
      </c>
      <c r="AL60" s="52">
        <f t="shared" si="92"/>
        <v>0.22600000000000001</v>
      </c>
      <c r="AM60" s="52">
        <f t="shared" si="93"/>
        <v>113</v>
      </c>
      <c r="AN60" s="34">
        <f t="shared" si="94"/>
        <v>44754</v>
      </c>
      <c r="AO60" s="34">
        <f t="shared" si="21"/>
        <v>44778</v>
      </c>
      <c r="AP60" s="37">
        <f t="shared" si="35"/>
        <v>44781</v>
      </c>
      <c r="AQ60" s="1">
        <v>16</v>
      </c>
      <c r="AR60" s="1">
        <f t="shared" si="95"/>
        <v>112</v>
      </c>
      <c r="AS60" s="34">
        <f t="shared" si="24"/>
        <v>44841</v>
      </c>
      <c r="AT60" s="33">
        <f t="shared" si="57"/>
        <v>59</v>
      </c>
      <c r="AU60" s="7">
        <f t="shared" si="58"/>
        <v>44866</v>
      </c>
      <c r="AV60" s="7"/>
      <c r="AW60" s="80">
        <f t="shared" si="59"/>
        <v>7.9285714285714288</v>
      </c>
      <c r="AX60" s="50">
        <v>44672</v>
      </c>
      <c r="AY60" s="50">
        <f t="shared" si="96"/>
        <v>44700</v>
      </c>
      <c r="AZ60" s="50">
        <f t="shared" si="97"/>
        <v>44728</v>
      </c>
      <c r="BA60" s="50">
        <f t="shared" si="26"/>
        <v>44763</v>
      </c>
      <c r="BB60" s="50">
        <f t="shared" si="27"/>
        <v>44784</v>
      </c>
      <c r="BC60" s="50">
        <f t="shared" si="98"/>
        <v>44812</v>
      </c>
      <c r="BD60" s="50">
        <f t="shared" si="99"/>
        <v>44840</v>
      </c>
      <c r="BE60" s="50">
        <f t="shared" si="100"/>
        <v>44868</v>
      </c>
      <c r="BF60" s="50">
        <f t="shared" si="101"/>
        <v>44896</v>
      </c>
      <c r="BG60" s="50">
        <f t="shared" si="102"/>
        <v>44924</v>
      </c>
      <c r="BH60" s="50">
        <f t="shared" si="103"/>
        <v>44952</v>
      </c>
    </row>
    <row r="61" spans="1:61">
      <c r="A61" s="128">
        <v>60</v>
      </c>
      <c r="B61" s="3">
        <v>189931</v>
      </c>
      <c r="C61" s="3" t="s">
        <v>54</v>
      </c>
      <c r="D61" s="3">
        <v>203656</v>
      </c>
      <c r="E61" s="3" t="s">
        <v>66</v>
      </c>
      <c r="F61" s="3" t="s">
        <v>55</v>
      </c>
      <c r="G61" s="3" t="s">
        <v>56</v>
      </c>
      <c r="H61" s="3" t="s">
        <v>57</v>
      </c>
      <c r="I61" s="33">
        <v>1</v>
      </c>
      <c r="J61" s="3" t="s">
        <v>64</v>
      </c>
      <c r="K61" s="3" t="s">
        <v>59</v>
      </c>
      <c r="L61" s="3" t="str">
        <f t="shared" si="11"/>
        <v>HFD-SED</v>
      </c>
      <c r="M61" s="3" t="s">
        <v>60</v>
      </c>
      <c r="N61" s="3" t="s">
        <v>60</v>
      </c>
      <c r="O61" s="3" t="s">
        <v>60</v>
      </c>
      <c r="P61" s="3" t="s">
        <v>60</v>
      </c>
      <c r="Q61" s="3" t="s">
        <v>60</v>
      </c>
      <c r="R61" s="3" t="s">
        <v>60</v>
      </c>
      <c r="S61" s="1" t="s">
        <v>61</v>
      </c>
      <c r="T61" s="38">
        <v>44639</v>
      </c>
      <c r="U61" s="34">
        <f t="shared" ref="U61:U70" si="104">T61+21</f>
        <v>44660</v>
      </c>
      <c r="V61" s="35">
        <f t="shared" ref="V61:V124" si="105">AX61</f>
        <v>44672</v>
      </c>
      <c r="W61" s="34">
        <f t="shared" ref="W61:W70" si="106">AZ61</f>
        <v>44728</v>
      </c>
      <c r="X61" s="34">
        <f t="shared" si="15"/>
        <v>44729</v>
      </c>
      <c r="Y61" s="55">
        <v>20.6</v>
      </c>
      <c r="Z61" s="52">
        <f t="shared" ref="Z61:Z70" si="107">10/1000*Y61</f>
        <v>0.20600000000000002</v>
      </c>
      <c r="AA61" s="52">
        <f t="shared" ref="AA61:AA70" si="108">Y61*(10/1000)*(1/2)*(1000/1)</f>
        <v>103.00000000000001</v>
      </c>
      <c r="AB61" s="36">
        <f t="shared" si="56"/>
        <v>44733</v>
      </c>
      <c r="AC61" s="55">
        <v>19.7</v>
      </c>
      <c r="AD61" s="52">
        <f t="shared" ref="AD61:AD70" si="109">10/1000*AC61</f>
        <v>0.19700000000000001</v>
      </c>
      <c r="AE61" s="52">
        <f t="shared" ref="AE61:AE70" si="110">AC61*(10/1000)*(1/2)*(1000/1)</f>
        <v>98.5</v>
      </c>
      <c r="AF61" s="34">
        <f t="shared" ref="AF61:AF70" si="111">AB61+7</f>
        <v>44740</v>
      </c>
      <c r="AG61" s="55">
        <v>20.7</v>
      </c>
      <c r="AH61" s="52">
        <f t="shared" ref="AH61:AH68" si="112">10/1000*AG61</f>
        <v>0.20699999999999999</v>
      </c>
      <c r="AI61" s="52">
        <f t="shared" ref="AI61:AI68" si="113">AG61*(10/1000)*(1/2)*(1000/1)</f>
        <v>103.5</v>
      </c>
      <c r="AJ61" s="34">
        <f t="shared" ref="AJ61:AJ70" si="114">AB61+14</f>
        <v>44747</v>
      </c>
      <c r="AK61" s="55">
        <v>21.1</v>
      </c>
      <c r="AL61" s="52">
        <f t="shared" ref="AL61:AL68" si="115">10/1000*AK61</f>
        <v>0.21100000000000002</v>
      </c>
      <c r="AM61" s="52">
        <f t="shared" ref="AM61:AM68" si="116">AK61*(10/1000)*(1/2)*(1000/1)</f>
        <v>105.50000000000001</v>
      </c>
      <c r="AN61" s="34">
        <f t="shared" ref="AN61:AN70" si="117">AB61+21</f>
        <v>44754</v>
      </c>
      <c r="AO61" s="34">
        <f t="shared" si="21"/>
        <v>44778</v>
      </c>
      <c r="AP61" s="37">
        <f t="shared" si="35"/>
        <v>44781</v>
      </c>
      <c r="AQ61" s="1">
        <v>16</v>
      </c>
      <c r="AR61" s="1">
        <f t="shared" ref="AR61:AR70" si="118">AQ61*7</f>
        <v>112</v>
      </c>
      <c r="AS61" s="34">
        <f t="shared" si="24"/>
        <v>44841</v>
      </c>
      <c r="AT61" s="33">
        <f t="shared" si="57"/>
        <v>60</v>
      </c>
      <c r="AU61" s="7">
        <f t="shared" si="58"/>
        <v>44866</v>
      </c>
      <c r="AV61" s="7"/>
      <c r="AW61" s="80">
        <f t="shared" si="59"/>
        <v>7.9285714285714288</v>
      </c>
      <c r="AX61" s="50">
        <v>44672</v>
      </c>
      <c r="AY61" s="50">
        <f t="shared" ref="AY61:AY69" si="119">AX61+28</f>
        <v>44700</v>
      </c>
      <c r="AZ61" s="50">
        <f t="shared" ref="AZ61:AZ63" si="120">AY61+28</f>
        <v>44728</v>
      </c>
      <c r="BA61" s="50">
        <f t="shared" si="26"/>
        <v>44763</v>
      </c>
      <c r="BB61" s="50">
        <f t="shared" si="27"/>
        <v>44784</v>
      </c>
      <c r="BC61" s="50">
        <f t="shared" ref="BC61:BC69" si="121">BB61+28</f>
        <v>44812</v>
      </c>
      <c r="BD61" s="50">
        <f t="shared" ref="BD61:BD69" si="122">BC61+28</f>
        <v>44840</v>
      </c>
      <c r="BE61" s="50">
        <f t="shared" ref="BE61:BE69" si="123">BD61+28</f>
        <v>44868</v>
      </c>
      <c r="BF61" s="50">
        <f t="shared" ref="BF61:BF69" si="124">BE61+28</f>
        <v>44896</v>
      </c>
      <c r="BG61" s="50">
        <f t="shared" ref="BG61:BG69" si="125">BF61+28</f>
        <v>44924</v>
      </c>
      <c r="BH61" s="50">
        <f t="shared" ref="BH61:BH69" si="126">BG61+28</f>
        <v>44952</v>
      </c>
    </row>
    <row r="62" spans="1:61">
      <c r="A62" s="128">
        <v>61</v>
      </c>
      <c r="B62" s="3">
        <v>189931</v>
      </c>
      <c r="C62" s="3" t="s">
        <v>54</v>
      </c>
      <c r="D62" s="3">
        <v>203656</v>
      </c>
      <c r="E62" s="3" t="s">
        <v>66</v>
      </c>
      <c r="F62" s="3" t="s">
        <v>55</v>
      </c>
      <c r="G62" s="3" t="s">
        <v>56</v>
      </c>
      <c r="H62" s="3" t="s">
        <v>57</v>
      </c>
      <c r="I62" s="33">
        <v>1</v>
      </c>
      <c r="J62" s="3" t="s">
        <v>64</v>
      </c>
      <c r="K62" s="3" t="s">
        <v>62</v>
      </c>
      <c r="L62" s="3" t="str">
        <f t="shared" si="11"/>
        <v>HFD-EX</v>
      </c>
      <c r="M62" s="3" t="s">
        <v>60</v>
      </c>
      <c r="N62" s="3" t="s">
        <v>60</v>
      </c>
      <c r="O62" s="3" t="s">
        <v>60</v>
      </c>
      <c r="P62" s="3" t="s">
        <v>60</v>
      </c>
      <c r="Q62" s="3" t="s">
        <v>60</v>
      </c>
      <c r="R62" s="3" t="s">
        <v>60</v>
      </c>
      <c r="S62" s="1" t="s">
        <v>61</v>
      </c>
      <c r="T62" s="38">
        <v>44639</v>
      </c>
      <c r="U62" s="34">
        <f t="shared" si="104"/>
        <v>44660</v>
      </c>
      <c r="V62" s="35">
        <f t="shared" si="105"/>
        <v>44672</v>
      </c>
      <c r="W62" s="34">
        <f t="shared" si="106"/>
        <v>44728</v>
      </c>
      <c r="X62" s="34">
        <f t="shared" si="15"/>
        <v>44729</v>
      </c>
      <c r="Y62" s="55">
        <v>21.8</v>
      </c>
      <c r="Z62" s="52">
        <f t="shared" si="107"/>
        <v>0.218</v>
      </c>
      <c r="AA62" s="52">
        <f t="shared" si="108"/>
        <v>109</v>
      </c>
      <c r="AB62" s="36">
        <f t="shared" si="56"/>
        <v>44733</v>
      </c>
      <c r="AC62" s="55">
        <v>21.6</v>
      </c>
      <c r="AD62" s="52">
        <f t="shared" si="109"/>
        <v>0.21600000000000003</v>
      </c>
      <c r="AE62" s="52">
        <f t="shared" si="110"/>
        <v>108.00000000000001</v>
      </c>
      <c r="AF62" s="34">
        <f t="shared" si="111"/>
        <v>44740</v>
      </c>
      <c r="AG62" s="55">
        <v>21.6</v>
      </c>
      <c r="AH62" s="52">
        <f t="shared" si="112"/>
        <v>0.21600000000000003</v>
      </c>
      <c r="AI62" s="52">
        <f t="shared" si="113"/>
        <v>108.00000000000001</v>
      </c>
      <c r="AJ62" s="34">
        <f t="shared" si="114"/>
        <v>44747</v>
      </c>
      <c r="AK62" s="55">
        <v>22.3</v>
      </c>
      <c r="AL62" s="52">
        <f t="shared" si="115"/>
        <v>0.223</v>
      </c>
      <c r="AM62" s="52">
        <f t="shared" si="116"/>
        <v>111.5</v>
      </c>
      <c r="AN62" s="34">
        <f t="shared" si="117"/>
        <v>44754</v>
      </c>
      <c r="AO62" s="34">
        <f t="shared" si="21"/>
        <v>44778</v>
      </c>
      <c r="AP62" s="37">
        <f t="shared" si="35"/>
        <v>44781</v>
      </c>
      <c r="AQ62" s="1">
        <v>16</v>
      </c>
      <c r="AR62" s="1">
        <f t="shared" si="118"/>
        <v>112</v>
      </c>
      <c r="AS62" s="34">
        <f t="shared" si="24"/>
        <v>44841</v>
      </c>
      <c r="AT62" s="33">
        <f t="shared" si="57"/>
        <v>61</v>
      </c>
      <c r="AU62" s="7">
        <f t="shared" si="58"/>
        <v>44866</v>
      </c>
      <c r="AV62" s="7"/>
      <c r="AW62" s="80">
        <f t="shared" si="59"/>
        <v>7.9285714285714288</v>
      </c>
      <c r="AX62" s="50">
        <v>44672</v>
      </c>
      <c r="AY62" s="50">
        <f t="shared" si="119"/>
        <v>44700</v>
      </c>
      <c r="AZ62" s="50">
        <f t="shared" si="120"/>
        <v>44728</v>
      </c>
      <c r="BA62" s="50">
        <f t="shared" si="26"/>
        <v>44763</v>
      </c>
      <c r="BB62" s="50">
        <f t="shared" si="27"/>
        <v>44784</v>
      </c>
      <c r="BC62" s="50">
        <f t="shared" si="121"/>
        <v>44812</v>
      </c>
      <c r="BD62" s="50">
        <f t="shared" si="122"/>
        <v>44840</v>
      </c>
      <c r="BE62" s="50">
        <f t="shared" si="123"/>
        <v>44868</v>
      </c>
      <c r="BF62" s="50">
        <f t="shared" si="124"/>
        <v>44896</v>
      </c>
      <c r="BG62" s="50">
        <f t="shared" si="125"/>
        <v>44924</v>
      </c>
      <c r="BH62" s="50">
        <f t="shared" si="126"/>
        <v>44952</v>
      </c>
    </row>
    <row r="63" spans="1:61">
      <c r="A63" s="128">
        <v>62</v>
      </c>
      <c r="B63" s="3">
        <v>189931</v>
      </c>
      <c r="C63" s="3" t="s">
        <v>54</v>
      </c>
      <c r="D63" s="3">
        <v>203656</v>
      </c>
      <c r="E63" s="3" t="s">
        <v>66</v>
      </c>
      <c r="F63" s="3" t="s">
        <v>55</v>
      </c>
      <c r="G63" s="3" t="s">
        <v>56</v>
      </c>
      <c r="H63" s="3" t="s">
        <v>57</v>
      </c>
      <c r="I63" s="33">
        <v>1</v>
      </c>
      <c r="J63" s="3" t="s">
        <v>64</v>
      </c>
      <c r="K63" s="3" t="s">
        <v>62</v>
      </c>
      <c r="L63" s="3" t="str">
        <f t="shared" si="11"/>
        <v>HFD-EX</v>
      </c>
      <c r="M63" s="3" t="s">
        <v>60</v>
      </c>
      <c r="N63" s="3" t="s">
        <v>60</v>
      </c>
      <c r="O63" s="3" t="s">
        <v>60</v>
      </c>
      <c r="P63" s="3" t="s">
        <v>60</v>
      </c>
      <c r="Q63" s="3" t="s">
        <v>60</v>
      </c>
      <c r="R63" s="3" t="s">
        <v>60</v>
      </c>
      <c r="S63" s="1" t="s">
        <v>61</v>
      </c>
      <c r="T63" s="38">
        <v>44639</v>
      </c>
      <c r="U63" s="34">
        <f t="shared" si="104"/>
        <v>44660</v>
      </c>
      <c r="V63" s="35">
        <f t="shared" si="105"/>
        <v>44672</v>
      </c>
      <c r="W63" s="34">
        <f t="shared" si="106"/>
        <v>44728</v>
      </c>
      <c r="X63" s="34">
        <f t="shared" si="15"/>
        <v>44729</v>
      </c>
      <c r="Y63" s="55">
        <v>21.4</v>
      </c>
      <c r="Z63" s="52">
        <f t="shared" si="107"/>
        <v>0.214</v>
      </c>
      <c r="AA63" s="52">
        <f t="shared" si="108"/>
        <v>107</v>
      </c>
      <c r="AB63" s="36">
        <f t="shared" si="56"/>
        <v>44733</v>
      </c>
      <c r="AC63" s="55">
        <v>20.8</v>
      </c>
      <c r="AD63" s="52">
        <f t="shared" si="109"/>
        <v>0.20800000000000002</v>
      </c>
      <c r="AE63" s="52">
        <f t="shared" si="110"/>
        <v>104.00000000000001</v>
      </c>
      <c r="AF63" s="34">
        <f t="shared" si="111"/>
        <v>44740</v>
      </c>
      <c r="AG63" s="55">
        <v>21</v>
      </c>
      <c r="AH63" s="52">
        <f t="shared" si="112"/>
        <v>0.21</v>
      </c>
      <c r="AI63" s="52">
        <f t="shared" si="113"/>
        <v>105</v>
      </c>
      <c r="AJ63" s="34">
        <f t="shared" si="114"/>
        <v>44747</v>
      </c>
      <c r="AK63" s="55">
        <v>22.4</v>
      </c>
      <c r="AL63" s="52">
        <f t="shared" si="115"/>
        <v>0.22399999999999998</v>
      </c>
      <c r="AM63" s="52">
        <f t="shared" si="116"/>
        <v>111.99999999999999</v>
      </c>
      <c r="AN63" s="34">
        <f t="shared" si="117"/>
        <v>44754</v>
      </c>
      <c r="AO63" s="34">
        <f t="shared" si="21"/>
        <v>44778</v>
      </c>
      <c r="AP63" s="37">
        <f t="shared" si="35"/>
        <v>44781</v>
      </c>
      <c r="AQ63" s="1">
        <v>16</v>
      </c>
      <c r="AR63" s="1">
        <f t="shared" si="118"/>
        <v>112</v>
      </c>
      <c r="AS63" s="34">
        <f t="shared" si="24"/>
        <v>44841</v>
      </c>
      <c r="AT63" s="33">
        <f t="shared" si="57"/>
        <v>62</v>
      </c>
      <c r="AU63" s="7">
        <f t="shared" si="58"/>
        <v>44866</v>
      </c>
      <c r="AV63" s="7"/>
      <c r="AW63" s="80">
        <f t="shared" si="59"/>
        <v>7.9285714285714288</v>
      </c>
      <c r="AX63" s="50">
        <v>44672</v>
      </c>
      <c r="AY63" s="50">
        <f t="shared" si="119"/>
        <v>44700</v>
      </c>
      <c r="AZ63" s="50">
        <f t="shared" si="120"/>
        <v>44728</v>
      </c>
      <c r="BA63" s="50">
        <f t="shared" si="26"/>
        <v>44763</v>
      </c>
      <c r="BB63" s="50">
        <f t="shared" si="27"/>
        <v>44784</v>
      </c>
      <c r="BC63" s="50">
        <f t="shared" si="121"/>
        <v>44812</v>
      </c>
      <c r="BD63" s="50">
        <f t="shared" si="122"/>
        <v>44840</v>
      </c>
      <c r="BE63" s="50">
        <f t="shared" si="123"/>
        <v>44868</v>
      </c>
      <c r="BF63" s="50">
        <f t="shared" si="124"/>
        <v>44896</v>
      </c>
      <c r="BG63" s="50">
        <f t="shared" si="125"/>
        <v>44924</v>
      </c>
      <c r="BH63" s="50">
        <f t="shared" si="126"/>
        <v>44952</v>
      </c>
    </row>
    <row r="64" spans="1:61">
      <c r="A64" s="128">
        <v>63</v>
      </c>
      <c r="B64" s="3">
        <v>189931</v>
      </c>
      <c r="C64" s="3" t="s">
        <v>54</v>
      </c>
      <c r="D64" s="3">
        <v>203658</v>
      </c>
      <c r="E64" s="3" t="s">
        <v>66</v>
      </c>
      <c r="F64" s="3" t="s">
        <v>55</v>
      </c>
      <c r="G64" s="3" t="s">
        <v>63</v>
      </c>
      <c r="H64" s="3" t="s">
        <v>57</v>
      </c>
      <c r="I64" s="33">
        <v>1</v>
      </c>
      <c r="J64" s="3" t="s">
        <v>64</v>
      </c>
      <c r="K64" s="3" t="s">
        <v>59</v>
      </c>
      <c r="L64" s="3" t="str">
        <f t="shared" si="11"/>
        <v>HFD-SED</v>
      </c>
      <c r="M64" s="3" t="s">
        <v>60</v>
      </c>
      <c r="N64" s="3" t="s">
        <v>60</v>
      </c>
      <c r="O64" s="3" t="s">
        <v>60</v>
      </c>
      <c r="P64" s="3" t="s">
        <v>60</v>
      </c>
      <c r="Q64" s="3" t="s">
        <v>60</v>
      </c>
      <c r="R64" s="3" t="s">
        <v>60</v>
      </c>
      <c r="S64" s="1" t="s">
        <v>61</v>
      </c>
      <c r="T64" s="38">
        <v>44639</v>
      </c>
      <c r="U64" s="34">
        <f t="shared" si="104"/>
        <v>44660</v>
      </c>
      <c r="V64" s="35">
        <f t="shared" si="105"/>
        <v>44672</v>
      </c>
      <c r="W64" s="34">
        <f t="shared" si="106"/>
        <v>44728</v>
      </c>
      <c r="X64" s="34">
        <f t="shared" si="15"/>
        <v>44729</v>
      </c>
      <c r="Y64" s="55">
        <v>29.9</v>
      </c>
      <c r="Z64" s="52">
        <f t="shared" si="107"/>
        <v>0.29899999999999999</v>
      </c>
      <c r="AA64" s="52">
        <f t="shared" si="108"/>
        <v>149.5</v>
      </c>
      <c r="AB64" s="36">
        <f t="shared" si="56"/>
        <v>44733</v>
      </c>
      <c r="AC64" s="55">
        <v>27.4</v>
      </c>
      <c r="AD64" s="52">
        <f t="shared" si="109"/>
        <v>0.27399999999999997</v>
      </c>
      <c r="AE64" s="52">
        <f t="shared" si="110"/>
        <v>136.99999999999997</v>
      </c>
      <c r="AF64" s="34">
        <f t="shared" si="111"/>
        <v>44740</v>
      </c>
      <c r="AG64" s="55">
        <v>28.5</v>
      </c>
      <c r="AH64" s="52">
        <f t="shared" si="112"/>
        <v>0.28500000000000003</v>
      </c>
      <c r="AI64" s="52">
        <f t="shared" si="113"/>
        <v>142.50000000000003</v>
      </c>
      <c r="AJ64" s="34">
        <f t="shared" si="114"/>
        <v>44747</v>
      </c>
      <c r="AK64" s="55">
        <v>30.2</v>
      </c>
      <c r="AL64" s="52">
        <f t="shared" si="115"/>
        <v>0.30199999999999999</v>
      </c>
      <c r="AM64" s="52">
        <f t="shared" si="116"/>
        <v>151</v>
      </c>
      <c r="AN64" s="34">
        <f t="shared" si="117"/>
        <v>44754</v>
      </c>
      <c r="AO64" s="34">
        <f t="shared" si="21"/>
        <v>44778</v>
      </c>
      <c r="AP64" s="37">
        <f t="shared" si="35"/>
        <v>44781</v>
      </c>
      <c r="AQ64" s="1">
        <v>16</v>
      </c>
      <c r="AR64" s="1">
        <f t="shared" si="118"/>
        <v>112</v>
      </c>
      <c r="AS64" s="34">
        <f t="shared" si="24"/>
        <v>44841</v>
      </c>
      <c r="AT64" s="33">
        <f t="shared" si="57"/>
        <v>63</v>
      </c>
      <c r="AU64" s="7">
        <f t="shared" ref="AU64:AU68" si="127">AN64+AR64</f>
        <v>44866</v>
      </c>
      <c r="AV64" s="7"/>
      <c r="AW64" s="80">
        <f t="shared" si="59"/>
        <v>7.9285714285714288</v>
      </c>
      <c r="AX64" s="50">
        <v>44672</v>
      </c>
      <c r="AY64" s="50">
        <f t="shared" ref="AY64:AY68" si="128">AX64+28</f>
        <v>44700</v>
      </c>
      <c r="AZ64" s="50">
        <f t="shared" ref="AZ64:AZ68" si="129">AY64+28</f>
        <v>44728</v>
      </c>
      <c r="BA64" s="50">
        <f t="shared" ref="BA64:BA68" si="130">AZ64+35</f>
        <v>44763</v>
      </c>
      <c r="BB64" s="50">
        <f t="shared" ref="BB64:BB68" si="131">BA64+21</f>
        <v>44784</v>
      </c>
      <c r="BC64" s="50">
        <f t="shared" ref="BC64:BC68" si="132">BB64+28</f>
        <v>44812</v>
      </c>
      <c r="BD64" s="50">
        <f t="shared" ref="BD64:BD68" si="133">BC64+28</f>
        <v>44840</v>
      </c>
      <c r="BE64" s="50">
        <f t="shared" ref="BE64:BE68" si="134">BD64+28</f>
        <v>44868</v>
      </c>
      <c r="BF64" s="50">
        <f t="shared" ref="BF64:BF68" si="135">BE64+28</f>
        <v>44896</v>
      </c>
      <c r="BG64" s="50">
        <f t="shared" ref="BG64:BG68" si="136">BF64+28</f>
        <v>44924</v>
      </c>
      <c r="BH64" s="50">
        <f t="shared" ref="BH64:BH68" si="137">BG64+28</f>
        <v>44952</v>
      </c>
    </row>
    <row r="65" spans="1:61" s="143" customFormat="1">
      <c r="A65" s="129">
        <v>64</v>
      </c>
      <c r="B65" s="120">
        <v>189931</v>
      </c>
      <c r="C65" s="120" t="s">
        <v>54</v>
      </c>
      <c r="D65" s="120">
        <v>203658</v>
      </c>
      <c r="E65" s="120" t="s">
        <v>66</v>
      </c>
      <c r="F65" s="120" t="s">
        <v>55</v>
      </c>
      <c r="G65" s="120" t="s">
        <v>63</v>
      </c>
      <c r="H65" s="120" t="s">
        <v>57</v>
      </c>
      <c r="I65" s="121">
        <v>1</v>
      </c>
      <c r="J65" s="120" t="s">
        <v>64</v>
      </c>
      <c r="K65" s="120" t="s">
        <v>59</v>
      </c>
      <c r="L65" s="120" t="str">
        <f t="shared" si="11"/>
        <v>HFD-SED</v>
      </c>
      <c r="M65" s="120" t="s">
        <v>60</v>
      </c>
      <c r="N65" s="120" t="s">
        <v>60</v>
      </c>
      <c r="O65" s="120" t="s">
        <v>60</v>
      </c>
      <c r="P65" s="3" t="s">
        <v>60</v>
      </c>
      <c r="Q65" s="120" t="s">
        <v>60</v>
      </c>
      <c r="R65" s="120" t="s">
        <v>60</v>
      </c>
      <c r="S65" s="122" t="s">
        <v>61</v>
      </c>
      <c r="T65" s="123">
        <v>44639</v>
      </c>
      <c r="U65" s="124">
        <f t="shared" si="104"/>
        <v>44660</v>
      </c>
      <c r="V65" s="124">
        <f t="shared" si="105"/>
        <v>44672</v>
      </c>
      <c r="W65" s="124">
        <f t="shared" si="106"/>
        <v>44728</v>
      </c>
      <c r="X65" s="124">
        <f t="shared" si="15"/>
        <v>44729</v>
      </c>
      <c r="Y65" s="125">
        <v>29.1</v>
      </c>
      <c r="Z65" s="126">
        <f t="shared" si="107"/>
        <v>0.29100000000000004</v>
      </c>
      <c r="AA65" s="126">
        <f t="shared" si="108"/>
        <v>145.50000000000003</v>
      </c>
      <c r="AB65" s="124">
        <f t="shared" si="56"/>
        <v>44733</v>
      </c>
      <c r="AC65" s="125" t="s">
        <v>61</v>
      </c>
      <c r="AD65" s="126" t="s">
        <v>61</v>
      </c>
      <c r="AE65" s="126" t="s">
        <v>61</v>
      </c>
      <c r="AF65" s="124">
        <f t="shared" si="111"/>
        <v>44740</v>
      </c>
      <c r="AG65" s="125" t="s">
        <v>61</v>
      </c>
      <c r="AH65" s="126" t="s">
        <v>61</v>
      </c>
      <c r="AI65" s="126" t="s">
        <v>61</v>
      </c>
      <c r="AJ65" s="124">
        <f t="shared" si="114"/>
        <v>44747</v>
      </c>
      <c r="AK65" s="125" t="s">
        <v>61</v>
      </c>
      <c r="AL65" s="125" t="s">
        <v>61</v>
      </c>
      <c r="AM65" s="126" t="e">
        <f t="shared" si="116"/>
        <v>#VALUE!</v>
      </c>
      <c r="AN65" s="124">
        <f t="shared" si="117"/>
        <v>44754</v>
      </c>
      <c r="AO65" s="124">
        <f t="shared" si="21"/>
        <v>44778</v>
      </c>
      <c r="AP65" s="124">
        <f t="shared" si="35"/>
        <v>44781</v>
      </c>
      <c r="AQ65" s="122">
        <v>4</v>
      </c>
      <c r="AR65" s="122">
        <f t="shared" si="118"/>
        <v>28</v>
      </c>
      <c r="AS65" s="124">
        <f t="shared" si="24"/>
        <v>44757</v>
      </c>
      <c r="AT65" s="121">
        <f t="shared" si="57"/>
        <v>64</v>
      </c>
      <c r="AU65" s="61">
        <f t="shared" si="127"/>
        <v>44782</v>
      </c>
      <c r="AV65" s="61"/>
      <c r="AW65" s="134">
        <f t="shared" si="59"/>
        <v>4.9285714285714288</v>
      </c>
      <c r="AX65" s="61">
        <v>44672</v>
      </c>
      <c r="AY65" s="61">
        <f t="shared" si="128"/>
        <v>44700</v>
      </c>
      <c r="AZ65" s="61">
        <f t="shared" si="129"/>
        <v>44728</v>
      </c>
      <c r="BA65" s="61">
        <f t="shared" si="130"/>
        <v>44763</v>
      </c>
      <c r="BB65" s="61">
        <f t="shared" si="131"/>
        <v>44784</v>
      </c>
      <c r="BC65" s="61">
        <f t="shared" si="132"/>
        <v>44812</v>
      </c>
      <c r="BD65" s="61">
        <f t="shared" si="133"/>
        <v>44840</v>
      </c>
      <c r="BE65" s="61">
        <f t="shared" si="134"/>
        <v>44868</v>
      </c>
      <c r="BF65" s="61">
        <f t="shared" si="135"/>
        <v>44896</v>
      </c>
      <c r="BG65" s="61">
        <f t="shared" si="136"/>
        <v>44924</v>
      </c>
      <c r="BH65" s="61">
        <f t="shared" si="137"/>
        <v>44952</v>
      </c>
      <c r="BI65" s="135" t="s">
        <v>65</v>
      </c>
    </row>
    <row r="66" spans="1:61" s="143" customFormat="1">
      <c r="A66" s="129">
        <v>65</v>
      </c>
      <c r="B66" s="120">
        <v>189931</v>
      </c>
      <c r="C66" s="120" t="s">
        <v>54</v>
      </c>
      <c r="D66" s="120">
        <v>203658</v>
      </c>
      <c r="E66" s="120" t="s">
        <v>66</v>
      </c>
      <c r="F66" s="120" t="s">
        <v>55</v>
      </c>
      <c r="G66" s="120" t="s">
        <v>63</v>
      </c>
      <c r="H66" s="120" t="s">
        <v>57</v>
      </c>
      <c r="I66" s="121">
        <v>1</v>
      </c>
      <c r="J66" s="120" t="s">
        <v>64</v>
      </c>
      <c r="K66" s="120" t="s">
        <v>62</v>
      </c>
      <c r="L66" s="120" t="str">
        <f t="shared" si="11"/>
        <v>HFD-EX</v>
      </c>
      <c r="M66" s="120" t="s">
        <v>60</v>
      </c>
      <c r="N66" s="120" t="s">
        <v>60</v>
      </c>
      <c r="O66" s="120" t="s">
        <v>60</v>
      </c>
      <c r="P66" s="3" t="s">
        <v>60</v>
      </c>
      <c r="Q66" s="120" t="s">
        <v>60</v>
      </c>
      <c r="R66" s="120" t="s">
        <v>60</v>
      </c>
      <c r="S66" s="122" t="s">
        <v>61</v>
      </c>
      <c r="T66" s="123">
        <v>44639</v>
      </c>
      <c r="U66" s="124">
        <f t="shared" si="104"/>
        <v>44660</v>
      </c>
      <c r="V66" s="124">
        <f t="shared" si="105"/>
        <v>44672</v>
      </c>
      <c r="W66" s="124">
        <f t="shared" si="106"/>
        <v>44728</v>
      </c>
      <c r="X66" s="124">
        <f t="shared" si="15"/>
        <v>44729</v>
      </c>
      <c r="Y66" s="125">
        <v>28.5</v>
      </c>
      <c r="Z66" s="126">
        <f t="shared" si="107"/>
        <v>0.28500000000000003</v>
      </c>
      <c r="AA66" s="126">
        <f t="shared" si="108"/>
        <v>142.50000000000003</v>
      </c>
      <c r="AB66" s="124">
        <f t="shared" si="56"/>
        <v>44733</v>
      </c>
      <c r="AC66" s="125" t="s">
        <v>61</v>
      </c>
      <c r="AD66" s="126" t="s">
        <v>61</v>
      </c>
      <c r="AE66" s="126" t="s">
        <v>61</v>
      </c>
      <c r="AF66" s="124">
        <f t="shared" si="111"/>
        <v>44740</v>
      </c>
      <c r="AG66" s="125" t="s">
        <v>61</v>
      </c>
      <c r="AH66" s="126" t="s">
        <v>61</v>
      </c>
      <c r="AI66" s="126" t="s">
        <v>61</v>
      </c>
      <c r="AJ66" s="124">
        <f t="shared" si="114"/>
        <v>44747</v>
      </c>
      <c r="AK66" s="125" t="s">
        <v>61</v>
      </c>
      <c r="AL66" s="125" t="s">
        <v>61</v>
      </c>
      <c r="AM66" s="126" t="e">
        <f t="shared" si="116"/>
        <v>#VALUE!</v>
      </c>
      <c r="AN66" s="124">
        <f t="shared" si="117"/>
        <v>44754</v>
      </c>
      <c r="AO66" s="124">
        <f t="shared" si="21"/>
        <v>44778</v>
      </c>
      <c r="AP66" s="124">
        <f t="shared" si="35"/>
        <v>44781</v>
      </c>
      <c r="AQ66" s="122">
        <v>4</v>
      </c>
      <c r="AR66" s="122">
        <f t="shared" si="118"/>
        <v>28</v>
      </c>
      <c r="AS66" s="124">
        <f t="shared" si="24"/>
        <v>44757</v>
      </c>
      <c r="AT66" s="121">
        <f t="shared" ref="AT66:AT97" si="138">A66</f>
        <v>65</v>
      </c>
      <c r="AU66" s="61">
        <f t="shared" si="127"/>
        <v>44782</v>
      </c>
      <c r="AV66" s="61"/>
      <c r="AW66" s="134">
        <f t="shared" ref="AW66:AW97" si="139">((AU66-V66)/28)+1</f>
        <v>4.9285714285714288</v>
      </c>
      <c r="AX66" s="61">
        <v>44672</v>
      </c>
      <c r="AY66" s="61">
        <f t="shared" si="128"/>
        <v>44700</v>
      </c>
      <c r="AZ66" s="61">
        <f t="shared" si="129"/>
        <v>44728</v>
      </c>
      <c r="BA66" s="61">
        <f t="shared" si="130"/>
        <v>44763</v>
      </c>
      <c r="BB66" s="61">
        <f t="shared" si="131"/>
        <v>44784</v>
      </c>
      <c r="BC66" s="61">
        <f t="shared" si="132"/>
        <v>44812</v>
      </c>
      <c r="BD66" s="61">
        <f t="shared" si="133"/>
        <v>44840</v>
      </c>
      <c r="BE66" s="61">
        <f t="shared" si="134"/>
        <v>44868</v>
      </c>
      <c r="BF66" s="61">
        <f t="shared" si="135"/>
        <v>44896</v>
      </c>
      <c r="BG66" s="61">
        <f t="shared" si="136"/>
        <v>44924</v>
      </c>
      <c r="BH66" s="61">
        <f t="shared" si="137"/>
        <v>44952</v>
      </c>
      <c r="BI66" s="135" t="s">
        <v>65</v>
      </c>
    </row>
    <row r="67" spans="1:61" s="143" customFormat="1">
      <c r="A67" s="129">
        <v>66</v>
      </c>
      <c r="B67" s="120">
        <v>189931</v>
      </c>
      <c r="C67" s="120" t="s">
        <v>54</v>
      </c>
      <c r="D67" s="120">
        <v>203658</v>
      </c>
      <c r="E67" s="120" t="s">
        <v>66</v>
      </c>
      <c r="F67" s="120" t="s">
        <v>55</v>
      </c>
      <c r="G67" s="120" t="s">
        <v>63</v>
      </c>
      <c r="H67" s="120" t="s">
        <v>57</v>
      </c>
      <c r="I67" s="121">
        <v>1</v>
      </c>
      <c r="J67" s="120" t="s">
        <v>64</v>
      </c>
      <c r="K67" s="120" t="s">
        <v>62</v>
      </c>
      <c r="L67" s="120" t="str">
        <f t="shared" ref="L67:L111" si="140">IF((AND(J67="CON",K67="SED")),"CON-SED",IF((AND(J67="CON",K67="EX")),"CON-EX",IF((AND(J67="HFD",K67="SED")),"HFD-SED",IF((AND(J67="HFD",K67="EX")),"HFD-EX","Not Yet Assigned"))))</f>
        <v>HFD-EX</v>
      </c>
      <c r="M67" s="120" t="s">
        <v>60</v>
      </c>
      <c r="N67" s="120" t="s">
        <v>60</v>
      </c>
      <c r="O67" s="120" t="s">
        <v>60</v>
      </c>
      <c r="P67" s="3" t="s">
        <v>60</v>
      </c>
      <c r="Q67" s="120" t="s">
        <v>60</v>
      </c>
      <c r="R67" s="120" t="s">
        <v>60</v>
      </c>
      <c r="S67" s="122" t="s">
        <v>61</v>
      </c>
      <c r="T67" s="123">
        <v>44639</v>
      </c>
      <c r="U67" s="124">
        <f t="shared" si="104"/>
        <v>44660</v>
      </c>
      <c r="V67" s="124">
        <f t="shared" si="105"/>
        <v>44672</v>
      </c>
      <c r="W67" s="124">
        <f t="shared" si="106"/>
        <v>44728</v>
      </c>
      <c r="X67" s="124">
        <f t="shared" ref="X67:X130" si="141">AB67-4</f>
        <v>44729</v>
      </c>
      <c r="Y67" s="125">
        <v>28.3</v>
      </c>
      <c r="Z67" s="126">
        <f t="shared" si="107"/>
        <v>0.28300000000000003</v>
      </c>
      <c r="AA67" s="126">
        <f t="shared" si="108"/>
        <v>141.50000000000003</v>
      </c>
      <c r="AB67" s="124">
        <f t="shared" si="56"/>
        <v>44733</v>
      </c>
      <c r="AC67" s="125" t="s">
        <v>61</v>
      </c>
      <c r="AD67" s="126" t="s">
        <v>61</v>
      </c>
      <c r="AE67" s="126" t="s">
        <v>61</v>
      </c>
      <c r="AF67" s="124">
        <f t="shared" si="111"/>
        <v>44740</v>
      </c>
      <c r="AG67" s="125" t="s">
        <v>61</v>
      </c>
      <c r="AH67" s="126" t="s">
        <v>61</v>
      </c>
      <c r="AI67" s="126" t="s">
        <v>61</v>
      </c>
      <c r="AJ67" s="124">
        <f t="shared" si="114"/>
        <v>44747</v>
      </c>
      <c r="AK67" s="125" t="s">
        <v>61</v>
      </c>
      <c r="AL67" s="125" t="s">
        <v>61</v>
      </c>
      <c r="AM67" s="126" t="e">
        <f t="shared" si="116"/>
        <v>#VALUE!</v>
      </c>
      <c r="AN67" s="124">
        <f t="shared" si="117"/>
        <v>44754</v>
      </c>
      <c r="AO67" s="124">
        <f t="shared" ref="AO67:AO84" si="142">AP67-3</f>
        <v>44778</v>
      </c>
      <c r="AP67" s="124">
        <f t="shared" si="35"/>
        <v>44781</v>
      </c>
      <c r="AQ67" s="122">
        <v>4</v>
      </c>
      <c r="AR67" s="122">
        <f t="shared" si="118"/>
        <v>28</v>
      </c>
      <c r="AS67" s="124">
        <f t="shared" ref="AS67:AS130" si="143">X67+AR67</f>
        <v>44757</v>
      </c>
      <c r="AT67" s="121">
        <f t="shared" si="138"/>
        <v>66</v>
      </c>
      <c r="AU67" s="61">
        <f t="shared" si="127"/>
        <v>44782</v>
      </c>
      <c r="AV67" s="61"/>
      <c r="AW67" s="134">
        <f t="shared" si="139"/>
        <v>4.9285714285714288</v>
      </c>
      <c r="AX67" s="61">
        <v>44672</v>
      </c>
      <c r="AY67" s="61">
        <f t="shared" si="128"/>
        <v>44700</v>
      </c>
      <c r="AZ67" s="61">
        <f t="shared" si="129"/>
        <v>44728</v>
      </c>
      <c r="BA67" s="61">
        <f t="shared" si="130"/>
        <v>44763</v>
      </c>
      <c r="BB67" s="61">
        <f t="shared" si="131"/>
        <v>44784</v>
      </c>
      <c r="BC67" s="61">
        <f t="shared" si="132"/>
        <v>44812</v>
      </c>
      <c r="BD67" s="61">
        <f t="shared" si="133"/>
        <v>44840</v>
      </c>
      <c r="BE67" s="61">
        <f t="shared" si="134"/>
        <v>44868</v>
      </c>
      <c r="BF67" s="61">
        <f t="shared" si="135"/>
        <v>44896</v>
      </c>
      <c r="BG67" s="61">
        <f t="shared" si="136"/>
        <v>44924</v>
      </c>
      <c r="BH67" s="61">
        <f t="shared" si="137"/>
        <v>44952</v>
      </c>
      <c r="BI67" s="135" t="s">
        <v>65</v>
      </c>
    </row>
    <row r="68" spans="1:61">
      <c r="A68" s="128">
        <v>67</v>
      </c>
      <c r="B68" s="3">
        <v>189931</v>
      </c>
      <c r="C68" s="3" t="s">
        <v>54</v>
      </c>
      <c r="D68" s="60">
        <v>203658</v>
      </c>
      <c r="E68" s="60" t="s">
        <v>66</v>
      </c>
      <c r="F68" s="3" t="s">
        <v>55</v>
      </c>
      <c r="G68" s="3" t="s">
        <v>63</v>
      </c>
      <c r="H68" s="3" t="s">
        <v>57</v>
      </c>
      <c r="I68" s="33">
        <v>1</v>
      </c>
      <c r="J68" s="3" t="s">
        <v>64</v>
      </c>
      <c r="K68" s="3" t="s">
        <v>62</v>
      </c>
      <c r="L68" s="3" t="str">
        <f t="shared" si="140"/>
        <v>HFD-EX</v>
      </c>
      <c r="M68" s="3" t="s">
        <v>60</v>
      </c>
      <c r="N68" s="3" t="s">
        <v>60</v>
      </c>
      <c r="O68" s="3" t="s">
        <v>60</v>
      </c>
      <c r="P68" s="3" t="s">
        <v>60</v>
      </c>
      <c r="Q68" s="3" t="s">
        <v>60</v>
      </c>
      <c r="R68" s="3" t="s">
        <v>60</v>
      </c>
      <c r="S68" s="1" t="s">
        <v>61</v>
      </c>
      <c r="T68" s="38">
        <v>44639</v>
      </c>
      <c r="U68" s="34">
        <f t="shared" si="104"/>
        <v>44660</v>
      </c>
      <c r="V68" s="35">
        <f t="shared" si="105"/>
        <v>44672</v>
      </c>
      <c r="W68" s="34">
        <f t="shared" si="106"/>
        <v>44728</v>
      </c>
      <c r="X68" s="34">
        <f t="shared" si="141"/>
        <v>44729</v>
      </c>
      <c r="Y68" s="55">
        <v>27.2</v>
      </c>
      <c r="Z68" s="52">
        <f t="shared" si="107"/>
        <v>0.27200000000000002</v>
      </c>
      <c r="AA68" s="52">
        <f t="shared" si="108"/>
        <v>136</v>
      </c>
      <c r="AB68" s="36">
        <f t="shared" si="56"/>
        <v>44733</v>
      </c>
      <c r="AC68" s="55">
        <v>25.7</v>
      </c>
      <c r="AD68" s="52">
        <f t="shared" si="109"/>
        <v>0.25700000000000001</v>
      </c>
      <c r="AE68" s="52">
        <f t="shared" si="110"/>
        <v>128.5</v>
      </c>
      <c r="AF68" s="34">
        <f t="shared" si="111"/>
        <v>44740</v>
      </c>
      <c r="AG68" s="55">
        <v>27.5</v>
      </c>
      <c r="AH68" s="52">
        <f t="shared" si="112"/>
        <v>0.27500000000000002</v>
      </c>
      <c r="AI68" s="52">
        <f t="shared" si="113"/>
        <v>137.5</v>
      </c>
      <c r="AJ68" s="34">
        <f t="shared" si="114"/>
        <v>44747</v>
      </c>
      <c r="AK68" s="55">
        <v>27.4</v>
      </c>
      <c r="AL68" s="52">
        <f t="shared" si="115"/>
        <v>0.27399999999999997</v>
      </c>
      <c r="AM68" s="52">
        <f t="shared" si="116"/>
        <v>136.99999999999997</v>
      </c>
      <c r="AN68" s="34">
        <f t="shared" si="117"/>
        <v>44754</v>
      </c>
      <c r="AO68" s="34">
        <f t="shared" si="142"/>
        <v>44778</v>
      </c>
      <c r="AP68" s="37">
        <f t="shared" si="35"/>
        <v>44781</v>
      </c>
      <c r="AQ68" s="1">
        <v>16</v>
      </c>
      <c r="AR68" s="1">
        <f t="shared" si="118"/>
        <v>112</v>
      </c>
      <c r="AS68" s="34">
        <f t="shared" si="143"/>
        <v>44841</v>
      </c>
      <c r="AT68" s="33">
        <f t="shared" si="138"/>
        <v>67</v>
      </c>
      <c r="AU68" s="7">
        <f t="shared" si="127"/>
        <v>44866</v>
      </c>
      <c r="AV68" s="7"/>
      <c r="AW68" s="80">
        <f t="shared" si="139"/>
        <v>7.9285714285714288</v>
      </c>
      <c r="AX68" s="50">
        <v>44672</v>
      </c>
      <c r="AY68" s="50">
        <f t="shared" si="128"/>
        <v>44700</v>
      </c>
      <c r="AZ68" s="50">
        <f t="shared" si="129"/>
        <v>44728</v>
      </c>
      <c r="BA68" s="50">
        <f t="shared" si="130"/>
        <v>44763</v>
      </c>
      <c r="BB68" s="50">
        <f t="shared" si="131"/>
        <v>44784</v>
      </c>
      <c r="BC68" s="50">
        <f t="shared" si="132"/>
        <v>44812</v>
      </c>
      <c r="BD68" s="50">
        <f t="shared" si="133"/>
        <v>44840</v>
      </c>
      <c r="BE68" s="50">
        <f t="shared" si="134"/>
        <v>44868</v>
      </c>
      <c r="BF68" s="50">
        <f t="shared" si="135"/>
        <v>44896</v>
      </c>
      <c r="BG68" s="50">
        <f t="shared" si="136"/>
        <v>44924</v>
      </c>
      <c r="BH68" s="50">
        <f t="shared" si="137"/>
        <v>44952</v>
      </c>
    </row>
    <row r="69" spans="1:61" s="143" customFormat="1">
      <c r="A69" s="129">
        <v>68</v>
      </c>
      <c r="B69" s="120">
        <v>189929</v>
      </c>
      <c r="C69" s="120" t="s">
        <v>54</v>
      </c>
      <c r="D69" s="73">
        <v>205011</v>
      </c>
      <c r="E69" s="73" t="s">
        <v>66</v>
      </c>
      <c r="F69" s="120" t="s">
        <v>69</v>
      </c>
      <c r="G69" s="120" t="s">
        <v>56</v>
      </c>
      <c r="H69" s="120" t="s">
        <v>57</v>
      </c>
      <c r="I69" s="121">
        <v>1</v>
      </c>
      <c r="J69" s="120" t="s">
        <v>58</v>
      </c>
      <c r="K69" s="120" t="s">
        <v>59</v>
      </c>
      <c r="L69" s="120" t="str">
        <f t="shared" si="140"/>
        <v>CON-SED</v>
      </c>
      <c r="M69" s="120" t="s">
        <v>60</v>
      </c>
      <c r="N69" s="120" t="s">
        <v>60</v>
      </c>
      <c r="O69" s="120" t="s">
        <v>60</v>
      </c>
      <c r="P69" s="120" t="s">
        <v>60</v>
      </c>
      <c r="Q69" s="120" t="s">
        <v>60</v>
      </c>
      <c r="R69" s="120" t="s">
        <v>60</v>
      </c>
      <c r="S69" s="122" t="s">
        <v>61</v>
      </c>
      <c r="T69" s="123">
        <v>44649</v>
      </c>
      <c r="U69" s="124">
        <f t="shared" si="104"/>
        <v>44670</v>
      </c>
      <c r="V69" s="124">
        <f t="shared" si="105"/>
        <v>44679</v>
      </c>
      <c r="W69" s="124">
        <f t="shared" si="106"/>
        <v>44735</v>
      </c>
      <c r="X69" s="124">
        <f t="shared" si="141"/>
        <v>44736</v>
      </c>
      <c r="Y69" s="125">
        <v>20.5</v>
      </c>
      <c r="Z69" s="126">
        <f t="shared" si="107"/>
        <v>0.20500000000000002</v>
      </c>
      <c r="AA69" s="126">
        <f t="shared" si="108"/>
        <v>102.50000000000001</v>
      </c>
      <c r="AB69" s="124">
        <f t="shared" si="56"/>
        <v>44740</v>
      </c>
      <c r="AC69" s="125">
        <v>18.7</v>
      </c>
      <c r="AD69" s="126">
        <f t="shared" si="109"/>
        <v>0.187</v>
      </c>
      <c r="AE69" s="126">
        <f t="shared" si="110"/>
        <v>93.5</v>
      </c>
      <c r="AF69" s="124">
        <f t="shared" si="111"/>
        <v>44747</v>
      </c>
      <c r="AG69" s="125">
        <v>20.6</v>
      </c>
      <c r="AH69" s="126">
        <f t="shared" ref="AH69:AH79" si="144">10/1000*AG69</f>
        <v>0.20600000000000002</v>
      </c>
      <c r="AI69" s="126">
        <f t="shared" ref="AI69:AI79" si="145">AG69*(10/1000)*(1/2)*(1000/1)</f>
        <v>103.00000000000001</v>
      </c>
      <c r="AJ69" s="124">
        <f t="shared" si="114"/>
        <v>44754</v>
      </c>
      <c r="AK69" s="125">
        <v>19.8</v>
      </c>
      <c r="AL69" s="126">
        <f t="shared" ref="AL69:AL79" si="146">10/1000*AK69</f>
        <v>0.19800000000000001</v>
      </c>
      <c r="AM69" s="126">
        <f t="shared" ref="AM69:AM79" si="147">AK69*(10/1000)*(1/2)*(1000/1)</f>
        <v>99</v>
      </c>
      <c r="AN69" s="124">
        <f t="shared" si="117"/>
        <v>44761</v>
      </c>
      <c r="AO69" s="124">
        <f t="shared" si="142"/>
        <v>44785</v>
      </c>
      <c r="AP69" s="124">
        <f t="shared" si="35"/>
        <v>44788</v>
      </c>
      <c r="AQ69" s="122">
        <v>4</v>
      </c>
      <c r="AR69" s="122">
        <f t="shared" si="118"/>
        <v>28</v>
      </c>
      <c r="AS69" s="124">
        <f t="shared" si="143"/>
        <v>44764</v>
      </c>
      <c r="AT69" s="121">
        <f t="shared" si="138"/>
        <v>68</v>
      </c>
      <c r="AU69" s="61">
        <f t="shared" ref="AU69:AU97" si="148">AN69+AR69</f>
        <v>44789</v>
      </c>
      <c r="AV69" s="61"/>
      <c r="AW69" s="134">
        <f t="shared" si="139"/>
        <v>4.9285714285714288</v>
      </c>
      <c r="AX69" s="61">
        <v>44679</v>
      </c>
      <c r="AY69" s="61">
        <f t="shared" si="119"/>
        <v>44707</v>
      </c>
      <c r="AZ69" s="61">
        <f>AY69+28</f>
        <v>44735</v>
      </c>
      <c r="BA69" s="61">
        <f t="shared" ref="BA69:BA101" si="149">AZ69+35</f>
        <v>44770</v>
      </c>
      <c r="BB69" s="61">
        <f t="shared" ref="BB69:BB101" si="150">BA69+21</f>
        <v>44791</v>
      </c>
      <c r="BC69" s="61">
        <f t="shared" si="121"/>
        <v>44819</v>
      </c>
      <c r="BD69" s="61">
        <f t="shared" si="122"/>
        <v>44847</v>
      </c>
      <c r="BE69" s="61">
        <f t="shared" si="123"/>
        <v>44875</v>
      </c>
      <c r="BF69" s="61">
        <f t="shared" si="124"/>
        <v>44903</v>
      </c>
      <c r="BG69" s="61">
        <f t="shared" si="125"/>
        <v>44931</v>
      </c>
      <c r="BH69" s="61">
        <f t="shared" si="126"/>
        <v>44959</v>
      </c>
      <c r="BI69" s="135" t="s">
        <v>74</v>
      </c>
    </row>
    <row r="70" spans="1:61" s="143" customFormat="1">
      <c r="A70" s="129">
        <v>69</v>
      </c>
      <c r="B70" s="120">
        <v>189929</v>
      </c>
      <c r="C70" s="120" t="s">
        <v>54</v>
      </c>
      <c r="D70" s="73">
        <v>205011</v>
      </c>
      <c r="E70" s="73" t="s">
        <v>66</v>
      </c>
      <c r="F70" s="120" t="s">
        <v>69</v>
      </c>
      <c r="G70" s="120" t="s">
        <v>56</v>
      </c>
      <c r="H70" s="120" t="s">
        <v>57</v>
      </c>
      <c r="I70" s="121">
        <v>1</v>
      </c>
      <c r="J70" s="120" t="s">
        <v>58</v>
      </c>
      <c r="K70" s="120" t="s">
        <v>59</v>
      </c>
      <c r="L70" s="120" t="str">
        <f t="shared" si="140"/>
        <v>CON-SED</v>
      </c>
      <c r="M70" s="120" t="s">
        <v>60</v>
      </c>
      <c r="N70" s="120" t="s">
        <v>60</v>
      </c>
      <c r="O70" s="120" t="s">
        <v>60</v>
      </c>
      <c r="P70" s="120" t="s">
        <v>60</v>
      </c>
      <c r="Q70" s="120" t="s">
        <v>60</v>
      </c>
      <c r="R70" s="120" t="s">
        <v>60</v>
      </c>
      <c r="S70" s="122" t="s">
        <v>61</v>
      </c>
      <c r="T70" s="123">
        <v>44649</v>
      </c>
      <c r="U70" s="124">
        <f t="shared" si="104"/>
        <v>44670</v>
      </c>
      <c r="V70" s="124">
        <f t="shared" si="105"/>
        <v>44679</v>
      </c>
      <c r="W70" s="124">
        <f t="shared" si="106"/>
        <v>44735</v>
      </c>
      <c r="X70" s="124">
        <f t="shared" si="141"/>
        <v>44736</v>
      </c>
      <c r="Y70" s="125">
        <v>21.1</v>
      </c>
      <c r="Z70" s="126">
        <f t="shared" si="107"/>
        <v>0.21100000000000002</v>
      </c>
      <c r="AA70" s="126">
        <f t="shared" si="108"/>
        <v>105.50000000000001</v>
      </c>
      <c r="AB70" s="124">
        <f t="shared" si="56"/>
        <v>44740</v>
      </c>
      <c r="AC70" s="125">
        <v>18.899999999999999</v>
      </c>
      <c r="AD70" s="126">
        <f t="shared" si="109"/>
        <v>0.189</v>
      </c>
      <c r="AE70" s="126">
        <f t="shared" si="110"/>
        <v>94.5</v>
      </c>
      <c r="AF70" s="124">
        <f t="shared" si="111"/>
        <v>44747</v>
      </c>
      <c r="AG70" s="125">
        <v>20.399999999999999</v>
      </c>
      <c r="AH70" s="126">
        <f t="shared" si="144"/>
        <v>0.20399999999999999</v>
      </c>
      <c r="AI70" s="126">
        <f t="shared" si="145"/>
        <v>102</v>
      </c>
      <c r="AJ70" s="124">
        <f t="shared" si="114"/>
        <v>44754</v>
      </c>
      <c r="AK70" s="125">
        <v>21.1</v>
      </c>
      <c r="AL70" s="126">
        <f t="shared" si="146"/>
        <v>0.21100000000000002</v>
      </c>
      <c r="AM70" s="126">
        <f t="shared" si="147"/>
        <v>105.50000000000001</v>
      </c>
      <c r="AN70" s="124">
        <f t="shared" si="117"/>
        <v>44761</v>
      </c>
      <c r="AO70" s="124">
        <f t="shared" si="142"/>
        <v>44785</v>
      </c>
      <c r="AP70" s="124">
        <f t="shared" si="35"/>
        <v>44788</v>
      </c>
      <c r="AQ70" s="122">
        <v>4</v>
      </c>
      <c r="AR70" s="122">
        <f t="shared" si="118"/>
        <v>28</v>
      </c>
      <c r="AS70" s="124">
        <f t="shared" si="143"/>
        <v>44764</v>
      </c>
      <c r="AT70" s="121">
        <f t="shared" si="138"/>
        <v>69</v>
      </c>
      <c r="AU70" s="61">
        <f t="shared" si="148"/>
        <v>44789</v>
      </c>
      <c r="AV70" s="61"/>
      <c r="AW70" s="134">
        <f t="shared" si="139"/>
        <v>4.9285714285714288</v>
      </c>
      <c r="AX70" s="61">
        <v>44679</v>
      </c>
      <c r="AY70" s="61">
        <f t="shared" ref="AY70:AY84" si="151">AX70+28</f>
        <v>44707</v>
      </c>
      <c r="AZ70" s="61">
        <f t="shared" ref="AZ70:AZ84" si="152">AY70+28</f>
        <v>44735</v>
      </c>
      <c r="BA70" s="61">
        <f t="shared" si="149"/>
        <v>44770</v>
      </c>
      <c r="BB70" s="61">
        <f t="shared" si="150"/>
        <v>44791</v>
      </c>
      <c r="BC70" s="61">
        <f t="shared" ref="BC70:BC84" si="153">BB70+28</f>
        <v>44819</v>
      </c>
      <c r="BD70" s="61">
        <f t="shared" ref="BD70:BD84" si="154">BC70+28</f>
        <v>44847</v>
      </c>
      <c r="BE70" s="61">
        <f t="shared" ref="BE70:BE84" si="155">BD70+28</f>
        <v>44875</v>
      </c>
      <c r="BF70" s="61">
        <f t="shared" ref="BF70:BF84" si="156">BE70+28</f>
        <v>44903</v>
      </c>
      <c r="BG70" s="61">
        <f t="shared" ref="BG70:BG84" si="157">BF70+28</f>
        <v>44931</v>
      </c>
      <c r="BH70" s="61">
        <f t="shared" ref="BH70:BH84" si="158">BG70+28</f>
        <v>44959</v>
      </c>
      <c r="BI70" s="135" t="s">
        <v>75</v>
      </c>
    </row>
    <row r="71" spans="1:61">
      <c r="A71" s="128">
        <v>70</v>
      </c>
      <c r="B71" s="3">
        <v>189929</v>
      </c>
      <c r="C71" s="3" t="s">
        <v>54</v>
      </c>
      <c r="D71" s="60">
        <v>205011</v>
      </c>
      <c r="E71" s="60" t="s">
        <v>66</v>
      </c>
      <c r="F71" s="3" t="s">
        <v>69</v>
      </c>
      <c r="G71" s="3" t="s">
        <v>56</v>
      </c>
      <c r="H71" s="3" t="s">
        <v>57</v>
      </c>
      <c r="I71" s="33">
        <v>1</v>
      </c>
      <c r="J71" s="3" t="s">
        <v>58</v>
      </c>
      <c r="K71" s="3" t="s">
        <v>59</v>
      </c>
      <c r="L71" s="3" t="str">
        <f t="shared" si="140"/>
        <v>CON-SED</v>
      </c>
      <c r="M71" s="3" t="s">
        <v>60</v>
      </c>
      <c r="N71" s="3" t="s">
        <v>60</v>
      </c>
      <c r="O71" s="3" t="s">
        <v>60</v>
      </c>
      <c r="P71" s="3" t="s">
        <v>60</v>
      </c>
      <c r="Q71" s="3" t="s">
        <v>60</v>
      </c>
      <c r="R71" s="3" t="s">
        <v>60</v>
      </c>
      <c r="S71" s="1" t="s">
        <v>61</v>
      </c>
      <c r="T71" s="38">
        <v>44649</v>
      </c>
      <c r="U71" s="34">
        <f t="shared" ref="U71:U84" si="159">T71+21</f>
        <v>44670</v>
      </c>
      <c r="V71" s="35">
        <f t="shared" si="105"/>
        <v>44679</v>
      </c>
      <c r="W71" s="34">
        <f t="shared" ref="W71:W84" si="160">AZ71</f>
        <v>44735</v>
      </c>
      <c r="X71" s="34">
        <f t="shared" si="141"/>
        <v>44736</v>
      </c>
      <c r="Y71" s="55">
        <v>21.2</v>
      </c>
      <c r="Z71" s="52">
        <f t="shared" ref="Z71:Z84" si="161">10/1000*Y71</f>
        <v>0.21199999999999999</v>
      </c>
      <c r="AA71" s="52">
        <f t="shared" ref="AA71:AA84" si="162">Y71*(10/1000)*(1/2)*(1000/1)</f>
        <v>106</v>
      </c>
      <c r="AB71" s="36">
        <f t="shared" si="56"/>
        <v>44740</v>
      </c>
      <c r="AC71" s="55">
        <v>19.3</v>
      </c>
      <c r="AD71" s="52">
        <f t="shared" ref="AD71:AD82" si="163">10/1000*AC71</f>
        <v>0.193</v>
      </c>
      <c r="AE71" s="52">
        <f t="shared" ref="AE71:AE82" si="164">AC71*(10/1000)*(1/2)*(1000/1)</f>
        <v>96.5</v>
      </c>
      <c r="AF71" s="34">
        <f t="shared" ref="AF71:AF84" si="165">AB71+7</f>
        <v>44747</v>
      </c>
      <c r="AG71" s="55">
        <v>20.7</v>
      </c>
      <c r="AH71" s="52">
        <f t="shared" si="144"/>
        <v>0.20699999999999999</v>
      </c>
      <c r="AI71" s="52">
        <f t="shared" si="145"/>
        <v>103.5</v>
      </c>
      <c r="AJ71" s="34">
        <f t="shared" ref="AJ71:AJ84" si="166">AB71+14</f>
        <v>44754</v>
      </c>
      <c r="AK71" s="55">
        <v>20.8</v>
      </c>
      <c r="AL71" s="52">
        <f t="shared" si="146"/>
        <v>0.20800000000000002</v>
      </c>
      <c r="AM71" s="52">
        <f t="shared" si="147"/>
        <v>104.00000000000001</v>
      </c>
      <c r="AN71" s="34">
        <f t="shared" ref="AN71:AN84" si="167">AB71+21</f>
        <v>44761</v>
      </c>
      <c r="AO71" s="34">
        <f t="shared" si="142"/>
        <v>44785</v>
      </c>
      <c r="AP71" s="37">
        <f t="shared" si="35"/>
        <v>44788</v>
      </c>
      <c r="AQ71" s="1">
        <v>16</v>
      </c>
      <c r="AR71" s="1">
        <f t="shared" ref="AR71:AR84" si="168">AQ71*7</f>
        <v>112</v>
      </c>
      <c r="AS71" s="34">
        <f t="shared" si="143"/>
        <v>44848</v>
      </c>
      <c r="AT71" s="33">
        <f t="shared" si="138"/>
        <v>70</v>
      </c>
      <c r="AU71" s="7">
        <f t="shared" si="148"/>
        <v>44873</v>
      </c>
      <c r="AV71" s="7"/>
      <c r="AW71" s="80">
        <f t="shared" si="139"/>
        <v>7.9285714285714288</v>
      </c>
      <c r="AX71" s="50">
        <v>44679</v>
      </c>
      <c r="AY71" s="50">
        <f t="shared" si="151"/>
        <v>44707</v>
      </c>
      <c r="AZ71" s="50">
        <f t="shared" si="152"/>
        <v>44735</v>
      </c>
      <c r="BA71" s="50">
        <f t="shared" si="149"/>
        <v>44770</v>
      </c>
      <c r="BB71" s="50">
        <f t="shared" si="150"/>
        <v>44791</v>
      </c>
      <c r="BC71" s="50">
        <f t="shared" si="153"/>
        <v>44819</v>
      </c>
      <c r="BD71" s="50">
        <f t="shared" si="154"/>
        <v>44847</v>
      </c>
      <c r="BE71" s="50">
        <f t="shared" si="155"/>
        <v>44875</v>
      </c>
      <c r="BF71" s="61">
        <f t="shared" si="156"/>
        <v>44903</v>
      </c>
      <c r="BG71" s="61">
        <f t="shared" si="157"/>
        <v>44931</v>
      </c>
      <c r="BH71" s="61">
        <f t="shared" si="158"/>
        <v>44959</v>
      </c>
    </row>
    <row r="72" spans="1:61" s="143" customFormat="1">
      <c r="A72" s="129">
        <v>71</v>
      </c>
      <c r="B72" s="120">
        <v>189929</v>
      </c>
      <c r="C72" s="120" t="s">
        <v>54</v>
      </c>
      <c r="D72" s="73">
        <v>205011</v>
      </c>
      <c r="E72" s="73" t="s">
        <v>66</v>
      </c>
      <c r="F72" s="120" t="s">
        <v>69</v>
      </c>
      <c r="G72" s="120" t="s">
        <v>56</v>
      </c>
      <c r="H72" s="120" t="s">
        <v>57</v>
      </c>
      <c r="I72" s="121">
        <v>1</v>
      </c>
      <c r="J72" s="120" t="s">
        <v>58</v>
      </c>
      <c r="K72" s="120" t="s">
        <v>62</v>
      </c>
      <c r="L72" s="120" t="str">
        <f t="shared" si="140"/>
        <v>CON-EX</v>
      </c>
      <c r="M72" s="120" t="s">
        <v>60</v>
      </c>
      <c r="N72" s="120" t="s">
        <v>60</v>
      </c>
      <c r="O72" s="120" t="s">
        <v>60</v>
      </c>
      <c r="P72" s="120" t="s">
        <v>60</v>
      </c>
      <c r="Q72" s="120" t="s">
        <v>60</v>
      </c>
      <c r="R72" s="120" t="s">
        <v>60</v>
      </c>
      <c r="S72" s="122" t="s">
        <v>61</v>
      </c>
      <c r="T72" s="123">
        <v>44649</v>
      </c>
      <c r="U72" s="124">
        <f t="shared" si="159"/>
        <v>44670</v>
      </c>
      <c r="V72" s="124">
        <f t="shared" si="105"/>
        <v>44679</v>
      </c>
      <c r="W72" s="124">
        <f t="shared" si="160"/>
        <v>44735</v>
      </c>
      <c r="X72" s="124">
        <f t="shared" si="141"/>
        <v>44736</v>
      </c>
      <c r="Y72" s="125">
        <v>20.100000000000001</v>
      </c>
      <c r="Z72" s="126">
        <f t="shared" si="161"/>
        <v>0.20100000000000001</v>
      </c>
      <c r="AA72" s="126">
        <f t="shared" si="162"/>
        <v>100.5</v>
      </c>
      <c r="AB72" s="124">
        <f t="shared" si="56"/>
        <v>44740</v>
      </c>
      <c r="AC72" s="125">
        <v>17.8</v>
      </c>
      <c r="AD72" s="126">
        <f t="shared" si="163"/>
        <v>0.17800000000000002</v>
      </c>
      <c r="AE72" s="126">
        <f t="shared" si="164"/>
        <v>89.000000000000014</v>
      </c>
      <c r="AF72" s="124">
        <f t="shared" si="165"/>
        <v>44747</v>
      </c>
      <c r="AG72" s="125">
        <v>19.3</v>
      </c>
      <c r="AH72" s="126">
        <f t="shared" si="144"/>
        <v>0.193</v>
      </c>
      <c r="AI72" s="126">
        <f t="shared" si="145"/>
        <v>96.5</v>
      </c>
      <c r="AJ72" s="124">
        <f t="shared" si="166"/>
        <v>44754</v>
      </c>
      <c r="AK72" s="125">
        <v>20.100000000000001</v>
      </c>
      <c r="AL72" s="126">
        <f t="shared" si="146"/>
        <v>0.20100000000000001</v>
      </c>
      <c r="AM72" s="126">
        <f t="shared" si="147"/>
        <v>100.5</v>
      </c>
      <c r="AN72" s="124">
        <f t="shared" si="167"/>
        <v>44761</v>
      </c>
      <c r="AO72" s="124">
        <f t="shared" si="142"/>
        <v>44785</v>
      </c>
      <c r="AP72" s="124">
        <f t="shared" si="35"/>
        <v>44788</v>
      </c>
      <c r="AQ72" s="122">
        <v>4</v>
      </c>
      <c r="AR72" s="122">
        <f t="shared" si="168"/>
        <v>28</v>
      </c>
      <c r="AS72" s="124">
        <f t="shared" si="143"/>
        <v>44764</v>
      </c>
      <c r="AT72" s="121">
        <f t="shared" si="138"/>
        <v>71</v>
      </c>
      <c r="AU72" s="61">
        <f t="shared" si="148"/>
        <v>44789</v>
      </c>
      <c r="AV72" s="61"/>
      <c r="AW72" s="134">
        <f t="shared" si="139"/>
        <v>4.9285714285714288</v>
      </c>
      <c r="AX72" s="61">
        <v>44679</v>
      </c>
      <c r="AY72" s="61">
        <f t="shared" si="151"/>
        <v>44707</v>
      </c>
      <c r="AZ72" s="61">
        <f t="shared" si="152"/>
        <v>44735</v>
      </c>
      <c r="BA72" s="61">
        <f t="shared" si="149"/>
        <v>44770</v>
      </c>
      <c r="BB72" s="61">
        <f t="shared" si="150"/>
        <v>44791</v>
      </c>
      <c r="BC72" s="61">
        <f t="shared" si="153"/>
        <v>44819</v>
      </c>
      <c r="BD72" s="61">
        <f t="shared" si="154"/>
        <v>44847</v>
      </c>
      <c r="BE72" s="61">
        <f t="shared" si="155"/>
        <v>44875</v>
      </c>
      <c r="BF72" s="61">
        <f t="shared" si="156"/>
        <v>44903</v>
      </c>
      <c r="BG72" s="61">
        <f t="shared" si="157"/>
        <v>44931</v>
      </c>
      <c r="BH72" s="61">
        <f t="shared" si="158"/>
        <v>44959</v>
      </c>
      <c r="BI72" s="135" t="s">
        <v>74</v>
      </c>
    </row>
    <row r="73" spans="1:61" s="143" customFormat="1">
      <c r="A73" s="129">
        <v>72</v>
      </c>
      <c r="B73" s="120">
        <v>189929</v>
      </c>
      <c r="C73" s="120" t="s">
        <v>54</v>
      </c>
      <c r="D73" s="73">
        <v>205011</v>
      </c>
      <c r="E73" s="73" t="s">
        <v>66</v>
      </c>
      <c r="F73" s="120" t="s">
        <v>69</v>
      </c>
      <c r="G73" s="120" t="s">
        <v>56</v>
      </c>
      <c r="H73" s="120" t="s">
        <v>57</v>
      </c>
      <c r="I73" s="121">
        <v>1</v>
      </c>
      <c r="J73" s="120" t="s">
        <v>58</v>
      </c>
      <c r="K73" s="120" t="s">
        <v>62</v>
      </c>
      <c r="L73" s="120" t="str">
        <f t="shared" si="140"/>
        <v>CON-EX</v>
      </c>
      <c r="M73" s="120" t="s">
        <v>60</v>
      </c>
      <c r="N73" s="120" t="s">
        <v>60</v>
      </c>
      <c r="O73" s="120" t="s">
        <v>60</v>
      </c>
      <c r="P73" s="120" t="s">
        <v>60</v>
      </c>
      <c r="Q73" s="120" t="s">
        <v>60</v>
      </c>
      <c r="R73" s="120" t="s">
        <v>60</v>
      </c>
      <c r="S73" s="122" t="s">
        <v>61</v>
      </c>
      <c r="T73" s="123">
        <v>44649</v>
      </c>
      <c r="U73" s="124">
        <f t="shared" si="159"/>
        <v>44670</v>
      </c>
      <c r="V73" s="124">
        <f t="shared" si="105"/>
        <v>44679</v>
      </c>
      <c r="W73" s="124">
        <f t="shared" si="160"/>
        <v>44735</v>
      </c>
      <c r="X73" s="124">
        <f t="shared" si="141"/>
        <v>44736</v>
      </c>
      <c r="Y73" s="125">
        <v>18.7</v>
      </c>
      <c r="Z73" s="126">
        <f t="shared" si="161"/>
        <v>0.187</v>
      </c>
      <c r="AA73" s="126">
        <f t="shared" si="162"/>
        <v>93.5</v>
      </c>
      <c r="AB73" s="124">
        <f t="shared" si="56"/>
        <v>44740</v>
      </c>
      <c r="AC73" s="125">
        <v>17</v>
      </c>
      <c r="AD73" s="126">
        <f t="shared" si="163"/>
        <v>0.17</v>
      </c>
      <c r="AE73" s="126">
        <f t="shared" si="164"/>
        <v>85</v>
      </c>
      <c r="AF73" s="124">
        <f t="shared" si="165"/>
        <v>44747</v>
      </c>
      <c r="AG73" s="125">
        <v>19.100000000000001</v>
      </c>
      <c r="AH73" s="126">
        <f t="shared" si="144"/>
        <v>0.19100000000000003</v>
      </c>
      <c r="AI73" s="126">
        <f t="shared" si="145"/>
        <v>95.500000000000014</v>
      </c>
      <c r="AJ73" s="124">
        <f t="shared" si="166"/>
        <v>44754</v>
      </c>
      <c r="AK73" s="125">
        <v>18.600000000000001</v>
      </c>
      <c r="AL73" s="126">
        <f t="shared" si="146"/>
        <v>0.18600000000000003</v>
      </c>
      <c r="AM73" s="126">
        <f t="shared" si="147"/>
        <v>93.000000000000014</v>
      </c>
      <c r="AN73" s="124">
        <f t="shared" si="167"/>
        <v>44761</v>
      </c>
      <c r="AO73" s="124">
        <f t="shared" si="142"/>
        <v>44785</v>
      </c>
      <c r="AP73" s="124">
        <f t="shared" si="35"/>
        <v>44788</v>
      </c>
      <c r="AQ73" s="122">
        <v>4</v>
      </c>
      <c r="AR73" s="122">
        <f t="shared" si="168"/>
        <v>28</v>
      </c>
      <c r="AS73" s="124">
        <f t="shared" si="143"/>
        <v>44764</v>
      </c>
      <c r="AT73" s="121">
        <f t="shared" si="138"/>
        <v>72</v>
      </c>
      <c r="AU73" s="61">
        <f t="shared" si="148"/>
        <v>44789</v>
      </c>
      <c r="AV73" s="61"/>
      <c r="AW73" s="134">
        <f t="shared" si="139"/>
        <v>4.9285714285714288</v>
      </c>
      <c r="AX73" s="61">
        <v>44679</v>
      </c>
      <c r="AY73" s="61">
        <f t="shared" si="151"/>
        <v>44707</v>
      </c>
      <c r="AZ73" s="61">
        <f t="shared" si="152"/>
        <v>44735</v>
      </c>
      <c r="BA73" s="61">
        <f t="shared" si="149"/>
        <v>44770</v>
      </c>
      <c r="BB73" s="61">
        <f t="shared" si="150"/>
        <v>44791</v>
      </c>
      <c r="BC73" s="61">
        <f t="shared" si="153"/>
        <v>44819</v>
      </c>
      <c r="BD73" s="61">
        <f t="shared" si="154"/>
        <v>44847</v>
      </c>
      <c r="BE73" s="61">
        <f t="shared" si="155"/>
        <v>44875</v>
      </c>
      <c r="BF73" s="61">
        <f t="shared" si="156"/>
        <v>44903</v>
      </c>
      <c r="BG73" s="61">
        <f t="shared" si="157"/>
        <v>44931</v>
      </c>
      <c r="BH73" s="61">
        <f t="shared" si="158"/>
        <v>44959</v>
      </c>
      <c r="BI73" s="135" t="s">
        <v>75</v>
      </c>
    </row>
    <row r="74" spans="1:61" s="143" customFormat="1">
      <c r="A74" s="129">
        <v>73</v>
      </c>
      <c r="B74" s="120">
        <v>189929</v>
      </c>
      <c r="C74" s="120" t="s">
        <v>54</v>
      </c>
      <c r="D74" s="120">
        <v>205012</v>
      </c>
      <c r="E74" s="73" t="s">
        <v>66</v>
      </c>
      <c r="F74" s="120" t="s">
        <v>69</v>
      </c>
      <c r="G74" s="120" t="s">
        <v>56</v>
      </c>
      <c r="H74" s="120" t="s">
        <v>57</v>
      </c>
      <c r="I74" s="121">
        <v>1</v>
      </c>
      <c r="J74" s="120" t="s">
        <v>64</v>
      </c>
      <c r="K74" s="120" t="s">
        <v>59</v>
      </c>
      <c r="L74" s="120" t="str">
        <f t="shared" si="140"/>
        <v>HFD-SED</v>
      </c>
      <c r="M74" s="120" t="s">
        <v>60</v>
      </c>
      <c r="N74" s="120" t="s">
        <v>60</v>
      </c>
      <c r="O74" s="120" t="s">
        <v>60</v>
      </c>
      <c r="P74" s="120" t="s">
        <v>60</v>
      </c>
      <c r="Q74" s="120" t="s">
        <v>60</v>
      </c>
      <c r="R74" s="120" t="s">
        <v>60</v>
      </c>
      <c r="S74" s="122" t="s">
        <v>61</v>
      </c>
      <c r="T74" s="123">
        <v>44649</v>
      </c>
      <c r="U74" s="124">
        <f t="shared" si="159"/>
        <v>44670</v>
      </c>
      <c r="V74" s="124">
        <f t="shared" si="105"/>
        <v>44679</v>
      </c>
      <c r="W74" s="124">
        <f t="shared" si="160"/>
        <v>44735</v>
      </c>
      <c r="X74" s="124">
        <f t="shared" si="141"/>
        <v>44736</v>
      </c>
      <c r="Y74" s="125">
        <v>21.3</v>
      </c>
      <c r="Z74" s="126">
        <f t="shared" si="161"/>
        <v>0.21300000000000002</v>
      </c>
      <c r="AA74" s="126">
        <f t="shared" si="162"/>
        <v>106.50000000000001</v>
      </c>
      <c r="AB74" s="124">
        <f t="shared" si="56"/>
        <v>44740</v>
      </c>
      <c r="AC74" s="125">
        <v>21.9</v>
      </c>
      <c r="AD74" s="126">
        <f t="shared" si="163"/>
        <v>0.219</v>
      </c>
      <c r="AE74" s="126">
        <f t="shared" si="164"/>
        <v>109.5</v>
      </c>
      <c r="AF74" s="124">
        <f t="shared" si="165"/>
        <v>44747</v>
      </c>
      <c r="AG74" s="125">
        <v>21.9</v>
      </c>
      <c r="AH74" s="126">
        <f t="shared" si="144"/>
        <v>0.219</v>
      </c>
      <c r="AI74" s="126">
        <f t="shared" si="145"/>
        <v>109.5</v>
      </c>
      <c r="AJ74" s="124">
        <f t="shared" si="166"/>
        <v>44754</v>
      </c>
      <c r="AK74" s="125">
        <v>21.9</v>
      </c>
      <c r="AL74" s="126">
        <f t="shared" si="146"/>
        <v>0.219</v>
      </c>
      <c r="AM74" s="126">
        <f t="shared" si="147"/>
        <v>109.5</v>
      </c>
      <c r="AN74" s="124">
        <f t="shared" si="167"/>
        <v>44761</v>
      </c>
      <c r="AO74" s="124">
        <f t="shared" si="142"/>
        <v>44785</v>
      </c>
      <c r="AP74" s="124">
        <f t="shared" si="35"/>
        <v>44788</v>
      </c>
      <c r="AQ74" s="122">
        <v>4</v>
      </c>
      <c r="AR74" s="122">
        <f t="shared" si="168"/>
        <v>28</v>
      </c>
      <c r="AS74" s="124">
        <f t="shared" si="143"/>
        <v>44764</v>
      </c>
      <c r="AT74" s="121">
        <f t="shared" si="138"/>
        <v>73</v>
      </c>
      <c r="AU74" s="61">
        <f t="shared" si="148"/>
        <v>44789</v>
      </c>
      <c r="AV74" s="61"/>
      <c r="AW74" s="134">
        <f t="shared" si="139"/>
        <v>4.9285714285714288</v>
      </c>
      <c r="AX74" s="61">
        <v>44679</v>
      </c>
      <c r="AY74" s="61">
        <f t="shared" si="151"/>
        <v>44707</v>
      </c>
      <c r="AZ74" s="61">
        <f t="shared" si="152"/>
        <v>44735</v>
      </c>
      <c r="BA74" s="61">
        <f t="shared" si="149"/>
        <v>44770</v>
      </c>
      <c r="BB74" s="61">
        <f t="shared" si="150"/>
        <v>44791</v>
      </c>
      <c r="BC74" s="61">
        <f t="shared" si="153"/>
        <v>44819</v>
      </c>
      <c r="BD74" s="61">
        <f t="shared" si="154"/>
        <v>44847</v>
      </c>
      <c r="BE74" s="61">
        <f t="shared" si="155"/>
        <v>44875</v>
      </c>
      <c r="BF74" s="61">
        <f t="shared" si="156"/>
        <v>44903</v>
      </c>
      <c r="BG74" s="61">
        <f t="shared" si="157"/>
        <v>44931</v>
      </c>
      <c r="BH74" s="61">
        <f t="shared" si="158"/>
        <v>44959</v>
      </c>
      <c r="BI74" s="135" t="s">
        <v>74</v>
      </c>
    </row>
    <row r="75" spans="1:61" s="143" customFormat="1">
      <c r="A75" s="129">
        <v>74</v>
      </c>
      <c r="B75" s="120">
        <v>189929</v>
      </c>
      <c r="C75" s="120" t="s">
        <v>54</v>
      </c>
      <c r="D75" s="120">
        <v>205012</v>
      </c>
      <c r="E75" s="73" t="s">
        <v>66</v>
      </c>
      <c r="F75" s="120" t="s">
        <v>69</v>
      </c>
      <c r="G75" s="120" t="s">
        <v>56</v>
      </c>
      <c r="H75" s="120" t="s">
        <v>57</v>
      </c>
      <c r="I75" s="121">
        <v>1</v>
      </c>
      <c r="J75" s="120" t="s">
        <v>64</v>
      </c>
      <c r="K75" s="120" t="s">
        <v>59</v>
      </c>
      <c r="L75" s="120" t="str">
        <f t="shared" si="140"/>
        <v>HFD-SED</v>
      </c>
      <c r="M75" s="120" t="s">
        <v>60</v>
      </c>
      <c r="N75" s="120" t="s">
        <v>60</v>
      </c>
      <c r="O75" s="120" t="s">
        <v>60</v>
      </c>
      <c r="P75" s="120" t="s">
        <v>60</v>
      </c>
      <c r="Q75" s="120" t="s">
        <v>60</v>
      </c>
      <c r="R75" s="120" t="s">
        <v>60</v>
      </c>
      <c r="S75" s="122" t="s">
        <v>61</v>
      </c>
      <c r="T75" s="123">
        <v>44649</v>
      </c>
      <c r="U75" s="124">
        <f t="shared" si="159"/>
        <v>44670</v>
      </c>
      <c r="V75" s="124">
        <f t="shared" si="105"/>
        <v>44679</v>
      </c>
      <c r="W75" s="124">
        <f t="shared" si="160"/>
        <v>44735</v>
      </c>
      <c r="X75" s="124">
        <f t="shared" si="141"/>
        <v>44736</v>
      </c>
      <c r="Y75" s="125">
        <v>20.2</v>
      </c>
      <c r="Z75" s="126">
        <f t="shared" si="161"/>
        <v>0.20199999999999999</v>
      </c>
      <c r="AA75" s="126">
        <f t="shared" si="162"/>
        <v>100.99999999999999</v>
      </c>
      <c r="AB75" s="124">
        <f t="shared" si="56"/>
        <v>44740</v>
      </c>
      <c r="AC75" s="125">
        <v>20.8</v>
      </c>
      <c r="AD75" s="126">
        <f t="shared" si="163"/>
        <v>0.20800000000000002</v>
      </c>
      <c r="AE75" s="126">
        <f t="shared" si="164"/>
        <v>104.00000000000001</v>
      </c>
      <c r="AF75" s="124">
        <f t="shared" si="165"/>
        <v>44747</v>
      </c>
      <c r="AG75" s="125">
        <v>20.2</v>
      </c>
      <c r="AH75" s="126">
        <f t="shared" si="144"/>
        <v>0.20199999999999999</v>
      </c>
      <c r="AI75" s="126">
        <f t="shared" si="145"/>
        <v>100.99999999999999</v>
      </c>
      <c r="AJ75" s="124">
        <f t="shared" si="166"/>
        <v>44754</v>
      </c>
      <c r="AK75" s="125">
        <v>19.8</v>
      </c>
      <c r="AL75" s="126">
        <f t="shared" si="146"/>
        <v>0.19800000000000001</v>
      </c>
      <c r="AM75" s="126">
        <f t="shared" si="147"/>
        <v>99</v>
      </c>
      <c r="AN75" s="124">
        <f t="shared" si="167"/>
        <v>44761</v>
      </c>
      <c r="AO75" s="124">
        <f t="shared" si="142"/>
        <v>44785</v>
      </c>
      <c r="AP75" s="124">
        <f t="shared" si="35"/>
        <v>44788</v>
      </c>
      <c r="AQ75" s="122">
        <v>4</v>
      </c>
      <c r="AR75" s="122">
        <f t="shared" si="168"/>
        <v>28</v>
      </c>
      <c r="AS75" s="124">
        <f t="shared" si="143"/>
        <v>44764</v>
      </c>
      <c r="AT75" s="121">
        <f t="shared" si="138"/>
        <v>74</v>
      </c>
      <c r="AU75" s="61">
        <f t="shared" si="148"/>
        <v>44789</v>
      </c>
      <c r="AV75" s="61"/>
      <c r="AW75" s="134">
        <f t="shared" si="139"/>
        <v>4.9285714285714288</v>
      </c>
      <c r="AX75" s="61">
        <v>44679</v>
      </c>
      <c r="AY75" s="61">
        <f t="shared" si="151"/>
        <v>44707</v>
      </c>
      <c r="AZ75" s="61">
        <f t="shared" si="152"/>
        <v>44735</v>
      </c>
      <c r="BA75" s="61">
        <f t="shared" si="149"/>
        <v>44770</v>
      </c>
      <c r="BB75" s="61">
        <f t="shared" si="150"/>
        <v>44791</v>
      </c>
      <c r="BC75" s="61">
        <f t="shared" si="153"/>
        <v>44819</v>
      </c>
      <c r="BD75" s="61">
        <f t="shared" si="154"/>
        <v>44847</v>
      </c>
      <c r="BE75" s="61">
        <f t="shared" si="155"/>
        <v>44875</v>
      </c>
      <c r="BF75" s="61">
        <f t="shared" si="156"/>
        <v>44903</v>
      </c>
      <c r="BG75" s="61">
        <f t="shared" si="157"/>
        <v>44931</v>
      </c>
      <c r="BH75" s="61">
        <f t="shared" si="158"/>
        <v>44959</v>
      </c>
      <c r="BI75" s="135" t="s">
        <v>75</v>
      </c>
    </row>
    <row r="76" spans="1:61" s="143" customFormat="1">
      <c r="A76" s="129">
        <v>75</v>
      </c>
      <c r="B76" s="120">
        <v>189929</v>
      </c>
      <c r="C76" s="120" t="s">
        <v>54</v>
      </c>
      <c r="D76" s="120">
        <v>205012</v>
      </c>
      <c r="E76" s="73" t="s">
        <v>66</v>
      </c>
      <c r="F76" s="120" t="s">
        <v>69</v>
      </c>
      <c r="G76" s="120" t="s">
        <v>56</v>
      </c>
      <c r="H76" s="120" t="s">
        <v>57</v>
      </c>
      <c r="I76" s="121">
        <v>1</v>
      </c>
      <c r="J76" s="120" t="s">
        <v>64</v>
      </c>
      <c r="K76" s="120" t="s">
        <v>62</v>
      </c>
      <c r="L76" s="120" t="str">
        <f t="shared" si="140"/>
        <v>HFD-EX</v>
      </c>
      <c r="M76" s="120" t="s">
        <v>60</v>
      </c>
      <c r="N76" s="120" t="s">
        <v>60</v>
      </c>
      <c r="O76" s="120" t="s">
        <v>60</v>
      </c>
      <c r="P76" s="120" t="s">
        <v>60</v>
      </c>
      <c r="Q76" s="120" t="s">
        <v>60</v>
      </c>
      <c r="R76" s="120" t="s">
        <v>60</v>
      </c>
      <c r="S76" s="122" t="s">
        <v>61</v>
      </c>
      <c r="T76" s="123">
        <v>44649</v>
      </c>
      <c r="U76" s="124">
        <f t="shared" si="159"/>
        <v>44670</v>
      </c>
      <c r="V76" s="124">
        <f t="shared" si="105"/>
        <v>44679</v>
      </c>
      <c r="W76" s="124">
        <f t="shared" si="160"/>
        <v>44735</v>
      </c>
      <c r="X76" s="124">
        <f t="shared" si="141"/>
        <v>44736</v>
      </c>
      <c r="Y76" s="125">
        <v>21.8</v>
      </c>
      <c r="Z76" s="126">
        <f t="shared" si="161"/>
        <v>0.218</v>
      </c>
      <c r="AA76" s="126">
        <f t="shared" si="162"/>
        <v>109</v>
      </c>
      <c r="AB76" s="124">
        <f t="shared" si="56"/>
        <v>44740</v>
      </c>
      <c r="AC76" s="125">
        <v>22.5</v>
      </c>
      <c r="AD76" s="126">
        <f t="shared" si="163"/>
        <v>0.22500000000000001</v>
      </c>
      <c r="AE76" s="126">
        <f t="shared" si="164"/>
        <v>112.5</v>
      </c>
      <c r="AF76" s="124">
        <f t="shared" si="165"/>
        <v>44747</v>
      </c>
      <c r="AG76" s="125">
        <v>21.5</v>
      </c>
      <c r="AH76" s="126">
        <f t="shared" si="144"/>
        <v>0.215</v>
      </c>
      <c r="AI76" s="126">
        <f t="shared" si="145"/>
        <v>107.5</v>
      </c>
      <c r="AJ76" s="124">
        <f t="shared" si="166"/>
        <v>44754</v>
      </c>
      <c r="AK76" s="125">
        <v>21.5</v>
      </c>
      <c r="AL76" s="126">
        <f t="shared" si="146"/>
        <v>0.215</v>
      </c>
      <c r="AM76" s="126">
        <f t="shared" si="147"/>
        <v>107.5</v>
      </c>
      <c r="AN76" s="124">
        <f t="shared" si="167"/>
        <v>44761</v>
      </c>
      <c r="AO76" s="124">
        <f t="shared" si="142"/>
        <v>44785</v>
      </c>
      <c r="AP76" s="124">
        <f t="shared" si="35"/>
        <v>44788</v>
      </c>
      <c r="AQ76" s="122">
        <v>4</v>
      </c>
      <c r="AR76" s="122">
        <f t="shared" si="168"/>
        <v>28</v>
      </c>
      <c r="AS76" s="124">
        <f t="shared" si="143"/>
        <v>44764</v>
      </c>
      <c r="AT76" s="121">
        <f t="shared" si="138"/>
        <v>75</v>
      </c>
      <c r="AU76" s="61">
        <f t="shared" si="148"/>
        <v>44789</v>
      </c>
      <c r="AV76" s="61"/>
      <c r="AW76" s="134">
        <f t="shared" si="139"/>
        <v>4.9285714285714288</v>
      </c>
      <c r="AX76" s="61">
        <v>44679</v>
      </c>
      <c r="AY76" s="61">
        <f t="shared" si="151"/>
        <v>44707</v>
      </c>
      <c r="AZ76" s="61">
        <f t="shared" si="152"/>
        <v>44735</v>
      </c>
      <c r="BA76" s="61">
        <f t="shared" si="149"/>
        <v>44770</v>
      </c>
      <c r="BB76" s="61">
        <f t="shared" si="150"/>
        <v>44791</v>
      </c>
      <c r="BC76" s="61">
        <f t="shared" si="153"/>
        <v>44819</v>
      </c>
      <c r="BD76" s="61">
        <f t="shared" si="154"/>
        <v>44847</v>
      </c>
      <c r="BE76" s="61">
        <f t="shared" si="155"/>
        <v>44875</v>
      </c>
      <c r="BF76" s="61">
        <f t="shared" si="156"/>
        <v>44903</v>
      </c>
      <c r="BG76" s="61">
        <f t="shared" si="157"/>
        <v>44931</v>
      </c>
      <c r="BH76" s="61">
        <f t="shared" si="158"/>
        <v>44959</v>
      </c>
      <c r="BI76" s="135" t="s">
        <v>74</v>
      </c>
    </row>
    <row r="77" spans="1:61">
      <c r="A77" s="128">
        <v>76</v>
      </c>
      <c r="B77" s="3">
        <v>189929</v>
      </c>
      <c r="C77" s="3" t="s">
        <v>54</v>
      </c>
      <c r="D77" s="3">
        <v>205012</v>
      </c>
      <c r="E77" s="60" t="s">
        <v>66</v>
      </c>
      <c r="F77" s="3" t="s">
        <v>69</v>
      </c>
      <c r="G77" s="3" t="s">
        <v>56</v>
      </c>
      <c r="H77" s="3" t="s">
        <v>57</v>
      </c>
      <c r="I77" s="33">
        <v>1</v>
      </c>
      <c r="J77" s="3" t="s">
        <v>64</v>
      </c>
      <c r="K77" s="3" t="s">
        <v>62</v>
      </c>
      <c r="L77" s="3" t="str">
        <f t="shared" si="140"/>
        <v>HFD-EX</v>
      </c>
      <c r="M77" s="3" t="s">
        <v>60</v>
      </c>
      <c r="N77" s="3" t="s">
        <v>60</v>
      </c>
      <c r="O77" s="3" t="s">
        <v>60</v>
      </c>
      <c r="P77" s="3" t="s">
        <v>60</v>
      </c>
      <c r="Q77" s="3" t="s">
        <v>60</v>
      </c>
      <c r="R77" s="3" t="s">
        <v>60</v>
      </c>
      <c r="S77" s="1" t="s">
        <v>61</v>
      </c>
      <c r="T77" s="38">
        <v>44649</v>
      </c>
      <c r="U77" s="34">
        <f t="shared" si="159"/>
        <v>44670</v>
      </c>
      <c r="V77" s="35">
        <f t="shared" si="105"/>
        <v>44679</v>
      </c>
      <c r="W77" s="34">
        <f t="shared" si="160"/>
        <v>44735</v>
      </c>
      <c r="X77" s="34">
        <f t="shared" si="141"/>
        <v>44736</v>
      </c>
      <c r="Y77" s="55">
        <v>21.1</v>
      </c>
      <c r="Z77" s="52">
        <f t="shared" si="161"/>
        <v>0.21100000000000002</v>
      </c>
      <c r="AA77" s="52">
        <f t="shared" si="162"/>
        <v>105.50000000000001</v>
      </c>
      <c r="AB77" s="36">
        <f t="shared" si="56"/>
        <v>44740</v>
      </c>
      <c r="AC77" s="55">
        <v>21.3</v>
      </c>
      <c r="AD77" s="52">
        <f t="shared" si="163"/>
        <v>0.21300000000000002</v>
      </c>
      <c r="AE77" s="52">
        <f t="shared" si="164"/>
        <v>106.50000000000001</v>
      </c>
      <c r="AF77" s="34">
        <f t="shared" si="165"/>
        <v>44747</v>
      </c>
      <c r="AG77" s="55">
        <v>20.6</v>
      </c>
      <c r="AH77" s="52">
        <f t="shared" si="144"/>
        <v>0.20600000000000002</v>
      </c>
      <c r="AI77" s="52">
        <f t="shared" si="145"/>
        <v>103.00000000000001</v>
      </c>
      <c r="AJ77" s="34">
        <f t="shared" si="166"/>
        <v>44754</v>
      </c>
      <c r="AK77" s="55">
        <v>20.6</v>
      </c>
      <c r="AL77" s="52">
        <f t="shared" si="146"/>
        <v>0.20600000000000002</v>
      </c>
      <c r="AM77" s="52">
        <f t="shared" si="147"/>
        <v>103.00000000000001</v>
      </c>
      <c r="AN77" s="34">
        <f t="shared" si="167"/>
        <v>44761</v>
      </c>
      <c r="AO77" s="34">
        <f t="shared" si="142"/>
        <v>44785</v>
      </c>
      <c r="AP77" s="37">
        <f t="shared" si="35"/>
        <v>44788</v>
      </c>
      <c r="AQ77" s="1">
        <v>16</v>
      </c>
      <c r="AR77" s="1">
        <f t="shared" si="168"/>
        <v>112</v>
      </c>
      <c r="AS77" s="34">
        <f t="shared" si="143"/>
        <v>44848</v>
      </c>
      <c r="AT77" s="33">
        <f t="shared" si="138"/>
        <v>76</v>
      </c>
      <c r="AU77" s="7">
        <f t="shared" si="148"/>
        <v>44873</v>
      </c>
      <c r="AV77" s="7"/>
      <c r="AW77" s="80">
        <f t="shared" si="139"/>
        <v>7.9285714285714288</v>
      </c>
      <c r="AX77" s="50">
        <v>44679</v>
      </c>
      <c r="AY77" s="50">
        <f t="shared" si="151"/>
        <v>44707</v>
      </c>
      <c r="AZ77" s="50">
        <f t="shared" si="152"/>
        <v>44735</v>
      </c>
      <c r="BA77" s="50">
        <f t="shared" si="149"/>
        <v>44770</v>
      </c>
      <c r="BB77" s="50">
        <f t="shared" si="150"/>
        <v>44791</v>
      </c>
      <c r="BC77" s="61">
        <f t="shared" si="153"/>
        <v>44819</v>
      </c>
      <c r="BD77" s="61">
        <f t="shared" si="154"/>
        <v>44847</v>
      </c>
      <c r="BE77" s="61">
        <f t="shared" si="155"/>
        <v>44875</v>
      </c>
      <c r="BF77" s="61">
        <f t="shared" si="156"/>
        <v>44903</v>
      </c>
      <c r="BG77" s="61">
        <f t="shared" si="157"/>
        <v>44931</v>
      </c>
      <c r="BH77" s="61">
        <f t="shared" si="158"/>
        <v>44959</v>
      </c>
    </row>
    <row r="78" spans="1:61" s="143" customFormat="1">
      <c r="A78" s="129">
        <v>77</v>
      </c>
      <c r="B78" s="120">
        <v>189929</v>
      </c>
      <c r="C78" s="120" t="s">
        <v>54</v>
      </c>
      <c r="D78" s="120">
        <v>205013</v>
      </c>
      <c r="E78" s="73" t="s">
        <v>66</v>
      </c>
      <c r="F78" s="120" t="s">
        <v>69</v>
      </c>
      <c r="G78" s="120" t="s">
        <v>63</v>
      </c>
      <c r="H78" s="120" t="s">
        <v>57</v>
      </c>
      <c r="I78" s="121">
        <v>1</v>
      </c>
      <c r="J78" s="120" t="s">
        <v>58</v>
      </c>
      <c r="K78" s="120" t="s">
        <v>59</v>
      </c>
      <c r="L78" s="120" t="str">
        <f t="shared" si="140"/>
        <v>CON-SED</v>
      </c>
      <c r="M78" s="120" t="s">
        <v>60</v>
      </c>
      <c r="N78" s="120" t="s">
        <v>60</v>
      </c>
      <c r="O78" s="120" t="s">
        <v>60</v>
      </c>
      <c r="P78" s="120" t="s">
        <v>60</v>
      </c>
      <c r="Q78" s="120" t="s">
        <v>60</v>
      </c>
      <c r="R78" s="120" t="s">
        <v>60</v>
      </c>
      <c r="S78" s="122" t="s">
        <v>61</v>
      </c>
      <c r="T78" s="123">
        <v>44649</v>
      </c>
      <c r="U78" s="124">
        <f t="shared" si="159"/>
        <v>44670</v>
      </c>
      <c r="V78" s="124">
        <f t="shared" si="105"/>
        <v>44679</v>
      </c>
      <c r="W78" s="124">
        <f t="shared" si="160"/>
        <v>44735</v>
      </c>
      <c r="X78" s="124">
        <f t="shared" si="141"/>
        <v>44736</v>
      </c>
      <c r="Y78" s="125">
        <v>28.5</v>
      </c>
      <c r="Z78" s="126">
        <f t="shared" si="161"/>
        <v>0.28500000000000003</v>
      </c>
      <c r="AA78" s="126">
        <f t="shared" si="162"/>
        <v>142.50000000000003</v>
      </c>
      <c r="AB78" s="124">
        <f t="shared" si="56"/>
        <v>44740</v>
      </c>
      <c r="AC78" s="125">
        <v>29.5</v>
      </c>
      <c r="AD78" s="126">
        <f t="shared" si="163"/>
        <v>0.29499999999999998</v>
      </c>
      <c r="AE78" s="126">
        <f t="shared" si="164"/>
        <v>147.5</v>
      </c>
      <c r="AF78" s="124">
        <f t="shared" si="165"/>
        <v>44747</v>
      </c>
      <c r="AG78" s="125">
        <v>29.2</v>
      </c>
      <c r="AH78" s="126">
        <f t="shared" si="144"/>
        <v>0.29199999999999998</v>
      </c>
      <c r="AI78" s="126">
        <f t="shared" si="145"/>
        <v>146</v>
      </c>
      <c r="AJ78" s="124">
        <f t="shared" si="166"/>
        <v>44754</v>
      </c>
      <c r="AK78" s="125">
        <v>29.7</v>
      </c>
      <c r="AL78" s="126">
        <f t="shared" si="146"/>
        <v>0.29699999999999999</v>
      </c>
      <c r="AM78" s="126">
        <f t="shared" si="147"/>
        <v>148.5</v>
      </c>
      <c r="AN78" s="124">
        <f t="shared" si="167"/>
        <v>44761</v>
      </c>
      <c r="AO78" s="124">
        <f t="shared" si="142"/>
        <v>44785</v>
      </c>
      <c r="AP78" s="124">
        <f t="shared" ref="AP78:AP141" si="169">AN78+27</f>
        <v>44788</v>
      </c>
      <c r="AQ78" s="122">
        <v>4</v>
      </c>
      <c r="AR78" s="122">
        <f t="shared" si="168"/>
        <v>28</v>
      </c>
      <c r="AS78" s="124">
        <f t="shared" si="143"/>
        <v>44764</v>
      </c>
      <c r="AT78" s="121">
        <f t="shared" si="138"/>
        <v>77</v>
      </c>
      <c r="AU78" s="61">
        <f t="shared" si="148"/>
        <v>44789</v>
      </c>
      <c r="AV78" s="61"/>
      <c r="AW78" s="134">
        <f t="shared" si="139"/>
        <v>4.9285714285714288</v>
      </c>
      <c r="AX78" s="61">
        <v>44679</v>
      </c>
      <c r="AY78" s="61">
        <f t="shared" si="151"/>
        <v>44707</v>
      </c>
      <c r="AZ78" s="61">
        <f t="shared" si="152"/>
        <v>44735</v>
      </c>
      <c r="BA78" s="61">
        <f t="shared" si="149"/>
        <v>44770</v>
      </c>
      <c r="BB78" s="61">
        <f t="shared" si="150"/>
        <v>44791</v>
      </c>
      <c r="BC78" s="61">
        <f t="shared" si="153"/>
        <v>44819</v>
      </c>
      <c r="BD78" s="61">
        <f t="shared" si="154"/>
        <v>44847</v>
      </c>
      <c r="BE78" s="61">
        <f t="shared" si="155"/>
        <v>44875</v>
      </c>
      <c r="BF78" s="61">
        <f t="shared" si="156"/>
        <v>44903</v>
      </c>
      <c r="BG78" s="61">
        <f t="shared" si="157"/>
        <v>44931</v>
      </c>
      <c r="BH78" s="61">
        <f t="shared" si="158"/>
        <v>44959</v>
      </c>
      <c r="BI78" s="135" t="s">
        <v>75</v>
      </c>
    </row>
    <row r="79" spans="1:61">
      <c r="A79" s="128">
        <v>78</v>
      </c>
      <c r="B79" s="3">
        <v>189929</v>
      </c>
      <c r="C79" s="3" t="s">
        <v>54</v>
      </c>
      <c r="D79" s="3">
        <v>205013</v>
      </c>
      <c r="E79" s="60" t="s">
        <v>66</v>
      </c>
      <c r="F79" s="3" t="s">
        <v>69</v>
      </c>
      <c r="G79" s="3" t="s">
        <v>63</v>
      </c>
      <c r="H79" s="3" t="s">
        <v>57</v>
      </c>
      <c r="I79" s="33">
        <v>1</v>
      </c>
      <c r="J79" s="3" t="s">
        <v>58</v>
      </c>
      <c r="K79" s="3" t="s">
        <v>59</v>
      </c>
      <c r="L79" s="3" t="str">
        <f t="shared" si="140"/>
        <v>CON-SED</v>
      </c>
      <c r="M79" s="3" t="s">
        <v>60</v>
      </c>
      <c r="N79" s="3" t="s">
        <v>60</v>
      </c>
      <c r="O79" s="3" t="s">
        <v>60</v>
      </c>
      <c r="P79" s="3" t="s">
        <v>60</v>
      </c>
      <c r="Q79" s="3" t="s">
        <v>60</v>
      </c>
      <c r="R79" s="3" t="s">
        <v>60</v>
      </c>
      <c r="S79" s="1" t="s">
        <v>61</v>
      </c>
      <c r="T79" s="38">
        <v>44649</v>
      </c>
      <c r="U79" s="34">
        <f t="shared" si="159"/>
        <v>44670</v>
      </c>
      <c r="V79" s="35">
        <f t="shared" si="105"/>
        <v>44679</v>
      </c>
      <c r="W79" s="34">
        <f t="shared" si="160"/>
        <v>44735</v>
      </c>
      <c r="X79" s="34">
        <f t="shared" si="141"/>
        <v>44736</v>
      </c>
      <c r="Y79" s="55">
        <v>30</v>
      </c>
      <c r="Z79" s="52">
        <f t="shared" si="161"/>
        <v>0.3</v>
      </c>
      <c r="AA79" s="52">
        <f t="shared" si="162"/>
        <v>150</v>
      </c>
      <c r="AB79" s="36">
        <f t="shared" si="56"/>
        <v>44740</v>
      </c>
      <c r="AC79" s="55">
        <v>31.5</v>
      </c>
      <c r="AD79" s="52">
        <f t="shared" si="163"/>
        <v>0.315</v>
      </c>
      <c r="AE79" s="52">
        <f t="shared" si="164"/>
        <v>157.5</v>
      </c>
      <c r="AF79" s="34">
        <f t="shared" si="165"/>
        <v>44747</v>
      </c>
      <c r="AG79" s="55">
        <v>31.8</v>
      </c>
      <c r="AH79" s="52">
        <f t="shared" si="144"/>
        <v>0.318</v>
      </c>
      <c r="AI79" s="52">
        <f t="shared" si="145"/>
        <v>159</v>
      </c>
      <c r="AJ79" s="34">
        <f t="shared" si="166"/>
        <v>44754</v>
      </c>
      <c r="AK79" s="55">
        <v>32.1</v>
      </c>
      <c r="AL79" s="52">
        <f t="shared" si="146"/>
        <v>0.32100000000000001</v>
      </c>
      <c r="AM79" s="52">
        <f t="shared" si="147"/>
        <v>160.5</v>
      </c>
      <c r="AN79" s="34">
        <f t="shared" si="167"/>
        <v>44761</v>
      </c>
      <c r="AO79" s="34">
        <f t="shared" si="142"/>
        <v>44785</v>
      </c>
      <c r="AP79" s="37">
        <f t="shared" si="169"/>
        <v>44788</v>
      </c>
      <c r="AQ79" s="1">
        <v>16</v>
      </c>
      <c r="AR79" s="1">
        <f t="shared" si="168"/>
        <v>112</v>
      </c>
      <c r="AS79" s="34">
        <f t="shared" si="143"/>
        <v>44848</v>
      </c>
      <c r="AT79" s="33">
        <f t="shared" si="138"/>
        <v>78</v>
      </c>
      <c r="AU79" s="7">
        <f t="shared" si="148"/>
        <v>44873</v>
      </c>
      <c r="AV79" s="7"/>
      <c r="AW79" s="80">
        <f t="shared" si="139"/>
        <v>7.9285714285714288</v>
      </c>
      <c r="AX79" s="50">
        <v>44679</v>
      </c>
      <c r="AY79" s="50">
        <f t="shared" si="151"/>
        <v>44707</v>
      </c>
      <c r="AZ79" s="50">
        <f t="shared" si="152"/>
        <v>44735</v>
      </c>
      <c r="BA79" s="50">
        <f t="shared" si="149"/>
        <v>44770</v>
      </c>
      <c r="BB79" s="50">
        <f t="shared" si="150"/>
        <v>44791</v>
      </c>
      <c r="BC79" s="61">
        <f t="shared" si="153"/>
        <v>44819</v>
      </c>
      <c r="BD79" s="61">
        <f t="shared" si="154"/>
        <v>44847</v>
      </c>
      <c r="BE79" s="61">
        <f t="shared" si="155"/>
        <v>44875</v>
      </c>
      <c r="BF79" s="61">
        <f t="shared" si="156"/>
        <v>44903</v>
      </c>
      <c r="BG79" s="61">
        <f t="shared" si="157"/>
        <v>44931</v>
      </c>
      <c r="BH79" s="61">
        <f t="shared" si="158"/>
        <v>44959</v>
      </c>
    </row>
    <row r="80" spans="1:61">
      <c r="A80" s="128">
        <v>79</v>
      </c>
      <c r="B80" s="3">
        <v>189929</v>
      </c>
      <c r="C80" s="3" t="s">
        <v>54</v>
      </c>
      <c r="D80" s="3">
        <v>205013</v>
      </c>
      <c r="E80" s="60" t="s">
        <v>66</v>
      </c>
      <c r="F80" s="3" t="s">
        <v>69</v>
      </c>
      <c r="G80" s="3" t="s">
        <v>63</v>
      </c>
      <c r="H80" s="3" t="s">
        <v>57</v>
      </c>
      <c r="I80" s="33">
        <v>1</v>
      </c>
      <c r="J80" s="3" t="s">
        <v>58</v>
      </c>
      <c r="K80" s="3" t="s">
        <v>62</v>
      </c>
      <c r="L80" s="3" t="str">
        <f t="shared" si="140"/>
        <v>CON-EX</v>
      </c>
      <c r="M80" s="3" t="s">
        <v>60</v>
      </c>
      <c r="N80" s="3" t="s">
        <v>60</v>
      </c>
      <c r="O80" s="3" t="s">
        <v>60</v>
      </c>
      <c r="P80" s="3" t="s">
        <v>60</v>
      </c>
      <c r="Q80" s="3" t="s">
        <v>60</v>
      </c>
      <c r="R80" s="3" t="s">
        <v>60</v>
      </c>
      <c r="S80" s="1" t="s">
        <v>61</v>
      </c>
      <c r="T80" s="38">
        <v>44649</v>
      </c>
      <c r="U80" s="34">
        <f t="shared" si="159"/>
        <v>44670</v>
      </c>
      <c r="V80" s="35">
        <f t="shared" si="105"/>
        <v>44679</v>
      </c>
      <c r="W80" s="34">
        <f t="shared" si="160"/>
        <v>44735</v>
      </c>
      <c r="X80" s="34">
        <f t="shared" si="141"/>
        <v>44736</v>
      </c>
      <c r="Y80" s="55">
        <v>29.7</v>
      </c>
      <c r="Z80" s="52">
        <f t="shared" si="161"/>
        <v>0.29699999999999999</v>
      </c>
      <c r="AA80" s="52">
        <f t="shared" si="162"/>
        <v>148.5</v>
      </c>
      <c r="AB80" s="36">
        <f t="shared" si="56"/>
        <v>44740</v>
      </c>
      <c r="AC80" s="55">
        <v>30.6</v>
      </c>
      <c r="AD80" s="52">
        <f t="shared" si="163"/>
        <v>0.30599999999999999</v>
      </c>
      <c r="AE80" s="52">
        <f t="shared" si="164"/>
        <v>153</v>
      </c>
      <c r="AF80" s="34">
        <f t="shared" si="165"/>
        <v>44747</v>
      </c>
      <c r="AG80" s="55">
        <v>30.6</v>
      </c>
      <c r="AH80" s="52">
        <f t="shared" ref="AH80:AH82" si="170">10/1000*AG80</f>
        <v>0.30599999999999999</v>
      </c>
      <c r="AI80" s="52">
        <f t="shared" ref="AI80:AI82" si="171">AG80*(10/1000)*(1/2)*(1000/1)</f>
        <v>153</v>
      </c>
      <c r="AJ80" s="34">
        <f t="shared" si="166"/>
        <v>44754</v>
      </c>
      <c r="AK80" s="55">
        <v>29.9</v>
      </c>
      <c r="AL80" s="52">
        <f t="shared" ref="AL80:AL82" si="172">10/1000*AK80</f>
        <v>0.29899999999999999</v>
      </c>
      <c r="AM80" s="52">
        <f t="shared" ref="AM80:AM82" si="173">AK80*(10/1000)*(1/2)*(1000/1)</f>
        <v>149.5</v>
      </c>
      <c r="AN80" s="34">
        <f t="shared" si="167"/>
        <v>44761</v>
      </c>
      <c r="AO80" s="34">
        <f t="shared" si="142"/>
        <v>44785</v>
      </c>
      <c r="AP80" s="37">
        <f t="shared" si="169"/>
        <v>44788</v>
      </c>
      <c r="AQ80" s="1">
        <v>16</v>
      </c>
      <c r="AR80" s="1">
        <f t="shared" si="168"/>
        <v>112</v>
      </c>
      <c r="AS80" s="34">
        <f t="shared" si="143"/>
        <v>44848</v>
      </c>
      <c r="AT80" s="33">
        <f t="shared" si="138"/>
        <v>79</v>
      </c>
      <c r="AU80" s="7">
        <f t="shared" si="148"/>
        <v>44873</v>
      </c>
      <c r="AV80" s="7"/>
      <c r="AW80" s="80">
        <f t="shared" si="139"/>
        <v>7.9285714285714288</v>
      </c>
      <c r="AX80" s="50">
        <v>44679</v>
      </c>
      <c r="AY80" s="50">
        <f t="shared" si="151"/>
        <v>44707</v>
      </c>
      <c r="AZ80" s="50">
        <f t="shared" si="152"/>
        <v>44735</v>
      </c>
      <c r="BA80" s="50">
        <f t="shared" si="149"/>
        <v>44770</v>
      </c>
      <c r="BB80" s="50">
        <f t="shared" si="150"/>
        <v>44791</v>
      </c>
      <c r="BC80" s="61">
        <f t="shared" si="153"/>
        <v>44819</v>
      </c>
      <c r="BD80" s="61">
        <f t="shared" si="154"/>
        <v>44847</v>
      </c>
      <c r="BE80" s="61">
        <f t="shared" si="155"/>
        <v>44875</v>
      </c>
      <c r="BF80" s="61">
        <f t="shared" si="156"/>
        <v>44903</v>
      </c>
      <c r="BG80" s="61">
        <f t="shared" si="157"/>
        <v>44931</v>
      </c>
      <c r="BH80" s="61">
        <f t="shared" si="158"/>
        <v>44959</v>
      </c>
    </row>
    <row r="81" spans="1:61">
      <c r="A81" s="128">
        <v>80</v>
      </c>
      <c r="B81" s="3">
        <v>189929</v>
      </c>
      <c r="C81" s="3" t="s">
        <v>54</v>
      </c>
      <c r="D81" s="3">
        <v>205013</v>
      </c>
      <c r="E81" s="60" t="s">
        <v>66</v>
      </c>
      <c r="F81" s="3" t="s">
        <v>69</v>
      </c>
      <c r="G81" s="3" t="s">
        <v>63</v>
      </c>
      <c r="H81" s="3" t="s">
        <v>57</v>
      </c>
      <c r="I81" s="33">
        <v>1</v>
      </c>
      <c r="J81" s="3" t="s">
        <v>58</v>
      </c>
      <c r="K81" s="3" t="s">
        <v>62</v>
      </c>
      <c r="L81" s="3" t="str">
        <f t="shared" si="140"/>
        <v>CON-EX</v>
      </c>
      <c r="M81" s="3" t="s">
        <v>60</v>
      </c>
      <c r="N81" s="3" t="s">
        <v>60</v>
      </c>
      <c r="O81" s="3" t="s">
        <v>60</v>
      </c>
      <c r="P81" s="3" t="s">
        <v>60</v>
      </c>
      <c r="Q81" s="3" t="s">
        <v>60</v>
      </c>
      <c r="R81" s="3" t="s">
        <v>60</v>
      </c>
      <c r="S81" s="1" t="s">
        <v>61</v>
      </c>
      <c r="T81" s="38">
        <v>44649</v>
      </c>
      <c r="U81" s="34">
        <f t="shared" si="159"/>
        <v>44670</v>
      </c>
      <c r="V81" s="35">
        <f t="shared" si="105"/>
        <v>44679</v>
      </c>
      <c r="W81" s="34">
        <f t="shared" si="160"/>
        <v>44735</v>
      </c>
      <c r="X81" s="34">
        <f t="shared" si="141"/>
        <v>44736</v>
      </c>
      <c r="Y81" s="55">
        <v>29.1</v>
      </c>
      <c r="Z81" s="52">
        <f t="shared" si="161"/>
        <v>0.29100000000000004</v>
      </c>
      <c r="AA81" s="52">
        <f t="shared" si="162"/>
        <v>145.50000000000003</v>
      </c>
      <c r="AB81" s="36">
        <f t="shared" si="56"/>
        <v>44740</v>
      </c>
      <c r="AC81" s="55">
        <v>30</v>
      </c>
      <c r="AD81" s="52">
        <f t="shared" si="163"/>
        <v>0.3</v>
      </c>
      <c r="AE81" s="52">
        <f t="shared" si="164"/>
        <v>150</v>
      </c>
      <c r="AF81" s="34">
        <f t="shared" si="165"/>
        <v>44747</v>
      </c>
      <c r="AG81" s="55">
        <v>30.7</v>
      </c>
      <c r="AH81" s="52">
        <f t="shared" si="170"/>
        <v>0.307</v>
      </c>
      <c r="AI81" s="52">
        <f t="shared" si="171"/>
        <v>153.5</v>
      </c>
      <c r="AJ81" s="34">
        <f t="shared" si="166"/>
        <v>44754</v>
      </c>
      <c r="AK81" s="55">
        <v>30.2</v>
      </c>
      <c r="AL81" s="52">
        <f t="shared" si="172"/>
        <v>0.30199999999999999</v>
      </c>
      <c r="AM81" s="52">
        <f t="shared" si="173"/>
        <v>151</v>
      </c>
      <c r="AN81" s="34">
        <f t="shared" si="167"/>
        <v>44761</v>
      </c>
      <c r="AO81" s="34">
        <f t="shared" si="142"/>
        <v>44785</v>
      </c>
      <c r="AP81" s="37">
        <f t="shared" si="169"/>
        <v>44788</v>
      </c>
      <c r="AQ81" s="1">
        <v>16</v>
      </c>
      <c r="AR81" s="1">
        <f t="shared" si="168"/>
        <v>112</v>
      </c>
      <c r="AS81" s="34">
        <f t="shared" si="143"/>
        <v>44848</v>
      </c>
      <c r="AT81" s="33">
        <f t="shared" si="138"/>
        <v>80</v>
      </c>
      <c r="AU81" s="7">
        <f t="shared" si="148"/>
        <v>44873</v>
      </c>
      <c r="AV81" s="7"/>
      <c r="AW81" s="80">
        <f t="shared" si="139"/>
        <v>7.9285714285714288</v>
      </c>
      <c r="AX81" s="50">
        <v>44679</v>
      </c>
      <c r="AY81" s="50">
        <f t="shared" si="151"/>
        <v>44707</v>
      </c>
      <c r="AZ81" s="50">
        <f t="shared" si="152"/>
        <v>44735</v>
      </c>
      <c r="BA81" s="50">
        <f t="shared" si="149"/>
        <v>44770</v>
      </c>
      <c r="BB81" s="50">
        <f t="shared" si="150"/>
        <v>44791</v>
      </c>
      <c r="BC81" s="61">
        <f t="shared" si="153"/>
        <v>44819</v>
      </c>
      <c r="BD81" s="61">
        <f t="shared" si="154"/>
        <v>44847</v>
      </c>
      <c r="BE81" s="61">
        <f t="shared" si="155"/>
        <v>44875</v>
      </c>
      <c r="BF81" s="61">
        <f t="shared" si="156"/>
        <v>44903</v>
      </c>
      <c r="BG81" s="61">
        <f t="shared" si="157"/>
        <v>44931</v>
      </c>
      <c r="BH81" s="61">
        <f t="shared" si="158"/>
        <v>44959</v>
      </c>
    </row>
    <row r="82" spans="1:61">
      <c r="A82" s="128">
        <v>81</v>
      </c>
      <c r="B82" s="3">
        <v>189929</v>
      </c>
      <c r="C82" s="3" t="s">
        <v>54</v>
      </c>
      <c r="D82" s="3">
        <v>205013</v>
      </c>
      <c r="E82" s="60" t="s">
        <v>66</v>
      </c>
      <c r="F82" s="3" t="s">
        <v>69</v>
      </c>
      <c r="G82" s="3" t="s">
        <v>63</v>
      </c>
      <c r="H82" s="3" t="s">
        <v>57</v>
      </c>
      <c r="I82" s="33">
        <v>1</v>
      </c>
      <c r="J82" s="3" t="s">
        <v>58</v>
      </c>
      <c r="K82" s="3" t="s">
        <v>62</v>
      </c>
      <c r="L82" s="3" t="str">
        <f t="shared" si="140"/>
        <v>CON-EX</v>
      </c>
      <c r="M82" s="3" t="s">
        <v>60</v>
      </c>
      <c r="N82" s="3" t="s">
        <v>60</v>
      </c>
      <c r="O82" s="3" t="s">
        <v>60</v>
      </c>
      <c r="P82" s="3" t="s">
        <v>60</v>
      </c>
      <c r="Q82" s="3" t="s">
        <v>60</v>
      </c>
      <c r="R82" s="3" t="s">
        <v>60</v>
      </c>
      <c r="S82" s="1" t="s">
        <v>61</v>
      </c>
      <c r="T82" s="38">
        <v>44649</v>
      </c>
      <c r="U82" s="34">
        <f t="shared" si="159"/>
        <v>44670</v>
      </c>
      <c r="V82" s="35">
        <f t="shared" si="105"/>
        <v>44679</v>
      </c>
      <c r="W82" s="34">
        <f t="shared" si="160"/>
        <v>44735</v>
      </c>
      <c r="X82" s="34">
        <f t="shared" si="141"/>
        <v>44736</v>
      </c>
      <c r="Y82" s="55">
        <v>29.6</v>
      </c>
      <c r="Z82" s="52">
        <f t="shared" si="161"/>
        <v>0.29600000000000004</v>
      </c>
      <c r="AA82" s="52">
        <f t="shared" si="162"/>
        <v>148.00000000000003</v>
      </c>
      <c r="AB82" s="36">
        <f t="shared" si="56"/>
        <v>44740</v>
      </c>
      <c r="AC82" s="55">
        <v>30.8</v>
      </c>
      <c r="AD82" s="52">
        <f t="shared" si="163"/>
        <v>0.308</v>
      </c>
      <c r="AE82" s="52">
        <f t="shared" si="164"/>
        <v>154</v>
      </c>
      <c r="AF82" s="34">
        <f t="shared" si="165"/>
        <v>44747</v>
      </c>
      <c r="AG82" s="55">
        <v>30.9</v>
      </c>
      <c r="AH82" s="52">
        <f t="shared" si="170"/>
        <v>0.309</v>
      </c>
      <c r="AI82" s="52">
        <f t="shared" si="171"/>
        <v>154.5</v>
      </c>
      <c r="AJ82" s="34">
        <f t="shared" si="166"/>
        <v>44754</v>
      </c>
      <c r="AK82" s="55">
        <v>30.6</v>
      </c>
      <c r="AL82" s="52">
        <f t="shared" si="172"/>
        <v>0.30599999999999999</v>
      </c>
      <c r="AM82" s="52">
        <f t="shared" si="173"/>
        <v>153</v>
      </c>
      <c r="AN82" s="34">
        <f t="shared" si="167"/>
        <v>44761</v>
      </c>
      <c r="AO82" s="34">
        <f t="shared" si="142"/>
        <v>44785</v>
      </c>
      <c r="AP82" s="37">
        <f t="shared" si="169"/>
        <v>44788</v>
      </c>
      <c r="AQ82" s="1">
        <v>16</v>
      </c>
      <c r="AR82" s="1">
        <f t="shared" si="168"/>
        <v>112</v>
      </c>
      <c r="AS82" s="34">
        <f t="shared" si="143"/>
        <v>44848</v>
      </c>
      <c r="AT82" s="33">
        <f t="shared" si="138"/>
        <v>81</v>
      </c>
      <c r="AU82" s="7">
        <f t="shared" si="148"/>
        <v>44873</v>
      </c>
      <c r="AV82" s="7"/>
      <c r="AW82" s="80">
        <f t="shared" si="139"/>
        <v>7.9285714285714288</v>
      </c>
      <c r="AX82" s="50">
        <v>44679</v>
      </c>
      <c r="AY82" s="50">
        <f t="shared" si="151"/>
        <v>44707</v>
      </c>
      <c r="AZ82" s="50">
        <f t="shared" si="152"/>
        <v>44735</v>
      </c>
      <c r="BA82" s="50">
        <f t="shared" si="149"/>
        <v>44770</v>
      </c>
      <c r="BB82" s="50">
        <f t="shared" si="150"/>
        <v>44791</v>
      </c>
      <c r="BC82" s="61">
        <f t="shared" si="153"/>
        <v>44819</v>
      </c>
      <c r="BD82" s="61">
        <f t="shared" si="154"/>
        <v>44847</v>
      </c>
      <c r="BE82" s="61">
        <f t="shared" si="155"/>
        <v>44875</v>
      </c>
      <c r="BF82" s="61">
        <f t="shared" si="156"/>
        <v>44903</v>
      </c>
      <c r="BG82" s="61">
        <f t="shared" si="157"/>
        <v>44931</v>
      </c>
      <c r="BH82" s="61">
        <f t="shared" si="158"/>
        <v>44959</v>
      </c>
    </row>
    <row r="83" spans="1:61" s="143" customFormat="1">
      <c r="A83" s="129">
        <v>82</v>
      </c>
      <c r="B83" s="120">
        <v>189929</v>
      </c>
      <c r="C83" s="120" t="s">
        <v>54</v>
      </c>
      <c r="D83" s="120">
        <v>205014</v>
      </c>
      <c r="E83" s="73" t="s">
        <v>66</v>
      </c>
      <c r="F83" s="120" t="s">
        <v>69</v>
      </c>
      <c r="G83" s="120" t="s">
        <v>63</v>
      </c>
      <c r="H83" s="120" t="s">
        <v>57</v>
      </c>
      <c r="I83" s="121">
        <v>1</v>
      </c>
      <c r="J83" s="120" t="s">
        <v>64</v>
      </c>
      <c r="K83" s="120" t="s">
        <v>59</v>
      </c>
      <c r="L83" s="120" t="str">
        <f t="shared" si="140"/>
        <v>HFD-SED</v>
      </c>
      <c r="M83" s="120" t="s">
        <v>60</v>
      </c>
      <c r="N83" s="120" t="s">
        <v>60</v>
      </c>
      <c r="O83" s="3" t="s">
        <v>60</v>
      </c>
      <c r="P83" s="3" t="s">
        <v>60</v>
      </c>
      <c r="Q83" s="120" t="s">
        <v>60</v>
      </c>
      <c r="R83" s="120" t="s">
        <v>60</v>
      </c>
      <c r="S83" s="122" t="s">
        <v>61</v>
      </c>
      <c r="T83" s="123">
        <v>44649</v>
      </c>
      <c r="U83" s="124">
        <f t="shared" si="159"/>
        <v>44670</v>
      </c>
      <c r="V83" s="124">
        <f t="shared" si="105"/>
        <v>44679</v>
      </c>
      <c r="W83" s="124">
        <f t="shared" si="160"/>
        <v>44735</v>
      </c>
      <c r="X83" s="124">
        <f t="shared" si="141"/>
        <v>44736</v>
      </c>
      <c r="Y83" s="125">
        <v>31.6</v>
      </c>
      <c r="Z83" s="126">
        <f t="shared" si="161"/>
        <v>0.316</v>
      </c>
      <c r="AA83" s="126">
        <f t="shared" si="162"/>
        <v>158</v>
      </c>
      <c r="AB83" s="124">
        <f t="shared" si="56"/>
        <v>44740</v>
      </c>
      <c r="AC83" s="125" t="s">
        <v>61</v>
      </c>
      <c r="AD83" s="126" t="s">
        <v>61</v>
      </c>
      <c r="AE83" s="126" t="s">
        <v>61</v>
      </c>
      <c r="AF83" s="124">
        <f t="shared" si="165"/>
        <v>44747</v>
      </c>
      <c r="AG83" s="125" t="s">
        <v>61</v>
      </c>
      <c r="AH83" s="126" t="s">
        <v>61</v>
      </c>
      <c r="AI83" s="126" t="s">
        <v>61</v>
      </c>
      <c r="AJ83" s="124">
        <f t="shared" si="166"/>
        <v>44754</v>
      </c>
      <c r="AK83" s="125" t="s">
        <v>61</v>
      </c>
      <c r="AL83" s="126" t="s">
        <v>61</v>
      </c>
      <c r="AM83" s="126" t="s">
        <v>61</v>
      </c>
      <c r="AN83" s="124">
        <f t="shared" si="167"/>
        <v>44761</v>
      </c>
      <c r="AO83" s="124">
        <f t="shared" si="142"/>
        <v>44785</v>
      </c>
      <c r="AP83" s="124">
        <f t="shared" si="169"/>
        <v>44788</v>
      </c>
      <c r="AQ83" s="122">
        <v>4</v>
      </c>
      <c r="AR83" s="122">
        <f t="shared" si="168"/>
        <v>28</v>
      </c>
      <c r="AS83" s="124">
        <f t="shared" si="143"/>
        <v>44764</v>
      </c>
      <c r="AT83" s="121">
        <f t="shared" si="138"/>
        <v>82</v>
      </c>
      <c r="AU83" s="61">
        <f t="shared" si="148"/>
        <v>44789</v>
      </c>
      <c r="AV83" s="61"/>
      <c r="AW83" s="134">
        <f t="shared" si="139"/>
        <v>4.9285714285714288</v>
      </c>
      <c r="AX83" s="61">
        <v>44679</v>
      </c>
      <c r="AY83" s="61">
        <f t="shared" si="151"/>
        <v>44707</v>
      </c>
      <c r="AZ83" s="61">
        <f t="shared" si="152"/>
        <v>44735</v>
      </c>
      <c r="BA83" s="61">
        <f t="shared" si="149"/>
        <v>44770</v>
      </c>
      <c r="BB83" s="61">
        <f t="shared" si="150"/>
        <v>44791</v>
      </c>
      <c r="BC83" s="61">
        <f t="shared" si="153"/>
        <v>44819</v>
      </c>
      <c r="BD83" s="61">
        <f t="shared" si="154"/>
        <v>44847</v>
      </c>
      <c r="BE83" s="61">
        <f t="shared" si="155"/>
        <v>44875</v>
      </c>
      <c r="BF83" s="61">
        <f t="shared" si="156"/>
        <v>44903</v>
      </c>
      <c r="BG83" s="61">
        <f t="shared" si="157"/>
        <v>44931</v>
      </c>
      <c r="BH83" s="61">
        <f t="shared" si="158"/>
        <v>44959</v>
      </c>
      <c r="BI83" s="135" t="s">
        <v>65</v>
      </c>
    </row>
    <row r="84" spans="1:61" s="143" customFormat="1">
      <c r="A84" s="129">
        <v>83</v>
      </c>
      <c r="B84" s="120">
        <v>189929</v>
      </c>
      <c r="C84" s="120" t="s">
        <v>54</v>
      </c>
      <c r="D84" s="120">
        <v>205014</v>
      </c>
      <c r="E84" s="73" t="s">
        <v>66</v>
      </c>
      <c r="F84" s="120" t="s">
        <v>69</v>
      </c>
      <c r="G84" s="120" t="s">
        <v>63</v>
      </c>
      <c r="H84" s="120" t="s">
        <v>57</v>
      </c>
      <c r="I84" s="121">
        <v>1</v>
      </c>
      <c r="J84" s="120" t="s">
        <v>64</v>
      </c>
      <c r="K84" s="120" t="s">
        <v>62</v>
      </c>
      <c r="L84" s="120" t="str">
        <f t="shared" si="140"/>
        <v>HFD-EX</v>
      </c>
      <c r="M84" s="120" t="s">
        <v>60</v>
      </c>
      <c r="N84" s="120" t="s">
        <v>60</v>
      </c>
      <c r="O84" s="3" t="s">
        <v>60</v>
      </c>
      <c r="P84" s="3" t="s">
        <v>60</v>
      </c>
      <c r="Q84" s="120" t="s">
        <v>60</v>
      </c>
      <c r="R84" s="120" t="s">
        <v>60</v>
      </c>
      <c r="S84" s="122" t="s">
        <v>61</v>
      </c>
      <c r="T84" s="123">
        <v>44649</v>
      </c>
      <c r="U84" s="124">
        <f t="shared" si="159"/>
        <v>44670</v>
      </c>
      <c r="V84" s="124">
        <f t="shared" si="105"/>
        <v>44679</v>
      </c>
      <c r="W84" s="124">
        <f t="shared" si="160"/>
        <v>44735</v>
      </c>
      <c r="X84" s="124">
        <f t="shared" si="141"/>
        <v>44736</v>
      </c>
      <c r="Y84" s="125">
        <v>28.5</v>
      </c>
      <c r="Z84" s="126">
        <f t="shared" si="161"/>
        <v>0.28500000000000003</v>
      </c>
      <c r="AA84" s="126">
        <f t="shared" si="162"/>
        <v>142.50000000000003</v>
      </c>
      <c r="AB84" s="124">
        <f t="shared" si="56"/>
        <v>44740</v>
      </c>
      <c r="AC84" s="125" t="s">
        <v>61</v>
      </c>
      <c r="AD84" s="126" t="s">
        <v>61</v>
      </c>
      <c r="AE84" s="126" t="s">
        <v>61</v>
      </c>
      <c r="AF84" s="124">
        <f t="shared" si="165"/>
        <v>44747</v>
      </c>
      <c r="AG84" s="125" t="s">
        <v>61</v>
      </c>
      <c r="AH84" s="126" t="s">
        <v>61</v>
      </c>
      <c r="AI84" s="126" t="s">
        <v>61</v>
      </c>
      <c r="AJ84" s="124">
        <f t="shared" si="166"/>
        <v>44754</v>
      </c>
      <c r="AK84" s="125" t="s">
        <v>61</v>
      </c>
      <c r="AL84" s="126" t="s">
        <v>61</v>
      </c>
      <c r="AM84" s="126" t="s">
        <v>61</v>
      </c>
      <c r="AN84" s="124">
        <f t="shared" si="167"/>
        <v>44761</v>
      </c>
      <c r="AO84" s="124">
        <f t="shared" si="142"/>
        <v>44785</v>
      </c>
      <c r="AP84" s="124">
        <f t="shared" si="169"/>
        <v>44788</v>
      </c>
      <c r="AQ84" s="122">
        <v>4</v>
      </c>
      <c r="AR84" s="122">
        <f t="shared" si="168"/>
        <v>28</v>
      </c>
      <c r="AS84" s="124">
        <f t="shared" si="143"/>
        <v>44764</v>
      </c>
      <c r="AT84" s="121">
        <f t="shared" si="138"/>
        <v>83</v>
      </c>
      <c r="AU84" s="61">
        <f t="shared" si="148"/>
        <v>44789</v>
      </c>
      <c r="AV84" s="61"/>
      <c r="AW84" s="134">
        <f t="shared" si="139"/>
        <v>4.9285714285714288</v>
      </c>
      <c r="AX84" s="61">
        <v>44679</v>
      </c>
      <c r="AY84" s="61">
        <f t="shared" si="151"/>
        <v>44707</v>
      </c>
      <c r="AZ84" s="61">
        <f t="shared" si="152"/>
        <v>44735</v>
      </c>
      <c r="BA84" s="61">
        <f t="shared" si="149"/>
        <v>44770</v>
      </c>
      <c r="BB84" s="61">
        <f t="shared" si="150"/>
        <v>44791</v>
      </c>
      <c r="BC84" s="61">
        <f t="shared" si="153"/>
        <v>44819</v>
      </c>
      <c r="BD84" s="61">
        <f t="shared" si="154"/>
        <v>44847</v>
      </c>
      <c r="BE84" s="61">
        <f t="shared" si="155"/>
        <v>44875</v>
      </c>
      <c r="BF84" s="61">
        <f t="shared" si="156"/>
        <v>44903</v>
      </c>
      <c r="BG84" s="61">
        <f t="shared" si="157"/>
        <v>44931</v>
      </c>
      <c r="BH84" s="61">
        <f t="shared" si="158"/>
        <v>44959</v>
      </c>
      <c r="BI84" s="135" t="s">
        <v>65</v>
      </c>
    </row>
    <row r="85" spans="1:61">
      <c r="A85" s="128">
        <v>84</v>
      </c>
      <c r="B85" s="3">
        <v>189929</v>
      </c>
      <c r="C85" s="3" t="s">
        <v>54</v>
      </c>
      <c r="D85" s="3">
        <v>205014</v>
      </c>
      <c r="E85" s="60" t="s">
        <v>66</v>
      </c>
      <c r="F85" s="3" t="s">
        <v>69</v>
      </c>
      <c r="G85" s="3" t="s">
        <v>63</v>
      </c>
      <c r="H85" s="3" t="s">
        <v>57</v>
      </c>
      <c r="I85" s="33">
        <v>1</v>
      </c>
      <c r="J85" s="3" t="s">
        <v>64</v>
      </c>
      <c r="K85" s="3" t="s">
        <v>62</v>
      </c>
      <c r="L85" s="3" t="str">
        <f t="shared" si="140"/>
        <v>HFD-EX</v>
      </c>
      <c r="M85" s="3" t="s">
        <v>60</v>
      </c>
      <c r="N85" s="3" t="s">
        <v>60</v>
      </c>
      <c r="O85" s="3" t="s">
        <v>60</v>
      </c>
      <c r="P85" s="3" t="s">
        <v>60</v>
      </c>
      <c r="Q85" s="3" t="s">
        <v>60</v>
      </c>
      <c r="R85" s="3" t="s">
        <v>60</v>
      </c>
      <c r="S85" s="1" t="s">
        <v>61</v>
      </c>
      <c r="T85" s="38">
        <v>44649</v>
      </c>
      <c r="U85" s="34">
        <f t="shared" ref="U85" si="174">T85+21</f>
        <v>44670</v>
      </c>
      <c r="V85" s="35">
        <f t="shared" si="105"/>
        <v>44679</v>
      </c>
      <c r="W85" s="34">
        <f t="shared" ref="W85" si="175">AZ85</f>
        <v>44735</v>
      </c>
      <c r="X85" s="34">
        <f t="shared" si="141"/>
        <v>44736</v>
      </c>
      <c r="Y85" s="55">
        <v>25.9</v>
      </c>
      <c r="Z85" s="52">
        <f t="shared" ref="Z85" si="176">10/1000*Y85</f>
        <v>0.25900000000000001</v>
      </c>
      <c r="AA85" s="52">
        <f t="shared" ref="AA85" si="177">Y85*(10/1000)*(1/2)*(1000/1)</f>
        <v>129.5</v>
      </c>
      <c r="AB85" s="36">
        <f t="shared" si="56"/>
        <v>44740</v>
      </c>
      <c r="AC85" s="55">
        <v>25</v>
      </c>
      <c r="AD85" s="52">
        <f t="shared" ref="AD85" si="178">10/1000*AC85</f>
        <v>0.25</v>
      </c>
      <c r="AE85" s="52">
        <f t="shared" ref="AE85" si="179">AC85*(10/1000)*(1/2)*(1000/1)</f>
        <v>125</v>
      </c>
      <c r="AF85" s="34">
        <f t="shared" ref="AF85" si="180">AB85+7</f>
        <v>44747</v>
      </c>
      <c r="AG85" s="55">
        <v>25.5</v>
      </c>
      <c r="AH85" s="52">
        <f t="shared" ref="AH85" si="181">10/1000*AG85</f>
        <v>0.255</v>
      </c>
      <c r="AI85" s="52">
        <f t="shared" ref="AI85" si="182">AG85*(10/1000)*(1/2)*(1000/1)</f>
        <v>127.5</v>
      </c>
      <c r="AJ85" s="34">
        <f t="shared" ref="AJ85" si="183">AB85+14</f>
        <v>44754</v>
      </c>
      <c r="AK85" s="55">
        <v>26.7</v>
      </c>
      <c r="AL85" s="52">
        <f t="shared" ref="AL85" si="184">10/1000*AK85</f>
        <v>0.26700000000000002</v>
      </c>
      <c r="AM85" s="52">
        <f t="shared" ref="AM85" si="185">AK85*(10/1000)*(1/2)*(1000/1)</f>
        <v>133.5</v>
      </c>
      <c r="AN85" s="34">
        <f t="shared" ref="AN85" si="186">AB85+21</f>
        <v>44761</v>
      </c>
      <c r="AO85" s="34">
        <f t="shared" ref="AO85" si="187">AP85-3</f>
        <v>44785</v>
      </c>
      <c r="AP85" s="37">
        <f t="shared" si="169"/>
        <v>44788</v>
      </c>
      <c r="AQ85" s="1">
        <v>16</v>
      </c>
      <c r="AR85" s="1">
        <f t="shared" ref="AR85" si="188">AQ85*7</f>
        <v>112</v>
      </c>
      <c r="AS85" s="34">
        <f t="shared" si="143"/>
        <v>44848</v>
      </c>
      <c r="AT85" s="33">
        <f t="shared" si="138"/>
        <v>84</v>
      </c>
      <c r="AU85" s="7">
        <f t="shared" si="148"/>
        <v>44873</v>
      </c>
      <c r="AV85" s="7"/>
      <c r="AW85" s="80">
        <f t="shared" si="139"/>
        <v>7.9285714285714288</v>
      </c>
      <c r="AX85" s="50">
        <v>44679</v>
      </c>
      <c r="AY85" s="50">
        <f t="shared" ref="AY85" si="189">AX85+28</f>
        <v>44707</v>
      </c>
      <c r="AZ85" s="50">
        <f t="shared" ref="AZ85" si="190">AY85+28</f>
        <v>44735</v>
      </c>
      <c r="BA85" s="50">
        <f t="shared" ref="BA85" si="191">AZ85+35</f>
        <v>44770</v>
      </c>
      <c r="BB85" s="50">
        <f t="shared" ref="BB85" si="192">BA85+21</f>
        <v>44791</v>
      </c>
      <c r="BC85" s="50">
        <f t="shared" ref="BC85" si="193">BB85+28</f>
        <v>44819</v>
      </c>
      <c r="BD85" s="50">
        <f t="shared" ref="BD85" si="194">BC85+28</f>
        <v>44847</v>
      </c>
      <c r="BE85" s="50">
        <f t="shared" ref="BE85" si="195">BD85+28</f>
        <v>44875</v>
      </c>
      <c r="BF85" s="61">
        <f t="shared" ref="BF85" si="196">BE85+28</f>
        <v>44903</v>
      </c>
      <c r="BG85" s="61">
        <f t="shared" ref="BG85" si="197">BF85+28</f>
        <v>44931</v>
      </c>
      <c r="BH85" s="61">
        <f t="shared" ref="BH85" si="198">BG85+28</f>
        <v>44959</v>
      </c>
    </row>
    <row r="86" spans="1:61" s="143" customFormat="1">
      <c r="A86" s="129">
        <v>85</v>
      </c>
      <c r="B86" s="120">
        <v>194882</v>
      </c>
      <c r="C86" s="120" t="s">
        <v>54</v>
      </c>
      <c r="D86" s="120">
        <v>205156</v>
      </c>
      <c r="E86" s="73" t="s">
        <v>66</v>
      </c>
      <c r="F86" s="120" t="s">
        <v>72</v>
      </c>
      <c r="G86" s="120" t="s">
        <v>63</v>
      </c>
      <c r="H86" s="120" t="s">
        <v>57</v>
      </c>
      <c r="I86" s="121">
        <v>1</v>
      </c>
      <c r="J86" s="120" t="s">
        <v>64</v>
      </c>
      <c r="K86" s="120" t="s">
        <v>59</v>
      </c>
      <c r="L86" s="120" t="str">
        <f t="shared" si="140"/>
        <v>HFD-SED</v>
      </c>
      <c r="M86" s="120" t="s">
        <v>60</v>
      </c>
      <c r="N86" s="120" t="s">
        <v>60</v>
      </c>
      <c r="O86" s="3" t="s">
        <v>60</v>
      </c>
      <c r="P86" s="3" t="s">
        <v>60</v>
      </c>
      <c r="Q86" s="120" t="s">
        <v>60</v>
      </c>
      <c r="R86" s="120" t="s">
        <v>60</v>
      </c>
      <c r="S86" s="122" t="s">
        <v>61</v>
      </c>
      <c r="T86" s="123">
        <v>44648</v>
      </c>
      <c r="U86" s="124">
        <f t="shared" ref="U86:U98" si="199">T86+21</f>
        <v>44669</v>
      </c>
      <c r="V86" s="124">
        <f t="shared" si="105"/>
        <v>44679</v>
      </c>
      <c r="W86" s="124">
        <f t="shared" ref="W86:W98" si="200">AZ86</f>
        <v>44735</v>
      </c>
      <c r="X86" s="124">
        <f t="shared" si="141"/>
        <v>44736</v>
      </c>
      <c r="Y86" s="125">
        <v>30.1</v>
      </c>
      <c r="Z86" s="126">
        <f t="shared" ref="Z86:Z98" si="201">10/1000*Y86</f>
        <v>0.30100000000000005</v>
      </c>
      <c r="AA86" s="126">
        <f t="shared" ref="AA86:AA98" si="202">Y86*(10/1000)*(1/2)*(1000/1)</f>
        <v>150.50000000000003</v>
      </c>
      <c r="AB86" s="124">
        <f t="shared" si="56"/>
        <v>44740</v>
      </c>
      <c r="AC86" s="125" t="s">
        <v>61</v>
      </c>
      <c r="AD86" s="126" t="s">
        <v>61</v>
      </c>
      <c r="AE86" s="126" t="s">
        <v>61</v>
      </c>
      <c r="AF86" s="124">
        <f t="shared" ref="AF86:AF98" si="203">AB86+7</f>
        <v>44747</v>
      </c>
      <c r="AG86" s="125" t="s">
        <v>61</v>
      </c>
      <c r="AH86" s="126" t="s">
        <v>61</v>
      </c>
      <c r="AI86" s="126" t="s">
        <v>61</v>
      </c>
      <c r="AJ86" s="124">
        <f t="shared" ref="AJ86:AJ98" si="204">AB86+14</f>
        <v>44754</v>
      </c>
      <c r="AK86" s="125" t="s">
        <v>61</v>
      </c>
      <c r="AL86" s="126" t="s">
        <v>61</v>
      </c>
      <c r="AM86" s="126" t="s">
        <v>61</v>
      </c>
      <c r="AN86" s="124">
        <f t="shared" ref="AN86:AN98" si="205">AB86+21</f>
        <v>44761</v>
      </c>
      <c r="AO86" s="124">
        <f t="shared" ref="AO86:AO98" si="206">AP86-3</f>
        <v>44785</v>
      </c>
      <c r="AP86" s="124">
        <f t="shared" si="169"/>
        <v>44788</v>
      </c>
      <c r="AQ86" s="122">
        <v>16</v>
      </c>
      <c r="AR86" s="122">
        <f t="shared" ref="AR86:AR98" si="207">AQ86*7</f>
        <v>112</v>
      </c>
      <c r="AS86" s="124">
        <f t="shared" si="143"/>
        <v>44848</v>
      </c>
      <c r="AT86" s="121">
        <f t="shared" si="138"/>
        <v>85</v>
      </c>
      <c r="AU86" s="61">
        <f t="shared" si="148"/>
        <v>44873</v>
      </c>
      <c r="AV86" s="61"/>
      <c r="AW86" s="134">
        <f t="shared" si="139"/>
        <v>7.9285714285714288</v>
      </c>
      <c r="AX86" s="61">
        <v>44679</v>
      </c>
      <c r="AY86" s="61">
        <f t="shared" ref="AY86:AY98" si="208">AX86+28</f>
        <v>44707</v>
      </c>
      <c r="AZ86" s="61">
        <f t="shared" ref="AZ86:AZ98" si="209">AY86+28</f>
        <v>44735</v>
      </c>
      <c r="BA86" s="61">
        <f t="shared" si="149"/>
        <v>44770</v>
      </c>
      <c r="BB86" s="61">
        <f t="shared" si="150"/>
        <v>44791</v>
      </c>
      <c r="BC86" s="61">
        <f t="shared" ref="BC86:BC98" si="210">BB86+28</f>
        <v>44819</v>
      </c>
      <c r="BD86" s="61">
        <f t="shared" ref="BD86:BD98" si="211">BC86+28</f>
        <v>44847</v>
      </c>
      <c r="BE86" s="61">
        <f t="shared" ref="BE86:BE98" si="212">BD86+28</f>
        <v>44875</v>
      </c>
      <c r="BF86" s="61">
        <f t="shared" ref="BF86:BF98" si="213">BE86+28</f>
        <v>44903</v>
      </c>
      <c r="BG86" s="61">
        <f t="shared" ref="BG86:BG98" si="214">BF86+28</f>
        <v>44931</v>
      </c>
      <c r="BH86" s="61">
        <f t="shared" ref="BH86:BH98" si="215">BG86+28</f>
        <v>44959</v>
      </c>
      <c r="BI86" s="135" t="s">
        <v>65</v>
      </c>
    </row>
    <row r="87" spans="1:61" s="143" customFormat="1">
      <c r="A87" s="129">
        <v>86</v>
      </c>
      <c r="B87" s="120">
        <v>194882</v>
      </c>
      <c r="C87" s="120" t="s">
        <v>54</v>
      </c>
      <c r="D87" s="120">
        <v>205156</v>
      </c>
      <c r="E87" s="73" t="s">
        <v>66</v>
      </c>
      <c r="F87" s="120" t="s">
        <v>72</v>
      </c>
      <c r="G87" s="120" t="s">
        <v>63</v>
      </c>
      <c r="H87" s="120" t="s">
        <v>57</v>
      </c>
      <c r="I87" s="121">
        <v>1</v>
      </c>
      <c r="J87" s="120" t="s">
        <v>64</v>
      </c>
      <c r="K87" s="120" t="s">
        <v>62</v>
      </c>
      <c r="L87" s="120" t="str">
        <f t="shared" si="140"/>
        <v>HFD-EX</v>
      </c>
      <c r="M87" s="120" t="s">
        <v>60</v>
      </c>
      <c r="N87" s="120" t="s">
        <v>60</v>
      </c>
      <c r="O87" s="3" t="s">
        <v>60</v>
      </c>
      <c r="P87" s="3" t="s">
        <v>60</v>
      </c>
      <c r="Q87" s="120" t="s">
        <v>60</v>
      </c>
      <c r="R87" s="120" t="s">
        <v>60</v>
      </c>
      <c r="S87" s="122" t="s">
        <v>61</v>
      </c>
      <c r="T87" s="123">
        <v>44648</v>
      </c>
      <c r="U87" s="124">
        <f t="shared" si="199"/>
        <v>44669</v>
      </c>
      <c r="V87" s="124">
        <f t="shared" si="105"/>
        <v>44679</v>
      </c>
      <c r="W87" s="124">
        <f t="shared" si="200"/>
        <v>44735</v>
      </c>
      <c r="X87" s="124">
        <f t="shared" si="141"/>
        <v>44736</v>
      </c>
      <c r="Y87" s="125">
        <v>31.5</v>
      </c>
      <c r="Z87" s="126">
        <f t="shared" si="201"/>
        <v>0.315</v>
      </c>
      <c r="AA87" s="126">
        <f t="shared" si="202"/>
        <v>157.5</v>
      </c>
      <c r="AB87" s="124">
        <f t="shared" si="56"/>
        <v>44740</v>
      </c>
      <c r="AC87" s="125" t="s">
        <v>61</v>
      </c>
      <c r="AD87" s="126" t="s">
        <v>61</v>
      </c>
      <c r="AE87" s="126" t="s">
        <v>61</v>
      </c>
      <c r="AF87" s="124">
        <f t="shared" si="203"/>
        <v>44747</v>
      </c>
      <c r="AG87" s="125" t="s">
        <v>61</v>
      </c>
      <c r="AH87" s="126" t="s">
        <v>61</v>
      </c>
      <c r="AI87" s="126" t="s">
        <v>61</v>
      </c>
      <c r="AJ87" s="124">
        <f t="shared" si="204"/>
        <v>44754</v>
      </c>
      <c r="AK87" s="125" t="s">
        <v>61</v>
      </c>
      <c r="AL87" s="126" t="s">
        <v>61</v>
      </c>
      <c r="AM87" s="126" t="s">
        <v>61</v>
      </c>
      <c r="AN87" s="124">
        <f t="shared" si="205"/>
        <v>44761</v>
      </c>
      <c r="AO87" s="124">
        <f t="shared" si="206"/>
        <v>44785</v>
      </c>
      <c r="AP87" s="124">
        <f t="shared" si="169"/>
        <v>44788</v>
      </c>
      <c r="AQ87" s="122">
        <v>16</v>
      </c>
      <c r="AR87" s="122">
        <f t="shared" si="207"/>
        <v>112</v>
      </c>
      <c r="AS87" s="124">
        <f t="shared" si="143"/>
        <v>44848</v>
      </c>
      <c r="AT87" s="121">
        <f t="shared" si="138"/>
        <v>86</v>
      </c>
      <c r="AU87" s="61">
        <f t="shared" si="148"/>
        <v>44873</v>
      </c>
      <c r="AV87" s="61"/>
      <c r="AW87" s="134">
        <f t="shared" si="139"/>
        <v>7.9285714285714288</v>
      </c>
      <c r="AX87" s="61">
        <v>44679</v>
      </c>
      <c r="AY87" s="61">
        <f t="shared" si="208"/>
        <v>44707</v>
      </c>
      <c r="AZ87" s="61">
        <f t="shared" si="209"/>
        <v>44735</v>
      </c>
      <c r="BA87" s="61">
        <f t="shared" si="149"/>
        <v>44770</v>
      </c>
      <c r="BB87" s="61">
        <f t="shared" si="150"/>
        <v>44791</v>
      </c>
      <c r="BC87" s="61">
        <f t="shared" si="210"/>
        <v>44819</v>
      </c>
      <c r="BD87" s="61">
        <f t="shared" si="211"/>
        <v>44847</v>
      </c>
      <c r="BE87" s="61">
        <f t="shared" si="212"/>
        <v>44875</v>
      </c>
      <c r="BF87" s="61">
        <f t="shared" si="213"/>
        <v>44903</v>
      </c>
      <c r="BG87" s="61">
        <f t="shared" si="214"/>
        <v>44931</v>
      </c>
      <c r="BH87" s="61">
        <f t="shared" si="215"/>
        <v>44959</v>
      </c>
      <c r="BI87" s="135" t="s">
        <v>65</v>
      </c>
    </row>
    <row r="88" spans="1:61">
      <c r="A88" s="128">
        <v>87</v>
      </c>
      <c r="B88" s="3">
        <v>194882</v>
      </c>
      <c r="C88" s="3" t="s">
        <v>54</v>
      </c>
      <c r="D88" s="3">
        <v>205156</v>
      </c>
      <c r="E88" s="60" t="s">
        <v>66</v>
      </c>
      <c r="F88" s="3" t="s">
        <v>72</v>
      </c>
      <c r="G88" s="3" t="s">
        <v>63</v>
      </c>
      <c r="H88" s="3" t="s">
        <v>57</v>
      </c>
      <c r="I88" s="33">
        <v>1</v>
      </c>
      <c r="J88" s="3" t="s">
        <v>64</v>
      </c>
      <c r="K88" s="3" t="s">
        <v>62</v>
      </c>
      <c r="L88" s="3" t="str">
        <f t="shared" si="140"/>
        <v>HFD-EX</v>
      </c>
      <c r="M88" s="3" t="s">
        <v>60</v>
      </c>
      <c r="N88" s="3" t="s">
        <v>60</v>
      </c>
      <c r="O88" s="3" t="s">
        <v>60</v>
      </c>
      <c r="P88" s="3" t="s">
        <v>60</v>
      </c>
      <c r="Q88" s="3" t="s">
        <v>60</v>
      </c>
      <c r="R88" s="3" t="s">
        <v>60</v>
      </c>
      <c r="S88" s="1" t="s">
        <v>61</v>
      </c>
      <c r="T88" s="38">
        <v>44648</v>
      </c>
      <c r="U88" s="34">
        <f t="shared" si="199"/>
        <v>44669</v>
      </c>
      <c r="V88" s="35">
        <f t="shared" si="105"/>
        <v>44679</v>
      </c>
      <c r="W88" s="34">
        <f t="shared" si="200"/>
        <v>44735</v>
      </c>
      <c r="X88" s="34">
        <f t="shared" si="141"/>
        <v>44736</v>
      </c>
      <c r="Y88" s="55">
        <v>31.9</v>
      </c>
      <c r="Z88" s="52">
        <f t="shared" si="201"/>
        <v>0.31900000000000001</v>
      </c>
      <c r="AA88" s="52">
        <f t="shared" si="202"/>
        <v>159.5</v>
      </c>
      <c r="AB88" s="36">
        <f t="shared" si="56"/>
        <v>44740</v>
      </c>
      <c r="AC88" s="55">
        <v>29.1</v>
      </c>
      <c r="AD88" s="52">
        <f t="shared" ref="AD88:AD98" si="216">10/1000*AC88</f>
        <v>0.29100000000000004</v>
      </c>
      <c r="AE88" s="52">
        <f t="shared" ref="AE88:AE98" si="217">AC88*(10/1000)*(1/2)*(1000/1)</f>
        <v>145.50000000000003</v>
      </c>
      <c r="AF88" s="34">
        <f t="shared" si="203"/>
        <v>44747</v>
      </c>
      <c r="AG88" s="55">
        <v>29.3</v>
      </c>
      <c r="AH88" s="52">
        <f t="shared" ref="AH88:AH98" si="218">10/1000*AG88</f>
        <v>0.29300000000000004</v>
      </c>
      <c r="AI88" s="52">
        <f t="shared" ref="AI88:AI98" si="219">AG88*(10/1000)*(1/2)*(1000/1)</f>
        <v>146.50000000000003</v>
      </c>
      <c r="AJ88" s="34">
        <f t="shared" si="204"/>
        <v>44754</v>
      </c>
      <c r="AK88" s="55">
        <v>30.4</v>
      </c>
      <c r="AL88" s="52">
        <f t="shared" ref="AL88:AL98" si="220">10/1000*AK88</f>
        <v>0.30399999999999999</v>
      </c>
      <c r="AM88" s="52">
        <f t="shared" ref="AM88:AM98" si="221">AK88*(10/1000)*(1/2)*(1000/1)</f>
        <v>152</v>
      </c>
      <c r="AN88" s="34">
        <f t="shared" si="205"/>
        <v>44761</v>
      </c>
      <c r="AO88" s="34">
        <f t="shared" si="206"/>
        <v>44785</v>
      </c>
      <c r="AP88" s="37">
        <f t="shared" si="169"/>
        <v>44788</v>
      </c>
      <c r="AQ88" s="1">
        <v>16</v>
      </c>
      <c r="AR88" s="1">
        <f t="shared" si="207"/>
        <v>112</v>
      </c>
      <c r="AS88" s="34">
        <f t="shared" si="143"/>
        <v>44848</v>
      </c>
      <c r="AT88" s="33">
        <f t="shared" si="138"/>
        <v>87</v>
      </c>
      <c r="AU88" s="7">
        <f t="shared" si="148"/>
        <v>44873</v>
      </c>
      <c r="AV88" s="7"/>
      <c r="AW88" s="80">
        <f t="shared" si="139"/>
        <v>7.9285714285714288</v>
      </c>
      <c r="AX88" s="50">
        <v>44679</v>
      </c>
      <c r="AY88" s="50">
        <f t="shared" si="208"/>
        <v>44707</v>
      </c>
      <c r="AZ88" s="50">
        <f t="shared" si="209"/>
        <v>44735</v>
      </c>
      <c r="BA88" s="50">
        <f t="shared" si="149"/>
        <v>44770</v>
      </c>
      <c r="BB88" s="50">
        <f t="shared" si="150"/>
        <v>44791</v>
      </c>
      <c r="BC88" s="50">
        <f t="shared" si="210"/>
        <v>44819</v>
      </c>
      <c r="BD88" s="50">
        <f t="shared" si="211"/>
        <v>44847</v>
      </c>
      <c r="BE88" s="50">
        <f t="shared" si="212"/>
        <v>44875</v>
      </c>
      <c r="BF88" s="61">
        <f t="shared" si="213"/>
        <v>44903</v>
      </c>
      <c r="BG88" s="61">
        <f t="shared" si="214"/>
        <v>44931</v>
      </c>
      <c r="BH88" s="61">
        <f t="shared" si="215"/>
        <v>44959</v>
      </c>
    </row>
    <row r="89" spans="1:61">
      <c r="A89" s="128">
        <v>88</v>
      </c>
      <c r="B89" s="3">
        <v>194881</v>
      </c>
      <c r="C89" s="3" t="s">
        <v>54</v>
      </c>
      <c r="D89" s="3">
        <v>205159</v>
      </c>
      <c r="E89" s="60" t="s">
        <v>66</v>
      </c>
      <c r="F89" s="3" t="s">
        <v>73</v>
      </c>
      <c r="G89" s="3" t="s">
        <v>56</v>
      </c>
      <c r="H89" s="3" t="s">
        <v>57</v>
      </c>
      <c r="I89" s="33">
        <v>1</v>
      </c>
      <c r="J89" s="3" t="s">
        <v>64</v>
      </c>
      <c r="K89" s="3" t="s">
        <v>59</v>
      </c>
      <c r="L89" s="3" t="str">
        <f t="shared" si="140"/>
        <v>HFD-SED</v>
      </c>
      <c r="M89" s="3" t="s">
        <v>60</v>
      </c>
      <c r="N89" s="3" t="s">
        <v>60</v>
      </c>
      <c r="O89" s="3" t="s">
        <v>60</v>
      </c>
      <c r="P89" s="3" t="s">
        <v>60</v>
      </c>
      <c r="Q89" s="3" t="s">
        <v>60</v>
      </c>
      <c r="R89" s="3" t="s">
        <v>60</v>
      </c>
      <c r="S89" s="1" t="s">
        <v>61</v>
      </c>
      <c r="T89" s="38">
        <v>44653</v>
      </c>
      <c r="U89" s="34">
        <f t="shared" si="199"/>
        <v>44674</v>
      </c>
      <c r="V89" s="35">
        <f t="shared" si="105"/>
        <v>44686</v>
      </c>
      <c r="W89" s="34">
        <f t="shared" si="200"/>
        <v>44742</v>
      </c>
      <c r="X89" s="34">
        <f t="shared" si="141"/>
        <v>44743</v>
      </c>
      <c r="Y89" s="55">
        <v>22.1</v>
      </c>
      <c r="Z89" s="52">
        <f t="shared" si="201"/>
        <v>0.22100000000000003</v>
      </c>
      <c r="AA89" s="52">
        <f t="shared" si="202"/>
        <v>110.50000000000001</v>
      </c>
      <c r="AB89" s="36">
        <f t="shared" si="56"/>
        <v>44747</v>
      </c>
      <c r="AC89" s="55">
        <v>20.9</v>
      </c>
      <c r="AD89" s="52">
        <f t="shared" si="216"/>
        <v>0.20899999999999999</v>
      </c>
      <c r="AE89" s="52">
        <f t="shared" si="217"/>
        <v>104.5</v>
      </c>
      <c r="AF89" s="34">
        <f t="shared" si="203"/>
        <v>44754</v>
      </c>
      <c r="AG89" s="55">
        <v>20.7</v>
      </c>
      <c r="AH89" s="52">
        <f t="shared" si="218"/>
        <v>0.20699999999999999</v>
      </c>
      <c r="AI89" s="52">
        <f t="shared" si="219"/>
        <v>103.5</v>
      </c>
      <c r="AJ89" s="34">
        <f t="shared" si="204"/>
        <v>44761</v>
      </c>
      <c r="AK89" s="55">
        <v>21.4</v>
      </c>
      <c r="AL89" s="52">
        <f t="shared" si="220"/>
        <v>0.214</v>
      </c>
      <c r="AM89" s="52">
        <f t="shared" si="221"/>
        <v>107</v>
      </c>
      <c r="AN89" s="34">
        <f t="shared" si="205"/>
        <v>44768</v>
      </c>
      <c r="AO89" s="34">
        <f t="shared" si="206"/>
        <v>44792</v>
      </c>
      <c r="AP89" s="37">
        <f t="shared" si="169"/>
        <v>44795</v>
      </c>
      <c r="AQ89" s="1">
        <v>30</v>
      </c>
      <c r="AR89" s="1">
        <f t="shared" si="207"/>
        <v>210</v>
      </c>
      <c r="AS89" s="34">
        <f t="shared" si="143"/>
        <v>44953</v>
      </c>
      <c r="AT89" s="33">
        <f t="shared" si="138"/>
        <v>88</v>
      </c>
      <c r="AU89" s="7">
        <f t="shared" si="148"/>
        <v>44978</v>
      </c>
      <c r="AV89" s="7"/>
      <c r="AW89" s="80">
        <f t="shared" si="139"/>
        <v>11.428571428571429</v>
      </c>
      <c r="AX89" s="50">
        <v>44686</v>
      </c>
      <c r="AY89" s="50">
        <f t="shared" si="208"/>
        <v>44714</v>
      </c>
      <c r="AZ89" s="50">
        <f t="shared" si="209"/>
        <v>44742</v>
      </c>
      <c r="BA89" s="50">
        <f t="shared" si="149"/>
        <v>44777</v>
      </c>
      <c r="BB89" s="50">
        <f t="shared" si="150"/>
        <v>44798</v>
      </c>
      <c r="BC89" s="50">
        <f t="shared" si="210"/>
        <v>44826</v>
      </c>
      <c r="BD89" s="50">
        <f t="shared" si="211"/>
        <v>44854</v>
      </c>
      <c r="BE89" s="50">
        <f t="shared" si="212"/>
        <v>44882</v>
      </c>
      <c r="BF89" s="50">
        <f t="shared" si="213"/>
        <v>44910</v>
      </c>
      <c r="BG89" s="50">
        <f t="shared" si="214"/>
        <v>44938</v>
      </c>
      <c r="BH89" s="50">
        <f t="shared" si="215"/>
        <v>44966</v>
      </c>
    </row>
    <row r="90" spans="1:61">
      <c r="A90" s="128">
        <v>89</v>
      </c>
      <c r="B90" s="3">
        <v>194881</v>
      </c>
      <c r="C90" s="3" t="s">
        <v>54</v>
      </c>
      <c r="D90" s="3">
        <v>205159</v>
      </c>
      <c r="E90" s="60" t="s">
        <v>66</v>
      </c>
      <c r="F90" s="3" t="s">
        <v>73</v>
      </c>
      <c r="G90" s="3" t="s">
        <v>56</v>
      </c>
      <c r="H90" s="3" t="s">
        <v>57</v>
      </c>
      <c r="I90" s="33">
        <v>1</v>
      </c>
      <c r="J90" s="3" t="s">
        <v>64</v>
      </c>
      <c r="K90" s="3" t="s">
        <v>59</v>
      </c>
      <c r="L90" s="3" t="str">
        <f t="shared" si="140"/>
        <v>HFD-SED</v>
      </c>
      <c r="M90" s="3" t="s">
        <v>60</v>
      </c>
      <c r="N90" s="3" t="s">
        <v>60</v>
      </c>
      <c r="O90" s="3" t="s">
        <v>60</v>
      </c>
      <c r="P90" s="3" t="s">
        <v>60</v>
      </c>
      <c r="Q90" s="3" t="s">
        <v>60</v>
      </c>
      <c r="R90" s="3" t="s">
        <v>60</v>
      </c>
      <c r="S90" s="1" t="s">
        <v>61</v>
      </c>
      <c r="T90" s="38">
        <v>44653</v>
      </c>
      <c r="U90" s="34">
        <f t="shared" si="199"/>
        <v>44674</v>
      </c>
      <c r="V90" s="35">
        <f t="shared" si="105"/>
        <v>44686</v>
      </c>
      <c r="W90" s="34">
        <f t="shared" si="200"/>
        <v>44742</v>
      </c>
      <c r="X90" s="34">
        <f t="shared" si="141"/>
        <v>44743</v>
      </c>
      <c r="Y90" s="55">
        <v>19.899999999999999</v>
      </c>
      <c r="Z90" s="52">
        <f t="shared" si="201"/>
        <v>0.19899999999999998</v>
      </c>
      <c r="AA90" s="52">
        <f t="shared" si="202"/>
        <v>99.499999999999986</v>
      </c>
      <c r="AB90" s="36">
        <f t="shared" si="56"/>
        <v>44747</v>
      </c>
      <c r="AC90" s="55">
        <v>19.399999999999999</v>
      </c>
      <c r="AD90" s="52">
        <f t="shared" si="216"/>
        <v>0.19399999999999998</v>
      </c>
      <c r="AE90" s="52">
        <f t="shared" si="217"/>
        <v>96.999999999999986</v>
      </c>
      <c r="AF90" s="34">
        <f t="shared" si="203"/>
        <v>44754</v>
      </c>
      <c r="AG90" s="55">
        <v>18.7</v>
      </c>
      <c r="AH90" s="52">
        <f t="shared" si="218"/>
        <v>0.187</v>
      </c>
      <c r="AI90" s="52">
        <f t="shared" si="219"/>
        <v>93.5</v>
      </c>
      <c r="AJ90" s="34">
        <f t="shared" si="204"/>
        <v>44761</v>
      </c>
      <c r="AK90" s="55">
        <v>19.3</v>
      </c>
      <c r="AL90" s="52">
        <f t="shared" si="220"/>
        <v>0.193</v>
      </c>
      <c r="AM90" s="52">
        <f t="shared" si="221"/>
        <v>96.5</v>
      </c>
      <c r="AN90" s="34">
        <f t="shared" si="205"/>
        <v>44768</v>
      </c>
      <c r="AO90" s="34">
        <f t="shared" si="206"/>
        <v>44792</v>
      </c>
      <c r="AP90" s="37">
        <f t="shared" si="169"/>
        <v>44795</v>
      </c>
      <c r="AQ90" s="1">
        <v>30</v>
      </c>
      <c r="AR90" s="1">
        <f t="shared" si="207"/>
        <v>210</v>
      </c>
      <c r="AS90" s="34">
        <f t="shared" si="143"/>
        <v>44953</v>
      </c>
      <c r="AT90" s="33">
        <f t="shared" si="138"/>
        <v>89</v>
      </c>
      <c r="AU90" s="7">
        <f t="shared" si="148"/>
        <v>44978</v>
      </c>
      <c r="AV90" s="7"/>
      <c r="AW90" s="80">
        <f t="shared" si="139"/>
        <v>11.428571428571429</v>
      </c>
      <c r="AX90" s="50">
        <v>44686</v>
      </c>
      <c r="AY90" s="50">
        <f t="shared" si="208"/>
        <v>44714</v>
      </c>
      <c r="AZ90" s="50">
        <f t="shared" si="209"/>
        <v>44742</v>
      </c>
      <c r="BA90" s="50">
        <f t="shared" si="149"/>
        <v>44777</v>
      </c>
      <c r="BB90" s="50">
        <f t="shared" si="150"/>
        <v>44798</v>
      </c>
      <c r="BC90" s="50">
        <f t="shared" si="210"/>
        <v>44826</v>
      </c>
      <c r="BD90" s="50">
        <f t="shared" si="211"/>
        <v>44854</v>
      </c>
      <c r="BE90" s="50">
        <f t="shared" si="212"/>
        <v>44882</v>
      </c>
      <c r="BF90" s="50">
        <f t="shared" si="213"/>
        <v>44910</v>
      </c>
      <c r="BG90" s="50">
        <f t="shared" si="214"/>
        <v>44938</v>
      </c>
      <c r="BH90" s="50">
        <f t="shared" si="215"/>
        <v>44966</v>
      </c>
    </row>
    <row r="91" spans="1:61">
      <c r="A91" s="128">
        <v>90</v>
      </c>
      <c r="B91" s="3">
        <v>194881</v>
      </c>
      <c r="C91" s="3" t="s">
        <v>54</v>
      </c>
      <c r="D91" s="3">
        <v>205159</v>
      </c>
      <c r="E91" s="60" t="s">
        <v>66</v>
      </c>
      <c r="F91" s="3" t="s">
        <v>73</v>
      </c>
      <c r="G91" s="3" t="s">
        <v>56</v>
      </c>
      <c r="H91" s="3" t="s">
        <v>57</v>
      </c>
      <c r="I91" s="33">
        <v>1</v>
      </c>
      <c r="J91" s="3" t="s">
        <v>64</v>
      </c>
      <c r="K91" s="3" t="s">
        <v>62</v>
      </c>
      <c r="L91" s="3" t="str">
        <f t="shared" si="140"/>
        <v>HFD-EX</v>
      </c>
      <c r="M91" s="3" t="s">
        <v>60</v>
      </c>
      <c r="N91" s="3" t="s">
        <v>60</v>
      </c>
      <c r="O91" s="3" t="s">
        <v>60</v>
      </c>
      <c r="P91" s="3" t="s">
        <v>60</v>
      </c>
      <c r="Q91" s="3" t="s">
        <v>60</v>
      </c>
      <c r="R91" s="3" t="s">
        <v>60</v>
      </c>
      <c r="S91" s="1" t="s">
        <v>61</v>
      </c>
      <c r="T91" s="38">
        <v>44653</v>
      </c>
      <c r="U91" s="34">
        <f t="shared" si="199"/>
        <v>44674</v>
      </c>
      <c r="V91" s="35">
        <f t="shared" si="105"/>
        <v>44686</v>
      </c>
      <c r="W91" s="34">
        <f t="shared" si="200"/>
        <v>44742</v>
      </c>
      <c r="X91" s="34">
        <f t="shared" si="141"/>
        <v>44743</v>
      </c>
      <c r="Y91" s="55">
        <v>21.7</v>
      </c>
      <c r="Z91" s="52">
        <f t="shared" si="201"/>
        <v>0.217</v>
      </c>
      <c r="AA91" s="52">
        <f t="shared" si="202"/>
        <v>108.5</v>
      </c>
      <c r="AB91" s="36">
        <f t="shared" si="56"/>
        <v>44747</v>
      </c>
      <c r="AC91" s="55">
        <v>20</v>
      </c>
      <c r="AD91" s="52">
        <f t="shared" si="216"/>
        <v>0.2</v>
      </c>
      <c r="AE91" s="52">
        <f t="shared" si="217"/>
        <v>100</v>
      </c>
      <c r="AF91" s="34">
        <f t="shared" si="203"/>
        <v>44754</v>
      </c>
      <c r="AG91" s="55">
        <v>19.3</v>
      </c>
      <c r="AH91" s="52">
        <f t="shared" si="218"/>
        <v>0.193</v>
      </c>
      <c r="AI91" s="52">
        <f t="shared" si="219"/>
        <v>96.5</v>
      </c>
      <c r="AJ91" s="34">
        <f t="shared" si="204"/>
        <v>44761</v>
      </c>
      <c r="AK91" s="55">
        <v>19.8</v>
      </c>
      <c r="AL91" s="52">
        <f t="shared" si="220"/>
        <v>0.19800000000000001</v>
      </c>
      <c r="AM91" s="52">
        <f t="shared" si="221"/>
        <v>99</v>
      </c>
      <c r="AN91" s="34">
        <f t="shared" si="205"/>
        <v>44768</v>
      </c>
      <c r="AO91" s="34">
        <f t="shared" si="206"/>
        <v>44792</v>
      </c>
      <c r="AP91" s="37">
        <f t="shared" si="169"/>
        <v>44795</v>
      </c>
      <c r="AQ91" s="1">
        <v>30</v>
      </c>
      <c r="AR91" s="1">
        <f t="shared" si="207"/>
        <v>210</v>
      </c>
      <c r="AS91" s="34">
        <f t="shared" si="143"/>
        <v>44953</v>
      </c>
      <c r="AT91" s="33">
        <f t="shared" si="138"/>
        <v>90</v>
      </c>
      <c r="AU91" s="7">
        <f t="shared" si="148"/>
        <v>44978</v>
      </c>
      <c r="AV91" s="7"/>
      <c r="AW91" s="80">
        <f t="shared" si="139"/>
        <v>11.428571428571429</v>
      </c>
      <c r="AX91" s="50">
        <v>44686</v>
      </c>
      <c r="AY91" s="50">
        <f t="shared" si="208"/>
        <v>44714</v>
      </c>
      <c r="AZ91" s="50">
        <f t="shared" si="209"/>
        <v>44742</v>
      </c>
      <c r="BA91" s="50">
        <f t="shared" si="149"/>
        <v>44777</v>
      </c>
      <c r="BB91" s="50">
        <f t="shared" si="150"/>
        <v>44798</v>
      </c>
      <c r="BC91" s="50">
        <f t="shared" si="210"/>
        <v>44826</v>
      </c>
      <c r="BD91" s="50">
        <f t="shared" si="211"/>
        <v>44854</v>
      </c>
      <c r="BE91" s="50">
        <f t="shared" si="212"/>
        <v>44882</v>
      </c>
      <c r="BF91" s="50">
        <f t="shared" si="213"/>
        <v>44910</v>
      </c>
      <c r="BG91" s="50">
        <f t="shared" si="214"/>
        <v>44938</v>
      </c>
      <c r="BH91" s="50">
        <f t="shared" si="215"/>
        <v>44966</v>
      </c>
    </row>
    <row r="92" spans="1:61" s="143" customFormat="1">
      <c r="A92" s="129">
        <v>91</v>
      </c>
      <c r="B92" s="120">
        <v>194881</v>
      </c>
      <c r="C92" s="120" t="s">
        <v>54</v>
      </c>
      <c r="D92" s="120">
        <v>205160</v>
      </c>
      <c r="E92" s="73" t="s">
        <v>66</v>
      </c>
      <c r="F92" s="120" t="s">
        <v>73</v>
      </c>
      <c r="G92" s="120" t="s">
        <v>63</v>
      </c>
      <c r="H92" s="120" t="s">
        <v>57</v>
      </c>
      <c r="I92" s="121">
        <v>1</v>
      </c>
      <c r="J92" s="120" t="s">
        <v>58</v>
      </c>
      <c r="K92" s="120" t="s">
        <v>59</v>
      </c>
      <c r="L92" s="120" t="str">
        <f t="shared" si="140"/>
        <v>CON-SED</v>
      </c>
      <c r="M92" s="120" t="s">
        <v>60</v>
      </c>
      <c r="N92" s="120" t="s">
        <v>60</v>
      </c>
      <c r="O92" s="120" t="s">
        <v>60</v>
      </c>
      <c r="P92" s="120" t="s">
        <v>60</v>
      </c>
      <c r="Q92" s="120" t="s">
        <v>60</v>
      </c>
      <c r="R92" s="120" t="s">
        <v>60</v>
      </c>
      <c r="S92" s="122" t="s">
        <v>61</v>
      </c>
      <c r="T92" s="123">
        <v>44653</v>
      </c>
      <c r="U92" s="124">
        <f t="shared" si="199"/>
        <v>44674</v>
      </c>
      <c r="V92" s="124">
        <f t="shared" si="105"/>
        <v>44686</v>
      </c>
      <c r="W92" s="124">
        <f t="shared" si="200"/>
        <v>44742</v>
      </c>
      <c r="X92" s="124">
        <f t="shared" si="141"/>
        <v>44743</v>
      </c>
      <c r="Y92" s="125">
        <v>28.2</v>
      </c>
      <c r="Z92" s="126">
        <f t="shared" si="201"/>
        <v>0.28199999999999997</v>
      </c>
      <c r="AA92" s="126">
        <f t="shared" si="202"/>
        <v>141</v>
      </c>
      <c r="AB92" s="124">
        <f t="shared" si="56"/>
        <v>44747</v>
      </c>
      <c r="AC92" s="125">
        <v>29.1</v>
      </c>
      <c r="AD92" s="126">
        <f t="shared" si="216"/>
        <v>0.29100000000000004</v>
      </c>
      <c r="AE92" s="126">
        <f t="shared" si="217"/>
        <v>145.50000000000003</v>
      </c>
      <c r="AF92" s="124">
        <f t="shared" si="203"/>
        <v>44754</v>
      </c>
      <c r="AG92" s="125">
        <v>29.3</v>
      </c>
      <c r="AH92" s="126">
        <f t="shared" si="218"/>
        <v>0.29300000000000004</v>
      </c>
      <c r="AI92" s="126">
        <f t="shared" si="219"/>
        <v>146.50000000000003</v>
      </c>
      <c r="AJ92" s="124">
        <f t="shared" si="204"/>
        <v>44761</v>
      </c>
      <c r="AK92" s="125">
        <v>29</v>
      </c>
      <c r="AL92" s="126">
        <f t="shared" si="220"/>
        <v>0.28999999999999998</v>
      </c>
      <c r="AM92" s="126">
        <f t="shared" si="221"/>
        <v>145</v>
      </c>
      <c r="AN92" s="124">
        <f t="shared" si="205"/>
        <v>44768</v>
      </c>
      <c r="AO92" s="124">
        <f t="shared" si="206"/>
        <v>44792</v>
      </c>
      <c r="AP92" s="124">
        <f t="shared" si="169"/>
        <v>44795</v>
      </c>
      <c r="AQ92" s="122">
        <v>30</v>
      </c>
      <c r="AR92" s="122">
        <f t="shared" si="207"/>
        <v>210</v>
      </c>
      <c r="AS92" s="124">
        <f t="shared" si="143"/>
        <v>44953</v>
      </c>
      <c r="AT92" s="121">
        <f t="shared" si="138"/>
        <v>91</v>
      </c>
      <c r="AU92" s="61">
        <f t="shared" si="148"/>
        <v>44978</v>
      </c>
      <c r="AV92" s="61"/>
      <c r="AW92" s="134">
        <f t="shared" si="139"/>
        <v>11.428571428571429</v>
      </c>
      <c r="AX92" s="61">
        <v>44686</v>
      </c>
      <c r="AY92" s="61">
        <f t="shared" si="208"/>
        <v>44714</v>
      </c>
      <c r="AZ92" s="61">
        <f t="shared" si="209"/>
        <v>44742</v>
      </c>
      <c r="BA92" s="61">
        <f t="shared" si="149"/>
        <v>44777</v>
      </c>
      <c r="BB92" s="61">
        <f t="shared" si="150"/>
        <v>44798</v>
      </c>
      <c r="BC92" s="61">
        <f t="shared" si="210"/>
        <v>44826</v>
      </c>
      <c r="BD92" s="61">
        <f t="shared" si="211"/>
        <v>44854</v>
      </c>
      <c r="BE92" s="61">
        <f t="shared" si="212"/>
        <v>44882</v>
      </c>
      <c r="BF92" s="61">
        <f t="shared" si="213"/>
        <v>44910</v>
      </c>
      <c r="BG92" s="61">
        <f t="shared" si="214"/>
        <v>44938</v>
      </c>
      <c r="BH92" s="61">
        <f t="shared" si="215"/>
        <v>44966</v>
      </c>
      <c r="BI92" s="135" t="s">
        <v>78</v>
      </c>
    </row>
    <row r="93" spans="1:61">
      <c r="A93" s="128">
        <v>92</v>
      </c>
      <c r="B93" s="3">
        <v>194881</v>
      </c>
      <c r="C93" s="3" t="s">
        <v>54</v>
      </c>
      <c r="D93" s="3">
        <v>205160</v>
      </c>
      <c r="E93" s="60" t="s">
        <v>66</v>
      </c>
      <c r="F93" s="3" t="s">
        <v>73</v>
      </c>
      <c r="G93" s="3" t="s">
        <v>63</v>
      </c>
      <c r="H93" s="3" t="s">
        <v>57</v>
      </c>
      <c r="I93" s="33">
        <v>1</v>
      </c>
      <c r="J93" s="3" t="s">
        <v>58</v>
      </c>
      <c r="K93" s="3" t="s">
        <v>62</v>
      </c>
      <c r="L93" s="3" t="str">
        <f t="shared" si="140"/>
        <v>CON-EX</v>
      </c>
      <c r="M93" s="3" t="s">
        <v>60</v>
      </c>
      <c r="N93" s="3" t="s">
        <v>60</v>
      </c>
      <c r="O93" s="3" t="s">
        <v>60</v>
      </c>
      <c r="P93" s="3" t="s">
        <v>60</v>
      </c>
      <c r="Q93" s="3" t="s">
        <v>60</v>
      </c>
      <c r="R93" s="3" t="s">
        <v>60</v>
      </c>
      <c r="S93" s="1" t="s">
        <v>61</v>
      </c>
      <c r="T93" s="38">
        <v>44653</v>
      </c>
      <c r="U93" s="34">
        <f t="shared" si="199"/>
        <v>44674</v>
      </c>
      <c r="V93" s="35">
        <f t="shared" si="105"/>
        <v>44686</v>
      </c>
      <c r="W93" s="34">
        <f t="shared" si="200"/>
        <v>44742</v>
      </c>
      <c r="X93" s="34">
        <f t="shared" si="141"/>
        <v>44743</v>
      </c>
      <c r="Y93" s="55">
        <v>25.7</v>
      </c>
      <c r="Z93" s="52">
        <f t="shared" si="201"/>
        <v>0.25700000000000001</v>
      </c>
      <c r="AA93" s="52">
        <f t="shared" si="202"/>
        <v>128.5</v>
      </c>
      <c r="AB93" s="36">
        <f t="shared" si="56"/>
        <v>44747</v>
      </c>
      <c r="AC93" s="55">
        <v>26.9</v>
      </c>
      <c r="AD93" s="52">
        <f t="shared" si="216"/>
        <v>0.26900000000000002</v>
      </c>
      <c r="AE93" s="52">
        <f t="shared" si="217"/>
        <v>134.5</v>
      </c>
      <c r="AF93" s="34">
        <f t="shared" si="203"/>
        <v>44754</v>
      </c>
      <c r="AG93" s="55">
        <v>26.7</v>
      </c>
      <c r="AH93" s="52">
        <f t="shared" si="218"/>
        <v>0.26700000000000002</v>
      </c>
      <c r="AI93" s="52">
        <f t="shared" si="219"/>
        <v>133.5</v>
      </c>
      <c r="AJ93" s="34">
        <f t="shared" si="204"/>
        <v>44761</v>
      </c>
      <c r="AK93" s="55">
        <v>26.8</v>
      </c>
      <c r="AL93" s="52">
        <f t="shared" si="220"/>
        <v>0.26800000000000002</v>
      </c>
      <c r="AM93" s="52">
        <f t="shared" si="221"/>
        <v>134</v>
      </c>
      <c r="AN93" s="34">
        <f t="shared" si="205"/>
        <v>44768</v>
      </c>
      <c r="AO93" s="34">
        <f t="shared" si="206"/>
        <v>44792</v>
      </c>
      <c r="AP93" s="37">
        <f t="shared" si="169"/>
        <v>44795</v>
      </c>
      <c r="AQ93" s="1">
        <v>30</v>
      </c>
      <c r="AR93" s="1">
        <f t="shared" si="207"/>
        <v>210</v>
      </c>
      <c r="AS93" s="34">
        <f t="shared" si="143"/>
        <v>44953</v>
      </c>
      <c r="AT93" s="33">
        <f t="shared" si="138"/>
        <v>92</v>
      </c>
      <c r="AU93" s="7">
        <f t="shared" si="148"/>
        <v>44978</v>
      </c>
      <c r="AV93" s="7"/>
      <c r="AW93" s="80">
        <f t="shared" si="139"/>
        <v>11.428571428571429</v>
      </c>
      <c r="AX93" s="50">
        <v>44686</v>
      </c>
      <c r="AY93" s="50">
        <f t="shared" si="208"/>
        <v>44714</v>
      </c>
      <c r="AZ93" s="50">
        <f t="shared" si="209"/>
        <v>44742</v>
      </c>
      <c r="BA93" s="50">
        <f t="shared" si="149"/>
        <v>44777</v>
      </c>
      <c r="BB93" s="50">
        <f t="shared" si="150"/>
        <v>44798</v>
      </c>
      <c r="BC93" s="50">
        <f t="shared" si="210"/>
        <v>44826</v>
      </c>
      <c r="BD93" s="50">
        <f t="shared" si="211"/>
        <v>44854</v>
      </c>
      <c r="BE93" s="50">
        <f t="shared" si="212"/>
        <v>44882</v>
      </c>
      <c r="BF93" s="50">
        <f t="shared" si="213"/>
        <v>44910</v>
      </c>
      <c r="BG93" s="50">
        <f t="shared" si="214"/>
        <v>44938</v>
      </c>
      <c r="BH93" s="50">
        <f t="shared" si="215"/>
        <v>44966</v>
      </c>
    </row>
    <row r="94" spans="1:61" s="143" customFormat="1">
      <c r="A94" s="129">
        <v>93</v>
      </c>
      <c r="B94" s="120">
        <v>189929</v>
      </c>
      <c r="C94" s="120" t="s">
        <v>54</v>
      </c>
      <c r="D94" s="120">
        <v>206887</v>
      </c>
      <c r="E94" s="73" t="s">
        <v>66</v>
      </c>
      <c r="F94" s="120" t="s">
        <v>69</v>
      </c>
      <c r="G94" s="120" t="s">
        <v>56</v>
      </c>
      <c r="H94" s="120" t="s">
        <v>57</v>
      </c>
      <c r="I94" s="121">
        <v>1</v>
      </c>
      <c r="J94" s="120" t="s">
        <v>64</v>
      </c>
      <c r="K94" s="120" t="s">
        <v>59</v>
      </c>
      <c r="L94" s="120" t="str">
        <f t="shared" si="140"/>
        <v>HFD-SED</v>
      </c>
      <c r="M94" s="120" t="s">
        <v>60</v>
      </c>
      <c r="N94" s="120" t="s">
        <v>60</v>
      </c>
      <c r="O94" s="3" t="s">
        <v>60</v>
      </c>
      <c r="P94" s="120" t="s">
        <v>76</v>
      </c>
      <c r="Q94" s="120" t="s">
        <v>60</v>
      </c>
      <c r="R94" s="120" t="s">
        <v>60</v>
      </c>
      <c r="S94" s="122" t="s">
        <v>61</v>
      </c>
      <c r="T94" s="123">
        <v>44671</v>
      </c>
      <c r="U94" s="124">
        <f t="shared" si="199"/>
        <v>44692</v>
      </c>
      <c r="V94" s="124">
        <f t="shared" si="105"/>
        <v>44700</v>
      </c>
      <c r="W94" s="124">
        <f t="shared" si="200"/>
        <v>44756</v>
      </c>
      <c r="X94" s="124">
        <f t="shared" si="141"/>
        <v>44757</v>
      </c>
      <c r="Y94" s="125">
        <v>27.8</v>
      </c>
      <c r="Z94" s="126">
        <f t="shared" si="201"/>
        <v>0.27800000000000002</v>
      </c>
      <c r="AA94" s="126">
        <f t="shared" si="202"/>
        <v>139</v>
      </c>
      <c r="AB94" s="124">
        <f t="shared" si="56"/>
        <v>44761</v>
      </c>
      <c r="AC94" s="125">
        <v>19.100000000000001</v>
      </c>
      <c r="AD94" s="126">
        <f t="shared" si="216"/>
        <v>0.19100000000000003</v>
      </c>
      <c r="AE94" s="126">
        <f t="shared" si="217"/>
        <v>95.500000000000014</v>
      </c>
      <c r="AF94" s="124">
        <f t="shared" si="203"/>
        <v>44768</v>
      </c>
      <c r="AG94" s="125">
        <v>15.1</v>
      </c>
      <c r="AH94" s="126">
        <f t="shared" si="218"/>
        <v>0.151</v>
      </c>
      <c r="AI94" s="126">
        <f t="shared" si="219"/>
        <v>75.5</v>
      </c>
      <c r="AJ94" s="124">
        <f t="shared" si="204"/>
        <v>44775</v>
      </c>
      <c r="AK94" s="125"/>
      <c r="AL94" s="126">
        <f t="shared" si="220"/>
        <v>0</v>
      </c>
      <c r="AM94" s="126">
        <f t="shared" si="221"/>
        <v>0</v>
      </c>
      <c r="AN94" s="124">
        <f t="shared" si="205"/>
        <v>44782</v>
      </c>
      <c r="AO94" s="124">
        <f t="shared" si="206"/>
        <v>44806</v>
      </c>
      <c r="AP94" s="124">
        <f t="shared" si="169"/>
        <v>44809</v>
      </c>
      <c r="AQ94" s="122">
        <v>4</v>
      </c>
      <c r="AR94" s="122">
        <f t="shared" si="207"/>
        <v>28</v>
      </c>
      <c r="AS94" s="124">
        <f t="shared" si="143"/>
        <v>44785</v>
      </c>
      <c r="AT94" s="121">
        <f t="shared" si="138"/>
        <v>93</v>
      </c>
      <c r="AU94" s="61">
        <f t="shared" si="148"/>
        <v>44810</v>
      </c>
      <c r="AV94" s="61"/>
      <c r="AW94" s="134">
        <f t="shared" si="139"/>
        <v>4.9285714285714288</v>
      </c>
      <c r="AX94" s="61">
        <v>44700</v>
      </c>
      <c r="AY94" s="61">
        <f t="shared" si="208"/>
        <v>44728</v>
      </c>
      <c r="AZ94" s="61">
        <f t="shared" si="209"/>
        <v>44756</v>
      </c>
      <c r="BA94" s="61">
        <f t="shared" si="149"/>
        <v>44791</v>
      </c>
      <c r="BB94" s="61">
        <f t="shared" si="150"/>
        <v>44812</v>
      </c>
      <c r="BC94" s="61">
        <f t="shared" si="210"/>
        <v>44840</v>
      </c>
      <c r="BD94" s="61">
        <f t="shared" si="211"/>
        <v>44868</v>
      </c>
      <c r="BE94" s="61">
        <f t="shared" si="212"/>
        <v>44896</v>
      </c>
      <c r="BF94" s="61">
        <f t="shared" si="213"/>
        <v>44924</v>
      </c>
      <c r="BG94" s="61">
        <f t="shared" si="214"/>
        <v>44952</v>
      </c>
      <c r="BH94" s="61">
        <f t="shared" si="215"/>
        <v>44980</v>
      </c>
      <c r="BI94" s="135" t="s">
        <v>65</v>
      </c>
    </row>
    <row r="95" spans="1:61" s="143" customFormat="1">
      <c r="A95" s="129">
        <v>94</v>
      </c>
      <c r="B95" s="120">
        <v>189929</v>
      </c>
      <c r="C95" s="120" t="s">
        <v>54</v>
      </c>
      <c r="D95" s="120">
        <v>206887</v>
      </c>
      <c r="E95" s="73" t="s">
        <v>66</v>
      </c>
      <c r="F95" s="120" t="s">
        <v>69</v>
      </c>
      <c r="G95" s="120" t="s">
        <v>56</v>
      </c>
      <c r="H95" s="120" t="s">
        <v>57</v>
      </c>
      <c r="I95" s="121">
        <v>1</v>
      </c>
      <c r="J95" s="120" t="s">
        <v>64</v>
      </c>
      <c r="K95" s="120" t="s">
        <v>59</v>
      </c>
      <c r="L95" s="120" t="str">
        <f t="shared" si="140"/>
        <v>HFD-SED</v>
      </c>
      <c r="M95" s="120" t="s">
        <v>60</v>
      </c>
      <c r="N95" s="120" t="s">
        <v>60</v>
      </c>
      <c r="O95" s="3" t="s">
        <v>60</v>
      </c>
      <c r="P95" s="120" t="s">
        <v>76</v>
      </c>
      <c r="Q95" s="120" t="s">
        <v>60</v>
      </c>
      <c r="R95" s="120" t="s">
        <v>60</v>
      </c>
      <c r="S95" s="122" t="s">
        <v>61</v>
      </c>
      <c r="T95" s="123">
        <v>44671</v>
      </c>
      <c r="U95" s="124">
        <f t="shared" si="199"/>
        <v>44692</v>
      </c>
      <c r="V95" s="124">
        <f t="shared" si="105"/>
        <v>44700</v>
      </c>
      <c r="W95" s="124">
        <f t="shared" si="200"/>
        <v>44756</v>
      </c>
      <c r="X95" s="124">
        <f t="shared" si="141"/>
        <v>44757</v>
      </c>
      <c r="Y95" s="125">
        <v>22.9</v>
      </c>
      <c r="Z95" s="126">
        <f t="shared" si="201"/>
        <v>0.22899999999999998</v>
      </c>
      <c r="AA95" s="126">
        <f t="shared" si="202"/>
        <v>114.49999999999999</v>
      </c>
      <c r="AB95" s="124">
        <f t="shared" si="56"/>
        <v>44761</v>
      </c>
      <c r="AC95" s="125" t="s">
        <v>61</v>
      </c>
      <c r="AD95" s="125" t="s">
        <v>61</v>
      </c>
      <c r="AE95" s="125" t="s">
        <v>61</v>
      </c>
      <c r="AF95" s="124">
        <f t="shared" si="203"/>
        <v>44768</v>
      </c>
      <c r="AG95" s="125" t="s">
        <v>61</v>
      </c>
      <c r="AH95" s="125" t="s">
        <v>61</v>
      </c>
      <c r="AI95" s="125" t="s">
        <v>61</v>
      </c>
      <c r="AJ95" s="124">
        <f t="shared" si="204"/>
        <v>44775</v>
      </c>
      <c r="AK95" s="125" t="s">
        <v>61</v>
      </c>
      <c r="AL95" s="125" t="s">
        <v>61</v>
      </c>
      <c r="AM95" s="125" t="s">
        <v>61</v>
      </c>
      <c r="AN95" s="124">
        <f t="shared" si="205"/>
        <v>44782</v>
      </c>
      <c r="AO95" s="124">
        <f t="shared" si="206"/>
        <v>44806</v>
      </c>
      <c r="AP95" s="124">
        <f t="shared" si="169"/>
        <v>44809</v>
      </c>
      <c r="AQ95" s="122">
        <v>30</v>
      </c>
      <c r="AR95" s="122">
        <f t="shared" si="207"/>
        <v>210</v>
      </c>
      <c r="AS95" s="124">
        <f t="shared" si="143"/>
        <v>44967</v>
      </c>
      <c r="AT95" s="121">
        <f t="shared" si="138"/>
        <v>94</v>
      </c>
      <c r="AU95" s="61">
        <f t="shared" si="148"/>
        <v>44992</v>
      </c>
      <c r="AV95" s="61"/>
      <c r="AW95" s="134">
        <f t="shared" si="139"/>
        <v>11.428571428571429</v>
      </c>
      <c r="AX95" s="61">
        <v>44700</v>
      </c>
      <c r="AY95" s="61">
        <f t="shared" si="208"/>
        <v>44728</v>
      </c>
      <c r="AZ95" s="61">
        <f t="shared" si="209"/>
        <v>44756</v>
      </c>
      <c r="BA95" s="61">
        <f t="shared" si="149"/>
        <v>44791</v>
      </c>
      <c r="BB95" s="61">
        <f t="shared" si="150"/>
        <v>44812</v>
      </c>
      <c r="BC95" s="61">
        <f t="shared" si="210"/>
        <v>44840</v>
      </c>
      <c r="BD95" s="61">
        <f t="shared" si="211"/>
        <v>44868</v>
      </c>
      <c r="BE95" s="61">
        <f t="shared" si="212"/>
        <v>44896</v>
      </c>
      <c r="BF95" s="61">
        <f t="shared" si="213"/>
        <v>44924</v>
      </c>
      <c r="BG95" s="61">
        <f t="shared" si="214"/>
        <v>44952</v>
      </c>
      <c r="BH95" s="61">
        <f t="shared" si="215"/>
        <v>44980</v>
      </c>
      <c r="BI95" s="135" t="s">
        <v>77</v>
      </c>
    </row>
    <row r="96" spans="1:61" s="143" customFormat="1">
      <c r="A96" s="129">
        <v>95</v>
      </c>
      <c r="B96" s="120">
        <v>189929</v>
      </c>
      <c r="C96" s="120" t="s">
        <v>54</v>
      </c>
      <c r="D96" s="120">
        <v>206887</v>
      </c>
      <c r="E96" s="73" t="s">
        <v>66</v>
      </c>
      <c r="F96" s="120" t="s">
        <v>69</v>
      </c>
      <c r="G96" s="120" t="s">
        <v>56</v>
      </c>
      <c r="H96" s="120" t="s">
        <v>57</v>
      </c>
      <c r="I96" s="121">
        <v>1</v>
      </c>
      <c r="J96" s="120" t="s">
        <v>64</v>
      </c>
      <c r="K96" s="120" t="s">
        <v>62</v>
      </c>
      <c r="L96" s="120" t="str">
        <f t="shared" si="140"/>
        <v>HFD-EX</v>
      </c>
      <c r="M96" s="120" t="s">
        <v>60</v>
      </c>
      <c r="N96" s="120" t="s">
        <v>60</v>
      </c>
      <c r="O96" s="3" t="s">
        <v>60</v>
      </c>
      <c r="P96" s="120" t="s">
        <v>76</v>
      </c>
      <c r="Q96" s="120" t="s">
        <v>60</v>
      </c>
      <c r="R96" s="120" t="s">
        <v>60</v>
      </c>
      <c r="S96" s="122" t="s">
        <v>61</v>
      </c>
      <c r="T96" s="123">
        <v>44671</v>
      </c>
      <c r="U96" s="124">
        <f t="shared" si="199"/>
        <v>44692</v>
      </c>
      <c r="V96" s="124">
        <f t="shared" si="105"/>
        <v>44700</v>
      </c>
      <c r="W96" s="124">
        <f t="shared" si="200"/>
        <v>44756</v>
      </c>
      <c r="X96" s="124">
        <f t="shared" si="141"/>
        <v>44757</v>
      </c>
      <c r="Y96" s="125">
        <v>25.2</v>
      </c>
      <c r="Z96" s="126">
        <f t="shared" si="201"/>
        <v>0.252</v>
      </c>
      <c r="AA96" s="126">
        <f t="shared" si="202"/>
        <v>126</v>
      </c>
      <c r="AB96" s="124">
        <f t="shared" si="56"/>
        <v>44761</v>
      </c>
      <c r="AC96" s="125" t="s">
        <v>61</v>
      </c>
      <c r="AD96" s="125" t="s">
        <v>61</v>
      </c>
      <c r="AE96" s="125" t="s">
        <v>61</v>
      </c>
      <c r="AF96" s="124">
        <f t="shared" si="203"/>
        <v>44768</v>
      </c>
      <c r="AG96" s="125" t="s">
        <v>61</v>
      </c>
      <c r="AH96" s="125" t="s">
        <v>61</v>
      </c>
      <c r="AI96" s="125" t="s">
        <v>61</v>
      </c>
      <c r="AJ96" s="124">
        <f t="shared" si="204"/>
        <v>44775</v>
      </c>
      <c r="AK96" s="125" t="s">
        <v>61</v>
      </c>
      <c r="AL96" s="125" t="s">
        <v>61</v>
      </c>
      <c r="AM96" s="125" t="s">
        <v>61</v>
      </c>
      <c r="AN96" s="124">
        <f t="shared" si="205"/>
        <v>44782</v>
      </c>
      <c r="AO96" s="124">
        <f t="shared" si="206"/>
        <v>44806</v>
      </c>
      <c r="AP96" s="124">
        <f t="shared" si="169"/>
        <v>44809</v>
      </c>
      <c r="AQ96" s="122">
        <v>30</v>
      </c>
      <c r="AR96" s="122">
        <f t="shared" si="207"/>
        <v>210</v>
      </c>
      <c r="AS96" s="124">
        <f t="shared" si="143"/>
        <v>44967</v>
      </c>
      <c r="AT96" s="121">
        <f t="shared" si="138"/>
        <v>95</v>
      </c>
      <c r="AU96" s="61">
        <f t="shared" si="148"/>
        <v>44992</v>
      </c>
      <c r="AV96" s="61"/>
      <c r="AW96" s="134">
        <f t="shared" si="139"/>
        <v>11.428571428571429</v>
      </c>
      <c r="AX96" s="61">
        <v>44700</v>
      </c>
      <c r="AY96" s="61">
        <f t="shared" si="208"/>
        <v>44728</v>
      </c>
      <c r="AZ96" s="61">
        <f t="shared" si="209"/>
        <v>44756</v>
      </c>
      <c r="BA96" s="61">
        <f t="shared" si="149"/>
        <v>44791</v>
      </c>
      <c r="BB96" s="61">
        <f t="shared" si="150"/>
        <v>44812</v>
      </c>
      <c r="BC96" s="61">
        <f t="shared" si="210"/>
        <v>44840</v>
      </c>
      <c r="BD96" s="61">
        <f t="shared" si="211"/>
        <v>44868</v>
      </c>
      <c r="BE96" s="61">
        <f t="shared" si="212"/>
        <v>44896</v>
      </c>
      <c r="BF96" s="61">
        <f t="shared" si="213"/>
        <v>44924</v>
      </c>
      <c r="BG96" s="61">
        <f t="shared" si="214"/>
        <v>44952</v>
      </c>
      <c r="BH96" s="61">
        <f t="shared" si="215"/>
        <v>44980</v>
      </c>
      <c r="BI96" s="135" t="s">
        <v>77</v>
      </c>
    </row>
    <row r="97" spans="1:61" s="143" customFormat="1">
      <c r="A97" s="129">
        <v>96</v>
      </c>
      <c r="B97" s="120">
        <v>189929</v>
      </c>
      <c r="C97" s="120" t="s">
        <v>54</v>
      </c>
      <c r="D97" s="120">
        <v>206887</v>
      </c>
      <c r="E97" s="73" t="s">
        <v>66</v>
      </c>
      <c r="F97" s="120" t="s">
        <v>69</v>
      </c>
      <c r="G97" s="120" t="s">
        <v>56</v>
      </c>
      <c r="H97" s="120" t="s">
        <v>57</v>
      </c>
      <c r="I97" s="121">
        <v>1</v>
      </c>
      <c r="J97" s="120" t="s">
        <v>64</v>
      </c>
      <c r="K97" s="120" t="s">
        <v>62</v>
      </c>
      <c r="L97" s="120" t="str">
        <f t="shared" si="140"/>
        <v>HFD-EX</v>
      </c>
      <c r="M97" s="120" t="s">
        <v>60</v>
      </c>
      <c r="N97" s="120" t="s">
        <v>60</v>
      </c>
      <c r="O97" s="3" t="s">
        <v>60</v>
      </c>
      <c r="P97" s="120" t="s">
        <v>76</v>
      </c>
      <c r="Q97" s="120" t="s">
        <v>60</v>
      </c>
      <c r="R97" s="120" t="s">
        <v>60</v>
      </c>
      <c r="S97" s="122" t="s">
        <v>61</v>
      </c>
      <c r="T97" s="123">
        <v>44671</v>
      </c>
      <c r="U97" s="124">
        <f t="shared" si="199"/>
        <v>44692</v>
      </c>
      <c r="V97" s="124">
        <f t="shared" si="105"/>
        <v>44700</v>
      </c>
      <c r="W97" s="124">
        <f t="shared" si="200"/>
        <v>44756</v>
      </c>
      <c r="X97" s="124">
        <f t="shared" si="141"/>
        <v>44757</v>
      </c>
      <c r="Y97" s="125">
        <v>21.9</v>
      </c>
      <c r="Z97" s="126">
        <f t="shared" si="201"/>
        <v>0.219</v>
      </c>
      <c r="AA97" s="126">
        <f t="shared" si="202"/>
        <v>109.5</v>
      </c>
      <c r="AB97" s="124">
        <f t="shared" si="56"/>
        <v>44761</v>
      </c>
      <c r="AC97" s="125">
        <v>15.3</v>
      </c>
      <c r="AD97" s="126">
        <f t="shared" si="216"/>
        <v>0.153</v>
      </c>
      <c r="AE97" s="126">
        <f t="shared" si="217"/>
        <v>76.5</v>
      </c>
      <c r="AF97" s="124">
        <f t="shared" si="203"/>
        <v>44768</v>
      </c>
      <c r="AG97" s="125" t="s">
        <v>61</v>
      </c>
      <c r="AH97" s="125" t="s">
        <v>61</v>
      </c>
      <c r="AI97" s="125" t="s">
        <v>61</v>
      </c>
      <c r="AJ97" s="124">
        <f t="shared" si="204"/>
        <v>44775</v>
      </c>
      <c r="AK97" s="125" t="s">
        <v>61</v>
      </c>
      <c r="AL97" s="125" t="s">
        <v>61</v>
      </c>
      <c r="AM97" s="125" t="s">
        <v>61</v>
      </c>
      <c r="AN97" s="124">
        <f t="shared" si="205"/>
        <v>44782</v>
      </c>
      <c r="AO97" s="124">
        <f t="shared" si="206"/>
        <v>44806</v>
      </c>
      <c r="AP97" s="124">
        <f t="shared" si="169"/>
        <v>44809</v>
      </c>
      <c r="AQ97" s="122">
        <v>4</v>
      </c>
      <c r="AR97" s="122">
        <f t="shared" si="207"/>
        <v>28</v>
      </c>
      <c r="AS97" s="124">
        <f t="shared" si="143"/>
        <v>44785</v>
      </c>
      <c r="AT97" s="121">
        <f t="shared" si="138"/>
        <v>96</v>
      </c>
      <c r="AU97" s="61">
        <f t="shared" si="148"/>
        <v>44810</v>
      </c>
      <c r="AV97" s="61"/>
      <c r="AW97" s="134">
        <f t="shared" si="139"/>
        <v>4.9285714285714288</v>
      </c>
      <c r="AX97" s="61">
        <v>44700</v>
      </c>
      <c r="AY97" s="61">
        <f t="shared" si="208"/>
        <v>44728</v>
      </c>
      <c r="AZ97" s="61">
        <f t="shared" si="209"/>
        <v>44756</v>
      </c>
      <c r="BA97" s="61">
        <f t="shared" si="149"/>
        <v>44791</v>
      </c>
      <c r="BB97" s="61">
        <f t="shared" si="150"/>
        <v>44812</v>
      </c>
      <c r="BC97" s="61">
        <f t="shared" si="210"/>
        <v>44840</v>
      </c>
      <c r="BD97" s="61">
        <f t="shared" si="211"/>
        <v>44868</v>
      </c>
      <c r="BE97" s="61">
        <f t="shared" si="212"/>
        <v>44896</v>
      </c>
      <c r="BF97" s="61">
        <f t="shared" si="213"/>
        <v>44924</v>
      </c>
      <c r="BG97" s="61">
        <f t="shared" si="214"/>
        <v>44952</v>
      </c>
      <c r="BH97" s="61">
        <f t="shared" si="215"/>
        <v>44980</v>
      </c>
      <c r="BI97" s="135" t="s">
        <v>78</v>
      </c>
    </row>
    <row r="98" spans="1:61">
      <c r="A98" s="128">
        <v>97</v>
      </c>
      <c r="B98" s="3">
        <v>189929</v>
      </c>
      <c r="C98" s="3" t="s">
        <v>54</v>
      </c>
      <c r="D98" s="3">
        <v>206888</v>
      </c>
      <c r="E98" s="60" t="s">
        <v>66</v>
      </c>
      <c r="F98" s="3" t="s">
        <v>69</v>
      </c>
      <c r="G98" s="3" t="s">
        <v>56</v>
      </c>
      <c r="H98" s="3" t="s">
        <v>57</v>
      </c>
      <c r="I98" s="33">
        <v>1</v>
      </c>
      <c r="J98" s="3" t="s">
        <v>58</v>
      </c>
      <c r="K98" s="3" t="s">
        <v>59</v>
      </c>
      <c r="L98" s="3" t="str">
        <f t="shared" si="140"/>
        <v>CON-SED</v>
      </c>
      <c r="M98" s="3" t="s">
        <v>60</v>
      </c>
      <c r="N98" s="3" t="s">
        <v>60</v>
      </c>
      <c r="O98" s="3" t="s">
        <v>60</v>
      </c>
      <c r="P98" s="3" t="s">
        <v>76</v>
      </c>
      <c r="Q98" s="3" t="s">
        <v>60</v>
      </c>
      <c r="R98" s="3" t="s">
        <v>60</v>
      </c>
      <c r="S98" s="1" t="s">
        <v>61</v>
      </c>
      <c r="T98" s="38">
        <v>44671</v>
      </c>
      <c r="U98" s="34">
        <f t="shared" si="199"/>
        <v>44692</v>
      </c>
      <c r="V98" s="35">
        <f t="shared" si="105"/>
        <v>44700</v>
      </c>
      <c r="W98" s="34">
        <f t="shared" si="200"/>
        <v>44756</v>
      </c>
      <c r="X98" s="34">
        <f t="shared" si="141"/>
        <v>44757</v>
      </c>
      <c r="Y98" s="55">
        <v>21.3</v>
      </c>
      <c r="Z98" s="52">
        <f t="shared" si="201"/>
        <v>0.21300000000000002</v>
      </c>
      <c r="AA98" s="52">
        <f t="shared" si="202"/>
        <v>106.50000000000001</v>
      </c>
      <c r="AB98" s="36">
        <f t="shared" ref="AB98:AB161" si="222">V98+61</f>
        <v>44761</v>
      </c>
      <c r="AC98" s="55">
        <v>21</v>
      </c>
      <c r="AD98" s="52">
        <f t="shared" si="216"/>
        <v>0.21</v>
      </c>
      <c r="AE98" s="52">
        <f t="shared" si="217"/>
        <v>105</v>
      </c>
      <c r="AF98" s="34">
        <f t="shared" si="203"/>
        <v>44768</v>
      </c>
      <c r="AG98" s="55">
        <v>20.8</v>
      </c>
      <c r="AH98" s="52">
        <f t="shared" si="218"/>
        <v>0.20800000000000002</v>
      </c>
      <c r="AI98" s="52">
        <f t="shared" si="219"/>
        <v>104.00000000000001</v>
      </c>
      <c r="AJ98" s="34">
        <f t="shared" si="204"/>
        <v>44775</v>
      </c>
      <c r="AK98" s="55">
        <v>20.6</v>
      </c>
      <c r="AL98" s="52">
        <f t="shared" si="220"/>
        <v>0.20600000000000002</v>
      </c>
      <c r="AM98" s="52">
        <f t="shared" si="221"/>
        <v>103.00000000000001</v>
      </c>
      <c r="AN98" s="34">
        <f t="shared" si="205"/>
        <v>44782</v>
      </c>
      <c r="AO98" s="34">
        <f t="shared" si="206"/>
        <v>44806</v>
      </c>
      <c r="AP98" s="37">
        <f t="shared" si="169"/>
        <v>44809</v>
      </c>
      <c r="AQ98" s="1">
        <v>30</v>
      </c>
      <c r="AR98" s="1">
        <f t="shared" si="207"/>
        <v>210</v>
      </c>
      <c r="AS98" s="34">
        <f t="shared" si="143"/>
        <v>44967</v>
      </c>
      <c r="AT98" s="33">
        <f t="shared" ref="AT98:AT129" si="223">A98</f>
        <v>97</v>
      </c>
      <c r="AU98" s="7">
        <f t="shared" ref="AU98:AU127" si="224">AN98+AR98</f>
        <v>44992</v>
      </c>
      <c r="AV98" s="7"/>
      <c r="AW98" s="80">
        <f t="shared" ref="AW98:AW127" si="225">((AU98-V98)/28)+1</f>
        <v>11.428571428571429</v>
      </c>
      <c r="AX98" s="50">
        <v>44700</v>
      </c>
      <c r="AY98" s="50">
        <f t="shared" si="208"/>
        <v>44728</v>
      </c>
      <c r="AZ98" s="50">
        <f t="shared" si="209"/>
        <v>44756</v>
      </c>
      <c r="BA98" s="50">
        <f t="shared" si="149"/>
        <v>44791</v>
      </c>
      <c r="BB98" s="50">
        <f t="shared" si="150"/>
        <v>44812</v>
      </c>
      <c r="BC98" s="50">
        <f t="shared" si="210"/>
        <v>44840</v>
      </c>
      <c r="BD98" s="50">
        <f t="shared" si="211"/>
        <v>44868</v>
      </c>
      <c r="BE98" s="50">
        <f t="shared" si="212"/>
        <v>44896</v>
      </c>
      <c r="BF98" s="50">
        <f t="shared" si="213"/>
        <v>44924</v>
      </c>
      <c r="BG98" s="50">
        <f t="shared" si="214"/>
        <v>44952</v>
      </c>
      <c r="BH98" s="50">
        <f t="shared" si="215"/>
        <v>44980</v>
      </c>
    </row>
    <row r="99" spans="1:61">
      <c r="A99" s="128">
        <v>98</v>
      </c>
      <c r="B99" s="3">
        <v>189929</v>
      </c>
      <c r="C99" s="3" t="s">
        <v>54</v>
      </c>
      <c r="D99" s="3">
        <v>206888</v>
      </c>
      <c r="E99" s="60" t="s">
        <v>66</v>
      </c>
      <c r="F99" s="3" t="s">
        <v>69</v>
      </c>
      <c r="G99" s="3" t="s">
        <v>56</v>
      </c>
      <c r="H99" s="3" t="s">
        <v>57</v>
      </c>
      <c r="I99" s="33">
        <v>1</v>
      </c>
      <c r="J99" s="3" t="s">
        <v>58</v>
      </c>
      <c r="K99" s="3" t="s">
        <v>59</v>
      </c>
      <c r="L99" s="3" t="str">
        <f t="shared" si="140"/>
        <v>CON-SED</v>
      </c>
      <c r="M99" s="3" t="s">
        <v>60</v>
      </c>
      <c r="N99" s="3" t="s">
        <v>60</v>
      </c>
      <c r="O99" s="3" t="s">
        <v>60</v>
      </c>
      <c r="P99" s="3" t="s">
        <v>76</v>
      </c>
      <c r="Q99" s="3" t="s">
        <v>60</v>
      </c>
      <c r="R99" s="3" t="s">
        <v>60</v>
      </c>
      <c r="S99" s="1" t="s">
        <v>61</v>
      </c>
      <c r="T99" s="38">
        <v>44671</v>
      </c>
      <c r="U99" s="34">
        <f t="shared" ref="U99:U102" si="226">T99+21</f>
        <v>44692</v>
      </c>
      <c r="V99" s="35">
        <f t="shared" si="105"/>
        <v>44700</v>
      </c>
      <c r="W99" s="34">
        <f t="shared" ref="W99:W101" si="227">AZ99</f>
        <v>44756</v>
      </c>
      <c r="X99" s="34">
        <f t="shared" si="141"/>
        <v>44757</v>
      </c>
      <c r="Y99" s="55">
        <v>20.3</v>
      </c>
      <c r="Z99" s="52">
        <f t="shared" ref="Z99:Z102" si="228">10/1000*Y99</f>
        <v>0.20300000000000001</v>
      </c>
      <c r="AA99" s="52">
        <f t="shared" ref="AA99:AA102" si="229">Y99*(10/1000)*(1/2)*(1000/1)</f>
        <v>101.5</v>
      </c>
      <c r="AB99" s="36">
        <f t="shared" si="222"/>
        <v>44761</v>
      </c>
      <c r="AC99" s="55">
        <v>19.8</v>
      </c>
      <c r="AD99" s="52">
        <f t="shared" ref="AD99:AD101" si="230">10/1000*AC99</f>
        <v>0.19800000000000001</v>
      </c>
      <c r="AE99" s="52">
        <f t="shared" ref="AE99:AE101" si="231">AC99*(10/1000)*(1/2)*(1000/1)</f>
        <v>99</v>
      </c>
      <c r="AF99" s="34">
        <f t="shared" ref="AF99:AF102" si="232">AB99+7</f>
        <v>44768</v>
      </c>
      <c r="AG99" s="55">
        <v>19.7</v>
      </c>
      <c r="AH99" s="52">
        <f t="shared" ref="AH99:AH101" si="233">10/1000*AG99</f>
        <v>0.19700000000000001</v>
      </c>
      <c r="AI99" s="52">
        <f t="shared" ref="AI99:AI101" si="234">AG99*(10/1000)*(1/2)*(1000/1)</f>
        <v>98.5</v>
      </c>
      <c r="AJ99" s="34">
        <f t="shared" ref="AJ99:AJ102" si="235">AB99+14</f>
        <v>44775</v>
      </c>
      <c r="AK99" s="55">
        <v>19.600000000000001</v>
      </c>
      <c r="AL99" s="52">
        <f t="shared" ref="AL99:AL101" si="236">10/1000*AK99</f>
        <v>0.19600000000000001</v>
      </c>
      <c r="AM99" s="52">
        <f t="shared" ref="AM99:AM101" si="237">AK99*(10/1000)*(1/2)*(1000/1)</f>
        <v>98</v>
      </c>
      <c r="AN99" s="34">
        <f t="shared" ref="AN99:AN102" si="238">AB99+21</f>
        <v>44782</v>
      </c>
      <c r="AO99" s="34">
        <f t="shared" ref="AO99:AO102" si="239">AP99-3</f>
        <v>44806</v>
      </c>
      <c r="AP99" s="37">
        <f t="shared" si="169"/>
        <v>44809</v>
      </c>
      <c r="AQ99" s="1">
        <v>30</v>
      </c>
      <c r="AR99" s="1">
        <f t="shared" ref="AR99:AR102" si="240">AQ99*7</f>
        <v>210</v>
      </c>
      <c r="AS99" s="34">
        <f t="shared" si="143"/>
        <v>44967</v>
      </c>
      <c r="AT99" s="33">
        <f t="shared" si="223"/>
        <v>98</v>
      </c>
      <c r="AU99" s="7">
        <f t="shared" si="224"/>
        <v>44992</v>
      </c>
      <c r="AV99" s="7"/>
      <c r="AW99" s="80">
        <f t="shared" si="225"/>
        <v>11.428571428571429</v>
      </c>
      <c r="AX99" s="50">
        <v>44700</v>
      </c>
      <c r="AY99" s="50">
        <f t="shared" ref="AY99:AY102" si="241">AX99+28</f>
        <v>44728</v>
      </c>
      <c r="AZ99" s="50">
        <f t="shared" ref="AZ99:AZ102" si="242">AY99+28</f>
        <v>44756</v>
      </c>
      <c r="BA99" s="50">
        <f t="shared" si="149"/>
        <v>44791</v>
      </c>
      <c r="BB99" s="50">
        <f t="shared" si="150"/>
        <v>44812</v>
      </c>
      <c r="BC99" s="50">
        <f t="shared" ref="BC99:BC102" si="243">BB99+28</f>
        <v>44840</v>
      </c>
      <c r="BD99" s="50">
        <f t="shared" ref="BD99:BD102" si="244">BC99+28</f>
        <v>44868</v>
      </c>
      <c r="BE99" s="50">
        <f t="shared" ref="BE99:BE102" si="245">BD99+28</f>
        <v>44896</v>
      </c>
      <c r="BF99" s="50">
        <f t="shared" ref="BF99:BF102" si="246">BE99+28</f>
        <v>44924</v>
      </c>
      <c r="BG99" s="50">
        <f t="shared" ref="BG99:BG102" si="247">BF99+28</f>
        <v>44952</v>
      </c>
      <c r="BH99" s="50">
        <f t="shared" ref="BH99:BH102" si="248">BG99+28</f>
        <v>44980</v>
      </c>
    </row>
    <row r="100" spans="1:61">
      <c r="A100" s="128">
        <v>99</v>
      </c>
      <c r="B100" s="3">
        <v>189929</v>
      </c>
      <c r="C100" s="3" t="s">
        <v>54</v>
      </c>
      <c r="D100" s="3">
        <v>206888</v>
      </c>
      <c r="E100" s="60" t="s">
        <v>66</v>
      </c>
      <c r="F100" s="3" t="s">
        <v>69</v>
      </c>
      <c r="G100" s="3" t="s">
        <v>56</v>
      </c>
      <c r="H100" s="3" t="s">
        <v>57</v>
      </c>
      <c r="I100" s="33">
        <v>1</v>
      </c>
      <c r="J100" s="3" t="s">
        <v>58</v>
      </c>
      <c r="K100" s="3" t="s">
        <v>62</v>
      </c>
      <c r="L100" s="3" t="str">
        <f t="shared" si="140"/>
        <v>CON-EX</v>
      </c>
      <c r="M100" s="3" t="s">
        <v>60</v>
      </c>
      <c r="N100" s="3" t="s">
        <v>60</v>
      </c>
      <c r="O100" s="3" t="s">
        <v>60</v>
      </c>
      <c r="P100" s="3" t="s">
        <v>76</v>
      </c>
      <c r="Q100" s="3" t="s">
        <v>60</v>
      </c>
      <c r="R100" s="3" t="s">
        <v>60</v>
      </c>
      <c r="S100" s="1" t="s">
        <v>61</v>
      </c>
      <c r="T100" s="38">
        <v>44671</v>
      </c>
      <c r="U100" s="34">
        <f t="shared" si="226"/>
        <v>44692</v>
      </c>
      <c r="V100" s="35">
        <f t="shared" si="105"/>
        <v>44700</v>
      </c>
      <c r="W100" s="34">
        <f t="shared" si="227"/>
        <v>44756</v>
      </c>
      <c r="X100" s="34">
        <f t="shared" si="141"/>
        <v>44757</v>
      </c>
      <c r="Y100" s="55">
        <v>21.2</v>
      </c>
      <c r="Z100" s="52">
        <f t="shared" si="228"/>
        <v>0.21199999999999999</v>
      </c>
      <c r="AA100" s="52">
        <f t="shared" si="229"/>
        <v>106</v>
      </c>
      <c r="AB100" s="36">
        <f t="shared" si="222"/>
        <v>44761</v>
      </c>
      <c r="AC100" s="55">
        <v>19.7</v>
      </c>
      <c r="AD100" s="52">
        <f t="shared" si="230"/>
        <v>0.19700000000000001</v>
      </c>
      <c r="AE100" s="52">
        <f t="shared" si="231"/>
        <v>98.5</v>
      </c>
      <c r="AF100" s="34">
        <f t="shared" si="232"/>
        <v>44768</v>
      </c>
      <c r="AG100" s="55">
        <v>19.8</v>
      </c>
      <c r="AH100" s="52">
        <f t="shared" si="233"/>
        <v>0.19800000000000001</v>
      </c>
      <c r="AI100" s="52">
        <f t="shared" si="234"/>
        <v>99</v>
      </c>
      <c r="AJ100" s="34">
        <f t="shared" si="235"/>
        <v>44775</v>
      </c>
      <c r="AK100" s="55">
        <v>20</v>
      </c>
      <c r="AL100" s="52">
        <f t="shared" si="236"/>
        <v>0.2</v>
      </c>
      <c r="AM100" s="52">
        <f t="shared" si="237"/>
        <v>100</v>
      </c>
      <c r="AN100" s="34">
        <f t="shared" si="238"/>
        <v>44782</v>
      </c>
      <c r="AO100" s="34">
        <f t="shared" si="239"/>
        <v>44806</v>
      </c>
      <c r="AP100" s="37">
        <f t="shared" si="169"/>
        <v>44809</v>
      </c>
      <c r="AQ100" s="1">
        <v>30</v>
      </c>
      <c r="AR100" s="1">
        <f t="shared" si="240"/>
        <v>210</v>
      </c>
      <c r="AS100" s="34">
        <f t="shared" si="143"/>
        <v>44967</v>
      </c>
      <c r="AT100" s="33">
        <f t="shared" si="223"/>
        <v>99</v>
      </c>
      <c r="AU100" s="7">
        <f t="shared" si="224"/>
        <v>44992</v>
      </c>
      <c r="AV100" s="7"/>
      <c r="AW100" s="80">
        <f t="shared" si="225"/>
        <v>11.428571428571429</v>
      </c>
      <c r="AX100" s="50">
        <v>44700</v>
      </c>
      <c r="AY100" s="50">
        <f t="shared" si="241"/>
        <v>44728</v>
      </c>
      <c r="AZ100" s="50">
        <f t="shared" si="242"/>
        <v>44756</v>
      </c>
      <c r="BA100" s="50">
        <f t="shared" si="149"/>
        <v>44791</v>
      </c>
      <c r="BB100" s="50">
        <f t="shared" si="150"/>
        <v>44812</v>
      </c>
      <c r="BC100" s="50">
        <f t="shared" si="243"/>
        <v>44840</v>
      </c>
      <c r="BD100" s="50">
        <f t="shared" si="244"/>
        <v>44868</v>
      </c>
      <c r="BE100" s="50">
        <f t="shared" si="245"/>
        <v>44896</v>
      </c>
      <c r="BF100" s="50">
        <f t="shared" si="246"/>
        <v>44924</v>
      </c>
      <c r="BG100" s="50">
        <f t="shared" si="247"/>
        <v>44952</v>
      </c>
      <c r="BH100" s="50">
        <f t="shared" si="248"/>
        <v>44980</v>
      </c>
    </row>
    <row r="101" spans="1:61">
      <c r="A101" s="128">
        <v>100</v>
      </c>
      <c r="B101" s="3">
        <v>189929</v>
      </c>
      <c r="C101" s="3" t="s">
        <v>54</v>
      </c>
      <c r="D101" s="3">
        <v>206888</v>
      </c>
      <c r="E101" s="60" t="s">
        <v>66</v>
      </c>
      <c r="F101" s="3" t="s">
        <v>69</v>
      </c>
      <c r="G101" s="3" t="s">
        <v>56</v>
      </c>
      <c r="H101" s="3" t="s">
        <v>57</v>
      </c>
      <c r="I101" s="33">
        <v>1</v>
      </c>
      <c r="J101" s="3" t="s">
        <v>58</v>
      </c>
      <c r="K101" s="3" t="s">
        <v>62</v>
      </c>
      <c r="L101" s="3" t="str">
        <f t="shared" si="140"/>
        <v>CON-EX</v>
      </c>
      <c r="M101" s="3" t="s">
        <v>60</v>
      </c>
      <c r="N101" s="3" t="s">
        <v>60</v>
      </c>
      <c r="O101" s="3" t="s">
        <v>60</v>
      </c>
      <c r="P101" s="3" t="s">
        <v>76</v>
      </c>
      <c r="Q101" s="3" t="s">
        <v>60</v>
      </c>
      <c r="R101" s="3" t="s">
        <v>60</v>
      </c>
      <c r="S101" s="1" t="s">
        <v>61</v>
      </c>
      <c r="T101" s="38">
        <v>44671</v>
      </c>
      <c r="U101" s="34">
        <f t="shared" si="226"/>
        <v>44692</v>
      </c>
      <c r="V101" s="35">
        <f t="shared" si="105"/>
        <v>44700</v>
      </c>
      <c r="W101" s="34">
        <f t="shared" si="227"/>
        <v>44756</v>
      </c>
      <c r="X101" s="34">
        <f t="shared" si="141"/>
        <v>44757</v>
      </c>
      <c r="Y101" s="55">
        <v>21.9</v>
      </c>
      <c r="Z101" s="52">
        <f t="shared" si="228"/>
        <v>0.219</v>
      </c>
      <c r="AA101" s="52">
        <f t="shared" si="229"/>
        <v>109.5</v>
      </c>
      <c r="AB101" s="36">
        <f t="shared" si="222"/>
        <v>44761</v>
      </c>
      <c r="AC101" s="55">
        <v>20.100000000000001</v>
      </c>
      <c r="AD101" s="52">
        <f t="shared" si="230"/>
        <v>0.20100000000000001</v>
      </c>
      <c r="AE101" s="52">
        <f t="shared" si="231"/>
        <v>100.5</v>
      </c>
      <c r="AF101" s="34">
        <f t="shared" si="232"/>
        <v>44768</v>
      </c>
      <c r="AG101" s="55">
        <v>20.100000000000001</v>
      </c>
      <c r="AH101" s="52">
        <f t="shared" si="233"/>
        <v>0.20100000000000001</v>
      </c>
      <c r="AI101" s="52">
        <f t="shared" si="234"/>
        <v>100.5</v>
      </c>
      <c r="AJ101" s="34">
        <f t="shared" si="235"/>
        <v>44775</v>
      </c>
      <c r="AK101" s="55">
        <v>20.8</v>
      </c>
      <c r="AL101" s="52">
        <f t="shared" si="236"/>
        <v>0.20800000000000002</v>
      </c>
      <c r="AM101" s="52">
        <f t="shared" si="237"/>
        <v>104.00000000000001</v>
      </c>
      <c r="AN101" s="34">
        <f t="shared" si="238"/>
        <v>44782</v>
      </c>
      <c r="AO101" s="34">
        <f t="shared" si="239"/>
        <v>44806</v>
      </c>
      <c r="AP101" s="37">
        <f t="shared" si="169"/>
        <v>44809</v>
      </c>
      <c r="AQ101" s="1">
        <v>30</v>
      </c>
      <c r="AR101" s="1">
        <f t="shared" si="240"/>
        <v>210</v>
      </c>
      <c r="AS101" s="34">
        <f t="shared" si="143"/>
        <v>44967</v>
      </c>
      <c r="AT101" s="33">
        <f t="shared" si="223"/>
        <v>100</v>
      </c>
      <c r="AU101" s="7">
        <f t="shared" si="224"/>
        <v>44992</v>
      </c>
      <c r="AV101" s="7"/>
      <c r="AW101" s="80">
        <f t="shared" si="225"/>
        <v>11.428571428571429</v>
      </c>
      <c r="AX101" s="50">
        <v>44700</v>
      </c>
      <c r="AY101" s="50">
        <f t="shared" si="241"/>
        <v>44728</v>
      </c>
      <c r="AZ101" s="50">
        <f t="shared" si="242"/>
        <v>44756</v>
      </c>
      <c r="BA101" s="50">
        <f t="shared" si="149"/>
        <v>44791</v>
      </c>
      <c r="BB101" s="50">
        <f t="shared" si="150"/>
        <v>44812</v>
      </c>
      <c r="BC101" s="50">
        <f t="shared" si="243"/>
        <v>44840</v>
      </c>
      <c r="BD101" s="50">
        <f t="shared" si="244"/>
        <v>44868</v>
      </c>
      <c r="BE101" s="50">
        <f t="shared" si="245"/>
        <v>44896</v>
      </c>
      <c r="BF101" s="50">
        <f t="shared" si="246"/>
        <v>44924</v>
      </c>
      <c r="BG101" s="50">
        <f t="shared" si="247"/>
        <v>44952</v>
      </c>
      <c r="BH101" s="50">
        <f t="shared" si="248"/>
        <v>44980</v>
      </c>
    </row>
    <row r="102" spans="1:61" s="143" customFormat="1">
      <c r="A102" s="129">
        <v>101</v>
      </c>
      <c r="B102" s="120">
        <v>189929</v>
      </c>
      <c r="C102" s="120" t="s">
        <v>54</v>
      </c>
      <c r="D102" s="120">
        <v>206889</v>
      </c>
      <c r="E102" s="73" t="s">
        <v>66</v>
      </c>
      <c r="F102" s="120" t="s">
        <v>69</v>
      </c>
      <c r="G102" s="120" t="s">
        <v>63</v>
      </c>
      <c r="H102" s="120" t="s">
        <v>57</v>
      </c>
      <c r="I102" s="121">
        <v>1</v>
      </c>
      <c r="J102" s="120" t="s">
        <v>58</v>
      </c>
      <c r="K102" s="120" t="s">
        <v>59</v>
      </c>
      <c r="L102" s="120" t="str">
        <f t="shared" si="140"/>
        <v>CON-SED</v>
      </c>
      <c r="M102" s="120" t="s">
        <v>60</v>
      </c>
      <c r="N102" s="120" t="s">
        <v>60</v>
      </c>
      <c r="O102" s="3" t="s">
        <v>60</v>
      </c>
      <c r="P102" s="120" t="s">
        <v>76</v>
      </c>
      <c r="Q102" s="120" t="s">
        <v>60</v>
      </c>
      <c r="R102" s="120" t="s">
        <v>60</v>
      </c>
      <c r="S102" s="122" t="s">
        <v>61</v>
      </c>
      <c r="T102" s="123">
        <v>44671</v>
      </c>
      <c r="U102" s="124">
        <f t="shared" si="226"/>
        <v>44692</v>
      </c>
      <c r="V102" s="124">
        <f t="shared" si="105"/>
        <v>44700</v>
      </c>
      <c r="W102" s="124">
        <f t="shared" ref="W102:W111" si="249">AZ102</f>
        <v>44756</v>
      </c>
      <c r="X102" s="124">
        <f t="shared" si="141"/>
        <v>44757</v>
      </c>
      <c r="Y102" s="147">
        <v>26.5</v>
      </c>
      <c r="Z102" s="126">
        <f t="shared" si="228"/>
        <v>0.26500000000000001</v>
      </c>
      <c r="AA102" s="126">
        <f t="shared" si="229"/>
        <v>132.5</v>
      </c>
      <c r="AB102" s="124">
        <f t="shared" si="222"/>
        <v>44761</v>
      </c>
      <c r="AC102" s="147" t="s">
        <v>61</v>
      </c>
      <c r="AD102" s="126" t="s">
        <v>61</v>
      </c>
      <c r="AE102" s="126" t="s">
        <v>61</v>
      </c>
      <c r="AF102" s="124">
        <f t="shared" si="232"/>
        <v>44768</v>
      </c>
      <c r="AG102" s="147" t="s">
        <v>61</v>
      </c>
      <c r="AH102" s="126" t="s">
        <v>61</v>
      </c>
      <c r="AI102" s="126" t="s">
        <v>61</v>
      </c>
      <c r="AJ102" s="124">
        <f t="shared" si="235"/>
        <v>44775</v>
      </c>
      <c r="AK102" s="147" t="s">
        <v>61</v>
      </c>
      <c r="AL102" s="126" t="s">
        <v>61</v>
      </c>
      <c r="AM102" s="126" t="s">
        <v>61</v>
      </c>
      <c r="AN102" s="124">
        <f t="shared" si="238"/>
        <v>44782</v>
      </c>
      <c r="AO102" s="124">
        <f t="shared" si="239"/>
        <v>44806</v>
      </c>
      <c r="AP102" s="124">
        <f t="shared" si="169"/>
        <v>44809</v>
      </c>
      <c r="AQ102" s="122">
        <v>30</v>
      </c>
      <c r="AR102" s="122">
        <f t="shared" si="240"/>
        <v>210</v>
      </c>
      <c r="AS102" s="124">
        <f t="shared" si="143"/>
        <v>44967</v>
      </c>
      <c r="AT102" s="121">
        <f t="shared" si="223"/>
        <v>101</v>
      </c>
      <c r="AU102" s="61">
        <f t="shared" si="224"/>
        <v>44992</v>
      </c>
      <c r="AV102" s="61"/>
      <c r="AW102" s="134">
        <f t="shared" si="225"/>
        <v>11.428571428571429</v>
      </c>
      <c r="AX102" s="61">
        <v>44700</v>
      </c>
      <c r="AY102" s="61">
        <f t="shared" si="241"/>
        <v>44728</v>
      </c>
      <c r="AZ102" s="61">
        <f t="shared" si="242"/>
        <v>44756</v>
      </c>
      <c r="BA102" s="61">
        <f t="shared" ref="BA102:BA111" si="250">AZ102+35</f>
        <v>44791</v>
      </c>
      <c r="BB102" s="61">
        <f t="shared" ref="BB102:BB109" si="251">BA102+21</f>
        <v>44812</v>
      </c>
      <c r="BC102" s="61">
        <f t="shared" si="243"/>
        <v>44840</v>
      </c>
      <c r="BD102" s="61">
        <f t="shared" si="244"/>
        <v>44868</v>
      </c>
      <c r="BE102" s="61">
        <f t="shared" si="245"/>
        <v>44896</v>
      </c>
      <c r="BF102" s="61">
        <f t="shared" si="246"/>
        <v>44924</v>
      </c>
      <c r="BG102" s="61">
        <f t="shared" si="247"/>
        <v>44952</v>
      </c>
      <c r="BH102" s="61">
        <f t="shared" si="248"/>
        <v>44980</v>
      </c>
      <c r="BI102" s="135" t="s">
        <v>65</v>
      </c>
    </row>
    <row r="103" spans="1:61" s="143" customFormat="1">
      <c r="A103" s="129">
        <v>102</v>
      </c>
      <c r="B103" s="120">
        <v>189929</v>
      </c>
      <c r="C103" s="120" t="s">
        <v>54</v>
      </c>
      <c r="D103" s="120">
        <v>206889</v>
      </c>
      <c r="E103" s="73" t="s">
        <v>66</v>
      </c>
      <c r="F103" s="120" t="s">
        <v>69</v>
      </c>
      <c r="G103" s="120" t="s">
        <v>63</v>
      </c>
      <c r="H103" s="120" t="s">
        <v>57</v>
      </c>
      <c r="I103" s="121">
        <v>1</v>
      </c>
      <c r="J103" s="120" t="s">
        <v>58</v>
      </c>
      <c r="K103" s="120" t="s">
        <v>62</v>
      </c>
      <c r="L103" s="120" t="str">
        <f t="shared" si="140"/>
        <v>CON-EX</v>
      </c>
      <c r="M103" s="120" t="s">
        <v>60</v>
      </c>
      <c r="N103" s="120" t="s">
        <v>60</v>
      </c>
      <c r="O103" s="120" t="s">
        <v>60</v>
      </c>
      <c r="P103" s="120" t="s">
        <v>76</v>
      </c>
      <c r="Q103" s="120" t="s">
        <v>60</v>
      </c>
      <c r="R103" s="120" t="s">
        <v>60</v>
      </c>
      <c r="S103" s="122" t="s">
        <v>61</v>
      </c>
      <c r="T103" s="123">
        <v>44671</v>
      </c>
      <c r="U103" s="124">
        <f t="shared" ref="U103:U111" si="252">T103+21</f>
        <v>44692</v>
      </c>
      <c r="V103" s="124">
        <f t="shared" si="105"/>
        <v>44700</v>
      </c>
      <c r="W103" s="124">
        <f t="shared" si="249"/>
        <v>44756</v>
      </c>
      <c r="X103" s="124">
        <f t="shared" si="141"/>
        <v>44757</v>
      </c>
      <c r="Y103" s="147">
        <v>25.7</v>
      </c>
      <c r="Z103" s="126">
        <f t="shared" ref="Z103:Z111" si="253">10/1000*Y103</f>
        <v>0.25700000000000001</v>
      </c>
      <c r="AA103" s="126">
        <f t="shared" ref="AA103:AA111" si="254">Y103*(10/1000)*(1/2)*(1000/1)</f>
        <v>128.5</v>
      </c>
      <c r="AB103" s="124">
        <f t="shared" si="222"/>
        <v>44761</v>
      </c>
      <c r="AC103" s="125">
        <v>25.2</v>
      </c>
      <c r="AD103" s="126">
        <f t="shared" ref="AD103:AD111" si="255">10/1000*AC103</f>
        <v>0.252</v>
      </c>
      <c r="AE103" s="126">
        <f t="shared" ref="AE103:AE111" si="256">AC103*(10/1000)*(1/2)*(1000/1)</f>
        <v>126</v>
      </c>
      <c r="AF103" s="124">
        <f t="shared" ref="AF103:AF111" si="257">AB103+7</f>
        <v>44768</v>
      </c>
      <c r="AG103" s="125">
        <v>25.4</v>
      </c>
      <c r="AH103" s="126">
        <f t="shared" ref="AH103:AH111" si="258">10/1000*AG103</f>
        <v>0.254</v>
      </c>
      <c r="AI103" s="126">
        <f t="shared" ref="AI103:AI111" si="259">AG103*(10/1000)*(1/2)*(1000/1)</f>
        <v>127</v>
      </c>
      <c r="AJ103" s="124">
        <f t="shared" ref="AJ103:AJ111" si="260">AB103+14</f>
        <v>44775</v>
      </c>
      <c r="AK103" s="125">
        <v>25.2</v>
      </c>
      <c r="AL103" s="126">
        <f t="shared" ref="AL103:AL111" si="261">10/1000*AK103</f>
        <v>0.252</v>
      </c>
      <c r="AM103" s="126">
        <f t="shared" ref="AM103:AM111" si="262">AK103*(10/1000)*(1/2)*(1000/1)</f>
        <v>126</v>
      </c>
      <c r="AN103" s="124">
        <f t="shared" ref="AN103:AN111" si="263">AB103+21</f>
        <v>44782</v>
      </c>
      <c r="AO103" s="124">
        <f t="shared" ref="AO103:AO111" si="264">AP103-3</f>
        <v>44806</v>
      </c>
      <c r="AP103" s="124">
        <f t="shared" si="169"/>
        <v>44809</v>
      </c>
      <c r="AQ103" s="122">
        <v>4</v>
      </c>
      <c r="AR103" s="122">
        <f t="shared" ref="AR103:AR111" si="265">AQ103*7</f>
        <v>28</v>
      </c>
      <c r="AS103" s="124">
        <f>X103+AR103</f>
        <v>44785</v>
      </c>
      <c r="AT103" s="121">
        <f t="shared" si="223"/>
        <v>102</v>
      </c>
      <c r="AU103" s="61">
        <f t="shared" si="224"/>
        <v>44810</v>
      </c>
      <c r="AV103" s="61"/>
      <c r="AW103" s="134">
        <f t="shared" si="225"/>
        <v>4.9285714285714288</v>
      </c>
      <c r="AX103" s="61">
        <v>44700</v>
      </c>
      <c r="AY103" s="61">
        <f t="shared" ref="AY103:AY111" si="266">AX103+28</f>
        <v>44728</v>
      </c>
      <c r="AZ103" s="61">
        <f t="shared" ref="AZ103:AZ110" si="267">AY103+28</f>
        <v>44756</v>
      </c>
      <c r="BA103" s="61">
        <f t="shared" si="250"/>
        <v>44791</v>
      </c>
      <c r="BB103" s="61">
        <f t="shared" si="251"/>
        <v>44812</v>
      </c>
      <c r="BC103" s="61">
        <f t="shared" ref="BC103:BC109" si="268">BB103+28</f>
        <v>44840</v>
      </c>
      <c r="BD103" s="61">
        <f t="shared" ref="BD103:BD111" si="269">BC103+28</f>
        <v>44868</v>
      </c>
      <c r="BE103" s="61">
        <f t="shared" ref="BE103:BE111" si="270">BD103+28</f>
        <v>44896</v>
      </c>
      <c r="BF103" s="61">
        <f t="shared" ref="BF103:BF111" si="271">BE103+28</f>
        <v>44924</v>
      </c>
      <c r="BG103" s="61">
        <f t="shared" ref="BG103:BG111" si="272">BF103+28</f>
        <v>44952</v>
      </c>
      <c r="BH103" s="61">
        <f t="shared" ref="BH103:BH111" si="273">BG103+28</f>
        <v>44980</v>
      </c>
      <c r="BI103" s="135" t="s">
        <v>79</v>
      </c>
    </row>
    <row r="104" spans="1:61" s="143" customFormat="1">
      <c r="A104" s="129">
        <v>103</v>
      </c>
      <c r="B104" s="120">
        <v>189931</v>
      </c>
      <c r="C104" s="120" t="s">
        <v>54</v>
      </c>
      <c r="D104" s="120">
        <v>206883</v>
      </c>
      <c r="E104" s="73" t="s">
        <v>66</v>
      </c>
      <c r="F104" s="120" t="s">
        <v>55</v>
      </c>
      <c r="G104" s="120" t="s">
        <v>56</v>
      </c>
      <c r="H104" s="120" t="s">
        <v>57</v>
      </c>
      <c r="I104" s="121">
        <v>1</v>
      </c>
      <c r="J104" s="120" t="s">
        <v>58</v>
      </c>
      <c r="K104" s="120" t="s">
        <v>59</v>
      </c>
      <c r="L104" s="120" t="str">
        <f t="shared" si="140"/>
        <v>CON-SED</v>
      </c>
      <c r="M104" s="120" t="s">
        <v>60</v>
      </c>
      <c r="N104" s="120" t="s">
        <v>60</v>
      </c>
      <c r="O104" s="3" t="s">
        <v>60</v>
      </c>
      <c r="P104" s="120" t="s">
        <v>76</v>
      </c>
      <c r="Q104" s="120" t="s">
        <v>60</v>
      </c>
      <c r="R104" s="120" t="s">
        <v>60</v>
      </c>
      <c r="S104" s="122" t="s">
        <v>61</v>
      </c>
      <c r="T104" s="123">
        <v>44671</v>
      </c>
      <c r="U104" s="124">
        <f t="shared" si="252"/>
        <v>44692</v>
      </c>
      <c r="V104" s="124">
        <f t="shared" si="105"/>
        <v>44700</v>
      </c>
      <c r="W104" s="124">
        <f t="shared" si="249"/>
        <v>44756</v>
      </c>
      <c r="X104" s="124">
        <f t="shared" si="141"/>
        <v>44757</v>
      </c>
      <c r="Y104" s="147" t="s">
        <v>61</v>
      </c>
      <c r="Z104" s="126" t="s">
        <v>61</v>
      </c>
      <c r="AA104" s="126" t="s">
        <v>61</v>
      </c>
      <c r="AB104" s="124">
        <f t="shared" si="222"/>
        <v>44761</v>
      </c>
      <c r="AC104" s="147" t="s">
        <v>61</v>
      </c>
      <c r="AD104" s="126" t="s">
        <v>61</v>
      </c>
      <c r="AE104" s="126" t="s">
        <v>61</v>
      </c>
      <c r="AF104" s="124">
        <f t="shared" si="257"/>
        <v>44768</v>
      </c>
      <c r="AG104" s="147" t="s">
        <v>61</v>
      </c>
      <c r="AH104" s="126" t="s">
        <v>61</v>
      </c>
      <c r="AI104" s="126" t="s">
        <v>61</v>
      </c>
      <c r="AJ104" s="124">
        <f t="shared" si="260"/>
        <v>44775</v>
      </c>
      <c r="AK104" s="147" t="s">
        <v>61</v>
      </c>
      <c r="AL104" s="126" t="s">
        <v>61</v>
      </c>
      <c r="AM104" s="126" t="s">
        <v>61</v>
      </c>
      <c r="AN104" s="124">
        <f t="shared" si="263"/>
        <v>44782</v>
      </c>
      <c r="AO104" s="124">
        <f t="shared" si="264"/>
        <v>44806</v>
      </c>
      <c r="AP104" s="124">
        <f t="shared" si="169"/>
        <v>44809</v>
      </c>
      <c r="AQ104" s="122">
        <v>16</v>
      </c>
      <c r="AR104" s="122">
        <f t="shared" si="265"/>
        <v>112</v>
      </c>
      <c r="AS104" s="124">
        <f t="shared" si="143"/>
        <v>44869</v>
      </c>
      <c r="AT104" s="121">
        <f t="shared" si="223"/>
        <v>103</v>
      </c>
      <c r="AU104" s="61">
        <f t="shared" si="224"/>
        <v>44894</v>
      </c>
      <c r="AV104" s="61"/>
      <c r="AW104" s="134">
        <f t="shared" si="225"/>
        <v>7.9285714285714288</v>
      </c>
      <c r="AX104" s="61">
        <v>44700</v>
      </c>
      <c r="AY104" s="61">
        <f t="shared" si="266"/>
        <v>44728</v>
      </c>
      <c r="AZ104" s="61">
        <f t="shared" si="267"/>
        <v>44756</v>
      </c>
      <c r="BA104" s="61">
        <f t="shared" si="250"/>
        <v>44791</v>
      </c>
      <c r="BB104" s="61">
        <f t="shared" si="251"/>
        <v>44812</v>
      </c>
      <c r="BC104" s="61">
        <f t="shared" si="268"/>
        <v>44840</v>
      </c>
      <c r="BD104" s="61">
        <f t="shared" si="269"/>
        <v>44868</v>
      </c>
      <c r="BE104" s="61">
        <f t="shared" si="270"/>
        <v>44896</v>
      </c>
      <c r="BF104" s="61">
        <f t="shared" si="271"/>
        <v>44924</v>
      </c>
      <c r="BG104" s="61">
        <f t="shared" si="272"/>
        <v>44952</v>
      </c>
      <c r="BH104" s="61">
        <f t="shared" si="273"/>
        <v>44980</v>
      </c>
      <c r="BI104" s="135" t="s">
        <v>80</v>
      </c>
    </row>
    <row r="105" spans="1:61" s="143" customFormat="1">
      <c r="A105" s="129">
        <v>104</v>
      </c>
      <c r="B105" s="120">
        <v>189931</v>
      </c>
      <c r="C105" s="120" t="s">
        <v>54</v>
      </c>
      <c r="D105" s="120">
        <v>206883</v>
      </c>
      <c r="E105" s="73">
        <v>213064</v>
      </c>
      <c r="F105" s="120" t="s">
        <v>55</v>
      </c>
      <c r="G105" s="120" t="s">
        <v>63</v>
      </c>
      <c r="H105" s="120" t="s">
        <v>57</v>
      </c>
      <c r="I105" s="121">
        <v>1</v>
      </c>
      <c r="J105" s="120" t="s">
        <v>58</v>
      </c>
      <c r="K105" s="120" t="s">
        <v>62</v>
      </c>
      <c r="L105" s="120" t="str">
        <f t="shared" si="140"/>
        <v>CON-EX</v>
      </c>
      <c r="M105" s="120" t="s">
        <v>60</v>
      </c>
      <c r="N105" s="120" t="s">
        <v>60</v>
      </c>
      <c r="O105" s="120" t="s">
        <v>60</v>
      </c>
      <c r="P105" s="120" t="s">
        <v>76</v>
      </c>
      <c r="Q105" s="120" t="s">
        <v>60</v>
      </c>
      <c r="R105" s="120" t="s">
        <v>60</v>
      </c>
      <c r="S105" s="122" t="s">
        <v>61</v>
      </c>
      <c r="T105" s="123">
        <v>44671</v>
      </c>
      <c r="U105" s="124">
        <f t="shared" si="252"/>
        <v>44692</v>
      </c>
      <c r="V105" s="124">
        <f t="shared" si="105"/>
        <v>44700</v>
      </c>
      <c r="W105" s="124">
        <f t="shared" si="249"/>
        <v>44756</v>
      </c>
      <c r="X105" s="124">
        <f t="shared" si="141"/>
        <v>44757</v>
      </c>
      <c r="Y105" s="147">
        <v>23.3</v>
      </c>
      <c r="Z105" s="126">
        <f t="shared" si="253"/>
        <v>0.23300000000000001</v>
      </c>
      <c r="AA105" s="126">
        <f t="shared" si="254"/>
        <v>116.5</v>
      </c>
      <c r="AB105" s="124">
        <f t="shared" si="222"/>
        <v>44761</v>
      </c>
      <c r="AC105" s="125">
        <v>24.2</v>
      </c>
      <c r="AD105" s="126">
        <f t="shared" si="255"/>
        <v>0.24199999999999999</v>
      </c>
      <c r="AE105" s="126">
        <f t="shared" si="256"/>
        <v>121</v>
      </c>
      <c r="AF105" s="124">
        <f t="shared" si="257"/>
        <v>44768</v>
      </c>
      <c r="AG105" s="125">
        <v>23.7</v>
      </c>
      <c r="AH105" s="126">
        <f t="shared" si="258"/>
        <v>0.23699999999999999</v>
      </c>
      <c r="AI105" s="126">
        <f t="shared" si="259"/>
        <v>118.5</v>
      </c>
      <c r="AJ105" s="124">
        <f t="shared" si="260"/>
        <v>44775</v>
      </c>
      <c r="AK105" s="125">
        <v>24.1</v>
      </c>
      <c r="AL105" s="126">
        <f t="shared" si="261"/>
        <v>0.24100000000000002</v>
      </c>
      <c r="AM105" s="126">
        <f t="shared" si="262"/>
        <v>120.50000000000001</v>
      </c>
      <c r="AN105" s="124">
        <f t="shared" si="263"/>
        <v>44782</v>
      </c>
      <c r="AO105" s="124">
        <f t="shared" si="264"/>
        <v>44806</v>
      </c>
      <c r="AP105" s="124">
        <f t="shared" si="169"/>
        <v>44809</v>
      </c>
      <c r="AQ105" s="122">
        <v>4</v>
      </c>
      <c r="AR105" s="122">
        <f t="shared" si="265"/>
        <v>28</v>
      </c>
      <c r="AS105" s="124">
        <f t="shared" si="143"/>
        <v>44785</v>
      </c>
      <c r="AT105" s="121">
        <f t="shared" si="223"/>
        <v>104</v>
      </c>
      <c r="AU105" s="61">
        <f t="shared" si="224"/>
        <v>44810</v>
      </c>
      <c r="AV105" s="61"/>
      <c r="AW105" s="134">
        <f t="shared" si="225"/>
        <v>4.9285714285714288</v>
      </c>
      <c r="AX105" s="61">
        <v>44700</v>
      </c>
      <c r="AY105" s="61">
        <f t="shared" si="266"/>
        <v>44728</v>
      </c>
      <c r="AZ105" s="61">
        <f t="shared" si="267"/>
        <v>44756</v>
      </c>
      <c r="BA105" s="61">
        <f t="shared" si="250"/>
        <v>44791</v>
      </c>
      <c r="BB105" s="61">
        <f t="shared" si="251"/>
        <v>44812</v>
      </c>
      <c r="BC105" s="61">
        <f t="shared" si="268"/>
        <v>44840</v>
      </c>
      <c r="BD105" s="61">
        <f t="shared" si="269"/>
        <v>44868</v>
      </c>
      <c r="BE105" s="61">
        <f t="shared" si="270"/>
        <v>44896</v>
      </c>
      <c r="BF105" s="61">
        <f t="shared" si="271"/>
        <v>44924</v>
      </c>
      <c r="BG105" s="61">
        <f t="shared" si="272"/>
        <v>44952</v>
      </c>
      <c r="BH105" s="61">
        <f t="shared" si="273"/>
        <v>44980</v>
      </c>
      <c r="BI105" s="135" t="s">
        <v>79</v>
      </c>
    </row>
    <row r="106" spans="1:61" s="143" customFormat="1">
      <c r="A106" s="129">
        <v>105</v>
      </c>
      <c r="B106" s="120">
        <v>189931</v>
      </c>
      <c r="C106" s="120" t="s">
        <v>54</v>
      </c>
      <c r="D106" s="120">
        <v>206884</v>
      </c>
      <c r="E106" s="73" t="s">
        <v>66</v>
      </c>
      <c r="F106" s="120" t="s">
        <v>55</v>
      </c>
      <c r="G106" s="120" t="s">
        <v>63</v>
      </c>
      <c r="H106" s="120" t="s">
        <v>57</v>
      </c>
      <c r="I106" s="121">
        <v>1</v>
      </c>
      <c r="J106" s="120" t="s">
        <v>58</v>
      </c>
      <c r="K106" s="120" t="s">
        <v>59</v>
      </c>
      <c r="L106" s="120" t="str">
        <f t="shared" si="140"/>
        <v>CON-SED</v>
      </c>
      <c r="M106" s="120" t="s">
        <v>60</v>
      </c>
      <c r="N106" s="120" t="s">
        <v>60</v>
      </c>
      <c r="O106" s="120" t="s">
        <v>60</v>
      </c>
      <c r="P106" s="120" t="s">
        <v>76</v>
      </c>
      <c r="Q106" s="120" t="s">
        <v>60</v>
      </c>
      <c r="R106" s="120" t="s">
        <v>60</v>
      </c>
      <c r="S106" s="122" t="s">
        <v>61</v>
      </c>
      <c r="T106" s="123">
        <v>44671</v>
      </c>
      <c r="U106" s="124">
        <f t="shared" si="252"/>
        <v>44692</v>
      </c>
      <c r="V106" s="124">
        <f t="shared" si="105"/>
        <v>44700</v>
      </c>
      <c r="W106" s="124">
        <f t="shared" si="249"/>
        <v>44756</v>
      </c>
      <c r="X106" s="124">
        <f t="shared" si="141"/>
        <v>44757</v>
      </c>
      <c r="Y106" s="147">
        <v>27.9</v>
      </c>
      <c r="Z106" s="126">
        <f t="shared" si="253"/>
        <v>0.27899999999999997</v>
      </c>
      <c r="AA106" s="126">
        <f t="shared" si="254"/>
        <v>139.49999999999997</v>
      </c>
      <c r="AB106" s="124">
        <f t="shared" si="222"/>
        <v>44761</v>
      </c>
      <c r="AC106" s="125">
        <v>28.2</v>
      </c>
      <c r="AD106" s="126">
        <f t="shared" si="255"/>
        <v>0.28199999999999997</v>
      </c>
      <c r="AE106" s="126">
        <f t="shared" si="256"/>
        <v>141</v>
      </c>
      <c r="AF106" s="124">
        <f t="shared" si="257"/>
        <v>44768</v>
      </c>
      <c r="AG106" s="125">
        <v>28.8</v>
      </c>
      <c r="AH106" s="126">
        <f t="shared" si="258"/>
        <v>0.28800000000000003</v>
      </c>
      <c r="AI106" s="126">
        <f t="shared" si="259"/>
        <v>144.00000000000003</v>
      </c>
      <c r="AJ106" s="124">
        <f t="shared" si="260"/>
        <v>44775</v>
      </c>
      <c r="AK106" s="125">
        <v>28.9</v>
      </c>
      <c r="AL106" s="126">
        <f t="shared" si="261"/>
        <v>0.28899999999999998</v>
      </c>
      <c r="AM106" s="126">
        <f t="shared" si="262"/>
        <v>144.5</v>
      </c>
      <c r="AN106" s="124">
        <f t="shared" si="263"/>
        <v>44782</v>
      </c>
      <c r="AO106" s="124">
        <f t="shared" si="264"/>
        <v>44806</v>
      </c>
      <c r="AP106" s="124">
        <f t="shared" si="169"/>
        <v>44809</v>
      </c>
      <c r="AQ106" s="122">
        <v>4</v>
      </c>
      <c r="AR106" s="122">
        <f t="shared" si="265"/>
        <v>28</v>
      </c>
      <c r="AS106" s="124">
        <f t="shared" si="143"/>
        <v>44785</v>
      </c>
      <c r="AT106" s="121">
        <f t="shared" si="223"/>
        <v>105</v>
      </c>
      <c r="AU106" s="61">
        <f t="shared" si="224"/>
        <v>44810</v>
      </c>
      <c r="AV106" s="61"/>
      <c r="AW106" s="134">
        <f t="shared" si="225"/>
        <v>4.9285714285714288</v>
      </c>
      <c r="AX106" s="61">
        <v>44700</v>
      </c>
      <c r="AY106" s="61">
        <f t="shared" si="266"/>
        <v>44728</v>
      </c>
      <c r="AZ106" s="61">
        <f t="shared" si="267"/>
        <v>44756</v>
      </c>
      <c r="BA106" s="61">
        <f t="shared" si="250"/>
        <v>44791</v>
      </c>
      <c r="BB106" s="61">
        <f t="shared" si="251"/>
        <v>44812</v>
      </c>
      <c r="BC106" s="61">
        <f t="shared" si="268"/>
        <v>44840</v>
      </c>
      <c r="BD106" s="61">
        <f t="shared" si="269"/>
        <v>44868</v>
      </c>
      <c r="BE106" s="61">
        <f t="shared" si="270"/>
        <v>44896</v>
      </c>
      <c r="BF106" s="61">
        <f t="shared" si="271"/>
        <v>44924</v>
      </c>
      <c r="BG106" s="61">
        <f t="shared" si="272"/>
        <v>44952</v>
      </c>
      <c r="BH106" s="61">
        <f t="shared" si="273"/>
        <v>44980</v>
      </c>
      <c r="BI106" s="135" t="s">
        <v>79</v>
      </c>
    </row>
    <row r="107" spans="1:61" s="143" customFormat="1">
      <c r="A107" s="129">
        <v>106</v>
      </c>
      <c r="B107" s="120">
        <v>189931</v>
      </c>
      <c r="C107" s="120" t="s">
        <v>54</v>
      </c>
      <c r="D107" s="120">
        <v>206884</v>
      </c>
      <c r="E107" s="73" t="s">
        <v>66</v>
      </c>
      <c r="F107" s="120" t="s">
        <v>55</v>
      </c>
      <c r="G107" s="120" t="s">
        <v>63</v>
      </c>
      <c r="H107" s="120" t="s">
        <v>57</v>
      </c>
      <c r="I107" s="121">
        <v>1</v>
      </c>
      <c r="J107" s="120" t="s">
        <v>58</v>
      </c>
      <c r="K107" s="120" t="s">
        <v>59</v>
      </c>
      <c r="L107" s="120" t="str">
        <f t="shared" si="140"/>
        <v>CON-SED</v>
      </c>
      <c r="M107" s="120" t="s">
        <v>60</v>
      </c>
      <c r="N107" s="120" t="s">
        <v>60</v>
      </c>
      <c r="O107" s="120" t="s">
        <v>60</v>
      </c>
      <c r="P107" s="120" t="s">
        <v>76</v>
      </c>
      <c r="Q107" s="120" t="s">
        <v>60</v>
      </c>
      <c r="R107" s="120" t="s">
        <v>60</v>
      </c>
      <c r="S107" s="122" t="s">
        <v>61</v>
      </c>
      <c r="T107" s="123">
        <v>44671</v>
      </c>
      <c r="U107" s="124">
        <f t="shared" si="252"/>
        <v>44692</v>
      </c>
      <c r="V107" s="124">
        <f t="shared" si="105"/>
        <v>44700</v>
      </c>
      <c r="W107" s="124">
        <f t="shared" si="249"/>
        <v>44756</v>
      </c>
      <c r="X107" s="124">
        <f t="shared" si="141"/>
        <v>44757</v>
      </c>
      <c r="Y107" s="147">
        <v>29.1</v>
      </c>
      <c r="Z107" s="126">
        <f t="shared" si="253"/>
        <v>0.29100000000000004</v>
      </c>
      <c r="AA107" s="126">
        <f t="shared" si="254"/>
        <v>145.50000000000003</v>
      </c>
      <c r="AB107" s="124">
        <f t="shared" si="222"/>
        <v>44761</v>
      </c>
      <c r="AC107" s="125">
        <v>29.4</v>
      </c>
      <c r="AD107" s="126">
        <f t="shared" si="255"/>
        <v>0.29399999999999998</v>
      </c>
      <c r="AE107" s="126">
        <f t="shared" si="256"/>
        <v>147</v>
      </c>
      <c r="AF107" s="124">
        <f t="shared" si="257"/>
        <v>44768</v>
      </c>
      <c r="AG107" s="125">
        <v>30.4</v>
      </c>
      <c r="AH107" s="126">
        <f t="shared" si="258"/>
        <v>0.30399999999999999</v>
      </c>
      <c r="AI107" s="126">
        <f t="shared" si="259"/>
        <v>152</v>
      </c>
      <c r="AJ107" s="124">
        <f t="shared" si="260"/>
        <v>44775</v>
      </c>
      <c r="AK107" s="125">
        <v>30.5</v>
      </c>
      <c r="AL107" s="126">
        <f t="shared" si="261"/>
        <v>0.30499999999999999</v>
      </c>
      <c r="AM107" s="126">
        <f t="shared" si="262"/>
        <v>152.5</v>
      </c>
      <c r="AN107" s="124">
        <f t="shared" si="263"/>
        <v>44782</v>
      </c>
      <c r="AO107" s="124">
        <f t="shared" si="264"/>
        <v>44806</v>
      </c>
      <c r="AP107" s="124">
        <f t="shared" si="169"/>
        <v>44809</v>
      </c>
      <c r="AQ107" s="122">
        <v>4</v>
      </c>
      <c r="AR107" s="122">
        <f t="shared" si="265"/>
        <v>28</v>
      </c>
      <c r="AS107" s="124">
        <f t="shared" si="143"/>
        <v>44785</v>
      </c>
      <c r="AT107" s="121">
        <f t="shared" si="223"/>
        <v>106</v>
      </c>
      <c r="AU107" s="61">
        <f t="shared" si="224"/>
        <v>44810</v>
      </c>
      <c r="AV107" s="61"/>
      <c r="AW107" s="134">
        <f t="shared" si="225"/>
        <v>4.9285714285714288</v>
      </c>
      <c r="AX107" s="61">
        <v>44700</v>
      </c>
      <c r="AY107" s="61">
        <f t="shared" si="266"/>
        <v>44728</v>
      </c>
      <c r="AZ107" s="61">
        <f t="shared" si="267"/>
        <v>44756</v>
      </c>
      <c r="BA107" s="61">
        <f t="shared" si="250"/>
        <v>44791</v>
      </c>
      <c r="BB107" s="61">
        <f t="shared" si="251"/>
        <v>44812</v>
      </c>
      <c r="BC107" s="61">
        <f t="shared" si="268"/>
        <v>44840</v>
      </c>
      <c r="BD107" s="61">
        <f t="shared" si="269"/>
        <v>44868</v>
      </c>
      <c r="BE107" s="61">
        <f t="shared" si="270"/>
        <v>44896</v>
      </c>
      <c r="BF107" s="61">
        <f t="shared" si="271"/>
        <v>44924</v>
      </c>
      <c r="BG107" s="61">
        <f t="shared" si="272"/>
        <v>44952</v>
      </c>
      <c r="BH107" s="61">
        <f t="shared" si="273"/>
        <v>44980</v>
      </c>
      <c r="BI107" s="135" t="s">
        <v>79</v>
      </c>
    </row>
    <row r="108" spans="1:61">
      <c r="A108" s="128">
        <v>107</v>
      </c>
      <c r="B108" s="3">
        <v>189931</v>
      </c>
      <c r="C108" s="3" t="s">
        <v>54</v>
      </c>
      <c r="D108" s="3">
        <v>206884</v>
      </c>
      <c r="E108" s="60" t="s">
        <v>66</v>
      </c>
      <c r="F108" s="3" t="s">
        <v>55</v>
      </c>
      <c r="G108" s="3" t="s">
        <v>63</v>
      </c>
      <c r="H108" s="3" t="s">
        <v>57</v>
      </c>
      <c r="I108" s="33">
        <v>1</v>
      </c>
      <c r="J108" s="3" t="s">
        <v>58</v>
      </c>
      <c r="K108" s="3" t="s">
        <v>62</v>
      </c>
      <c r="L108" s="3" t="str">
        <f t="shared" si="140"/>
        <v>CON-EX</v>
      </c>
      <c r="M108" s="3" t="s">
        <v>60</v>
      </c>
      <c r="N108" s="3" t="s">
        <v>60</v>
      </c>
      <c r="O108" s="3" t="s">
        <v>60</v>
      </c>
      <c r="P108" s="3" t="s">
        <v>76</v>
      </c>
      <c r="Q108" s="3" t="s">
        <v>60</v>
      </c>
      <c r="R108" s="3" t="s">
        <v>60</v>
      </c>
      <c r="S108" s="1" t="s">
        <v>61</v>
      </c>
      <c r="T108" s="38">
        <v>44671</v>
      </c>
      <c r="U108" s="34">
        <f t="shared" si="252"/>
        <v>44692</v>
      </c>
      <c r="V108" s="35">
        <f t="shared" si="105"/>
        <v>44700</v>
      </c>
      <c r="W108" s="34">
        <f t="shared" si="249"/>
        <v>44756</v>
      </c>
      <c r="X108" s="34">
        <f t="shared" si="141"/>
        <v>44757</v>
      </c>
      <c r="Y108" s="56">
        <v>27.6</v>
      </c>
      <c r="Z108" s="52">
        <f t="shared" si="253"/>
        <v>0.27600000000000002</v>
      </c>
      <c r="AA108" s="52">
        <f t="shared" si="254"/>
        <v>138</v>
      </c>
      <c r="AB108" s="36">
        <f t="shared" si="222"/>
        <v>44761</v>
      </c>
      <c r="AC108" s="55">
        <v>27.7</v>
      </c>
      <c r="AD108" s="52">
        <f t="shared" si="255"/>
        <v>0.27700000000000002</v>
      </c>
      <c r="AE108" s="52">
        <f t="shared" si="256"/>
        <v>138.5</v>
      </c>
      <c r="AF108" s="34">
        <f t="shared" si="257"/>
        <v>44768</v>
      </c>
      <c r="AG108" s="55">
        <v>28.5</v>
      </c>
      <c r="AH108" s="52">
        <f t="shared" si="258"/>
        <v>0.28500000000000003</v>
      </c>
      <c r="AI108" s="52">
        <f t="shared" si="259"/>
        <v>142.50000000000003</v>
      </c>
      <c r="AJ108" s="34">
        <f t="shared" si="260"/>
        <v>44775</v>
      </c>
      <c r="AK108" s="55">
        <v>28</v>
      </c>
      <c r="AL108" s="52">
        <f t="shared" si="261"/>
        <v>0.28000000000000003</v>
      </c>
      <c r="AM108" s="52">
        <f t="shared" si="262"/>
        <v>140</v>
      </c>
      <c r="AN108" s="34">
        <f t="shared" si="263"/>
        <v>44782</v>
      </c>
      <c r="AO108" s="34">
        <f t="shared" si="264"/>
        <v>44806</v>
      </c>
      <c r="AP108" s="37">
        <f t="shared" si="169"/>
        <v>44809</v>
      </c>
      <c r="AQ108" s="1">
        <v>30</v>
      </c>
      <c r="AR108" s="1">
        <f t="shared" si="265"/>
        <v>210</v>
      </c>
      <c r="AS108" s="34">
        <f t="shared" si="143"/>
        <v>44967</v>
      </c>
      <c r="AT108" s="33">
        <f t="shared" si="223"/>
        <v>107</v>
      </c>
      <c r="AU108" s="7">
        <f t="shared" si="224"/>
        <v>44992</v>
      </c>
      <c r="AV108" s="7"/>
      <c r="AW108" s="80">
        <f t="shared" si="225"/>
        <v>11.428571428571429</v>
      </c>
      <c r="AX108" s="50">
        <v>44700</v>
      </c>
      <c r="AY108" s="50">
        <f t="shared" si="266"/>
        <v>44728</v>
      </c>
      <c r="AZ108" s="50">
        <f t="shared" si="267"/>
        <v>44756</v>
      </c>
      <c r="BA108" s="50">
        <f t="shared" si="250"/>
        <v>44791</v>
      </c>
      <c r="BB108" s="50">
        <f t="shared" si="251"/>
        <v>44812</v>
      </c>
      <c r="BC108" s="50">
        <f t="shared" si="268"/>
        <v>44840</v>
      </c>
      <c r="BD108" s="50">
        <f t="shared" si="269"/>
        <v>44868</v>
      </c>
      <c r="BE108" s="50">
        <f t="shared" si="270"/>
        <v>44896</v>
      </c>
      <c r="BF108" s="50">
        <f t="shared" si="271"/>
        <v>44924</v>
      </c>
      <c r="BG108" s="50">
        <f t="shared" si="272"/>
        <v>44952</v>
      </c>
      <c r="BH108" s="50">
        <f t="shared" si="273"/>
        <v>44980</v>
      </c>
    </row>
    <row r="109" spans="1:61">
      <c r="A109" s="128">
        <v>108</v>
      </c>
      <c r="B109" s="3">
        <v>189931</v>
      </c>
      <c r="C109" s="3" t="s">
        <v>54</v>
      </c>
      <c r="D109" s="3">
        <v>206884</v>
      </c>
      <c r="E109" s="60" t="s">
        <v>66</v>
      </c>
      <c r="F109" s="3" t="s">
        <v>55</v>
      </c>
      <c r="G109" s="3" t="s">
        <v>63</v>
      </c>
      <c r="H109" s="3" t="s">
        <v>57</v>
      </c>
      <c r="I109" s="33">
        <v>1</v>
      </c>
      <c r="J109" s="3" t="s">
        <v>58</v>
      </c>
      <c r="K109" s="3" t="s">
        <v>62</v>
      </c>
      <c r="L109" s="3" t="str">
        <f t="shared" si="140"/>
        <v>CON-EX</v>
      </c>
      <c r="M109" s="3" t="s">
        <v>60</v>
      </c>
      <c r="N109" s="3" t="s">
        <v>60</v>
      </c>
      <c r="O109" s="3" t="s">
        <v>60</v>
      </c>
      <c r="P109" s="3" t="s">
        <v>76</v>
      </c>
      <c r="Q109" s="3" t="s">
        <v>60</v>
      </c>
      <c r="R109" s="3" t="s">
        <v>60</v>
      </c>
      <c r="S109" s="1" t="s">
        <v>61</v>
      </c>
      <c r="T109" s="38">
        <v>44671</v>
      </c>
      <c r="U109" s="34">
        <f t="shared" si="252"/>
        <v>44692</v>
      </c>
      <c r="V109" s="35">
        <f t="shared" si="105"/>
        <v>44700</v>
      </c>
      <c r="W109" s="34">
        <f t="shared" si="249"/>
        <v>44756</v>
      </c>
      <c r="X109" s="34">
        <f t="shared" si="141"/>
        <v>44757</v>
      </c>
      <c r="Y109" s="56">
        <v>28.1</v>
      </c>
      <c r="Z109" s="52">
        <f t="shared" si="253"/>
        <v>0.28100000000000003</v>
      </c>
      <c r="AA109" s="52">
        <f t="shared" si="254"/>
        <v>140.5</v>
      </c>
      <c r="AB109" s="36">
        <f t="shared" si="222"/>
        <v>44761</v>
      </c>
      <c r="AC109" s="55">
        <v>28.2</v>
      </c>
      <c r="AD109" s="52">
        <f t="shared" si="255"/>
        <v>0.28199999999999997</v>
      </c>
      <c r="AE109" s="52">
        <f t="shared" si="256"/>
        <v>141</v>
      </c>
      <c r="AF109" s="34">
        <f t="shared" si="257"/>
        <v>44768</v>
      </c>
      <c r="AG109" s="55">
        <v>29.2</v>
      </c>
      <c r="AH109" s="52">
        <f t="shared" si="258"/>
        <v>0.29199999999999998</v>
      </c>
      <c r="AI109" s="52">
        <f t="shared" si="259"/>
        <v>146</v>
      </c>
      <c r="AJ109" s="34">
        <f t="shared" si="260"/>
        <v>44775</v>
      </c>
      <c r="AK109" s="55">
        <v>28.8</v>
      </c>
      <c r="AL109" s="52">
        <f t="shared" si="261"/>
        <v>0.28800000000000003</v>
      </c>
      <c r="AM109" s="52">
        <f t="shared" si="262"/>
        <v>144.00000000000003</v>
      </c>
      <c r="AN109" s="34">
        <f t="shared" si="263"/>
        <v>44782</v>
      </c>
      <c r="AO109" s="34">
        <f t="shared" si="264"/>
        <v>44806</v>
      </c>
      <c r="AP109" s="37">
        <f t="shared" si="169"/>
        <v>44809</v>
      </c>
      <c r="AQ109" s="1">
        <v>30</v>
      </c>
      <c r="AR109" s="1">
        <f t="shared" si="265"/>
        <v>210</v>
      </c>
      <c r="AS109" s="34">
        <f t="shared" si="143"/>
        <v>44967</v>
      </c>
      <c r="AT109" s="33">
        <f t="shared" si="223"/>
        <v>108</v>
      </c>
      <c r="AU109" s="7">
        <f t="shared" si="224"/>
        <v>44992</v>
      </c>
      <c r="AV109" s="7"/>
      <c r="AW109" s="80">
        <f t="shared" si="225"/>
        <v>11.428571428571429</v>
      </c>
      <c r="AX109" s="50">
        <v>44700</v>
      </c>
      <c r="AY109" s="50">
        <f t="shared" si="266"/>
        <v>44728</v>
      </c>
      <c r="AZ109" s="50">
        <f t="shared" si="267"/>
        <v>44756</v>
      </c>
      <c r="BA109" s="50">
        <f t="shared" si="250"/>
        <v>44791</v>
      </c>
      <c r="BB109" s="50">
        <f t="shared" si="251"/>
        <v>44812</v>
      </c>
      <c r="BC109" s="50">
        <f t="shared" si="268"/>
        <v>44840</v>
      </c>
      <c r="BD109" s="50">
        <f t="shared" si="269"/>
        <v>44868</v>
      </c>
      <c r="BE109" s="50">
        <f t="shared" si="270"/>
        <v>44896</v>
      </c>
      <c r="BF109" s="50">
        <f t="shared" si="271"/>
        <v>44924</v>
      </c>
      <c r="BG109" s="50">
        <f t="shared" si="272"/>
        <v>44952</v>
      </c>
      <c r="BH109" s="50">
        <f t="shared" si="273"/>
        <v>44980</v>
      </c>
    </row>
    <row r="110" spans="1:61">
      <c r="A110" s="128">
        <v>109</v>
      </c>
      <c r="B110" s="3">
        <v>194881</v>
      </c>
      <c r="C110" s="3" t="s">
        <v>54</v>
      </c>
      <c r="D110" s="3">
        <v>207581</v>
      </c>
      <c r="E110" s="60" t="s">
        <v>66</v>
      </c>
      <c r="F110" s="3" t="s">
        <v>73</v>
      </c>
      <c r="G110" s="3" t="s">
        <v>56</v>
      </c>
      <c r="H110" s="3" t="s">
        <v>57</v>
      </c>
      <c r="I110" s="33">
        <v>1</v>
      </c>
      <c r="J110" s="3" t="s">
        <v>58</v>
      </c>
      <c r="K110" s="3" t="s">
        <v>59</v>
      </c>
      <c r="L110" s="3" t="str">
        <f t="shared" si="140"/>
        <v>CON-SED</v>
      </c>
      <c r="M110" s="3" t="s">
        <v>60</v>
      </c>
      <c r="N110" s="3" t="s">
        <v>60</v>
      </c>
      <c r="O110" s="3" t="s">
        <v>60</v>
      </c>
      <c r="P110" s="3" t="s">
        <v>76</v>
      </c>
      <c r="Q110" s="3" t="s">
        <v>60</v>
      </c>
      <c r="R110" s="3" t="s">
        <v>60</v>
      </c>
      <c r="S110" s="1" t="s">
        <v>61</v>
      </c>
      <c r="T110" s="38">
        <v>44673</v>
      </c>
      <c r="U110" s="34">
        <f t="shared" si="252"/>
        <v>44694</v>
      </c>
      <c r="V110" s="35">
        <f t="shared" si="105"/>
        <v>44707</v>
      </c>
      <c r="W110" s="34">
        <f t="shared" si="249"/>
        <v>44763</v>
      </c>
      <c r="X110" s="34">
        <f t="shared" si="141"/>
        <v>44778</v>
      </c>
      <c r="Y110" s="56">
        <v>20.3</v>
      </c>
      <c r="Z110" s="52">
        <f t="shared" si="253"/>
        <v>0.20300000000000001</v>
      </c>
      <c r="AA110" s="52">
        <f t="shared" si="254"/>
        <v>101.5</v>
      </c>
      <c r="AB110" s="36">
        <f>V110+75</f>
        <v>44782</v>
      </c>
      <c r="AC110" s="55">
        <v>21.3</v>
      </c>
      <c r="AD110" s="52">
        <f t="shared" si="255"/>
        <v>0.21300000000000002</v>
      </c>
      <c r="AE110" s="52">
        <f t="shared" si="256"/>
        <v>106.50000000000001</v>
      </c>
      <c r="AF110" s="34">
        <f t="shared" si="257"/>
        <v>44789</v>
      </c>
      <c r="AG110" s="55">
        <v>21.4</v>
      </c>
      <c r="AH110" s="52">
        <f t="shared" si="258"/>
        <v>0.214</v>
      </c>
      <c r="AI110" s="52">
        <f t="shared" si="259"/>
        <v>107</v>
      </c>
      <c r="AJ110" s="34">
        <f t="shared" si="260"/>
        <v>44796</v>
      </c>
      <c r="AK110" s="55">
        <v>21.6</v>
      </c>
      <c r="AL110" s="52">
        <f t="shared" si="261"/>
        <v>0.21600000000000003</v>
      </c>
      <c r="AM110" s="52">
        <f t="shared" si="262"/>
        <v>108.00000000000001</v>
      </c>
      <c r="AN110" s="34">
        <f t="shared" si="263"/>
        <v>44803</v>
      </c>
      <c r="AO110" s="34">
        <f t="shared" si="264"/>
        <v>44828</v>
      </c>
      <c r="AP110" s="37">
        <v>44831</v>
      </c>
      <c r="AQ110" s="1">
        <v>16</v>
      </c>
      <c r="AR110" s="1">
        <f t="shared" si="265"/>
        <v>112</v>
      </c>
      <c r="AS110" s="34">
        <f t="shared" si="143"/>
        <v>44890</v>
      </c>
      <c r="AT110" s="33">
        <f t="shared" si="223"/>
        <v>109</v>
      </c>
      <c r="AU110" s="7">
        <f t="shared" si="224"/>
        <v>44915</v>
      </c>
      <c r="AV110" s="7"/>
      <c r="AW110" s="80">
        <f t="shared" si="225"/>
        <v>8.4285714285714288</v>
      </c>
      <c r="AX110" s="50">
        <v>44707</v>
      </c>
      <c r="AY110" s="50">
        <f t="shared" si="266"/>
        <v>44735</v>
      </c>
      <c r="AZ110" s="50">
        <f t="shared" si="267"/>
        <v>44763</v>
      </c>
      <c r="BA110" s="50">
        <f t="shared" si="250"/>
        <v>44798</v>
      </c>
      <c r="BB110" s="50">
        <f>BA110+28</f>
        <v>44826</v>
      </c>
      <c r="BC110" s="50">
        <f>BB110+35</f>
        <v>44861</v>
      </c>
      <c r="BD110" s="50">
        <f t="shared" si="269"/>
        <v>44889</v>
      </c>
      <c r="BE110" s="50">
        <f t="shared" si="270"/>
        <v>44917</v>
      </c>
      <c r="BF110" s="61">
        <f t="shared" si="271"/>
        <v>44945</v>
      </c>
      <c r="BG110" s="61">
        <f t="shared" si="272"/>
        <v>44973</v>
      </c>
      <c r="BH110" s="61">
        <f t="shared" si="273"/>
        <v>45001</v>
      </c>
    </row>
    <row r="111" spans="1:61">
      <c r="A111" s="128">
        <v>110</v>
      </c>
      <c r="B111" s="3">
        <v>194881</v>
      </c>
      <c r="C111" s="3" t="s">
        <v>54</v>
      </c>
      <c r="D111" s="3">
        <v>207581</v>
      </c>
      <c r="E111" s="60" t="s">
        <v>66</v>
      </c>
      <c r="F111" s="3" t="s">
        <v>73</v>
      </c>
      <c r="G111" s="3" t="s">
        <v>56</v>
      </c>
      <c r="H111" s="3" t="s">
        <v>57</v>
      </c>
      <c r="I111" s="33">
        <v>1</v>
      </c>
      <c r="J111" s="3" t="s">
        <v>58</v>
      </c>
      <c r="K111" s="3" t="s">
        <v>59</v>
      </c>
      <c r="L111" s="3" t="str">
        <f t="shared" si="140"/>
        <v>CON-SED</v>
      </c>
      <c r="M111" s="3" t="s">
        <v>60</v>
      </c>
      <c r="N111" s="3" t="s">
        <v>60</v>
      </c>
      <c r="O111" s="3" t="s">
        <v>60</v>
      </c>
      <c r="P111" s="3" t="s">
        <v>76</v>
      </c>
      <c r="Q111" s="3" t="s">
        <v>60</v>
      </c>
      <c r="R111" s="3" t="s">
        <v>60</v>
      </c>
      <c r="S111" s="1" t="s">
        <v>61</v>
      </c>
      <c r="T111" s="38">
        <v>44676</v>
      </c>
      <c r="U111" s="34">
        <f t="shared" si="252"/>
        <v>44697</v>
      </c>
      <c r="V111" s="35">
        <f t="shared" si="105"/>
        <v>44707</v>
      </c>
      <c r="W111" s="34">
        <f t="shared" si="249"/>
        <v>44763</v>
      </c>
      <c r="X111" s="34">
        <f t="shared" si="141"/>
        <v>44778</v>
      </c>
      <c r="Y111" s="56">
        <v>21.4</v>
      </c>
      <c r="Z111" s="52">
        <f t="shared" si="253"/>
        <v>0.214</v>
      </c>
      <c r="AA111" s="52">
        <f t="shared" si="254"/>
        <v>107</v>
      </c>
      <c r="AB111" s="36">
        <f t="shared" ref="AB111:AB117" si="274">V111+75</f>
        <v>44782</v>
      </c>
      <c r="AC111" s="55">
        <v>21.1</v>
      </c>
      <c r="AD111" s="52">
        <f t="shared" si="255"/>
        <v>0.21100000000000002</v>
      </c>
      <c r="AE111" s="52">
        <f t="shared" si="256"/>
        <v>105.50000000000001</v>
      </c>
      <c r="AF111" s="34">
        <f t="shared" si="257"/>
        <v>44789</v>
      </c>
      <c r="AG111" s="55">
        <v>21.1</v>
      </c>
      <c r="AH111" s="52">
        <f t="shared" si="258"/>
        <v>0.21100000000000002</v>
      </c>
      <c r="AI111" s="52">
        <f t="shared" si="259"/>
        <v>105.50000000000001</v>
      </c>
      <c r="AJ111" s="34">
        <f t="shared" si="260"/>
        <v>44796</v>
      </c>
      <c r="AK111" s="55">
        <v>21.6</v>
      </c>
      <c r="AL111" s="52">
        <f t="shared" si="261"/>
        <v>0.21600000000000003</v>
      </c>
      <c r="AM111" s="52">
        <f t="shared" si="262"/>
        <v>108.00000000000001</v>
      </c>
      <c r="AN111" s="34">
        <f t="shared" si="263"/>
        <v>44803</v>
      </c>
      <c r="AO111" s="34">
        <f t="shared" si="264"/>
        <v>44828</v>
      </c>
      <c r="AP111" s="37">
        <v>44831</v>
      </c>
      <c r="AQ111" s="1">
        <v>30</v>
      </c>
      <c r="AR111" s="1">
        <f t="shared" si="265"/>
        <v>210</v>
      </c>
      <c r="AS111" s="34">
        <f t="shared" si="143"/>
        <v>44988</v>
      </c>
      <c r="AT111" s="33">
        <f t="shared" si="223"/>
        <v>110</v>
      </c>
      <c r="AU111" s="7">
        <f t="shared" si="224"/>
        <v>45013</v>
      </c>
      <c r="AV111" s="7"/>
      <c r="AW111" s="80">
        <f t="shared" si="225"/>
        <v>11.928571428571429</v>
      </c>
      <c r="AX111" s="50">
        <v>44707</v>
      </c>
      <c r="AY111" s="50">
        <f t="shared" si="266"/>
        <v>44735</v>
      </c>
      <c r="AZ111" s="50">
        <f>AY111+28</f>
        <v>44763</v>
      </c>
      <c r="BA111" s="50">
        <f t="shared" si="250"/>
        <v>44798</v>
      </c>
      <c r="BB111" s="50">
        <f t="shared" ref="BB111:BB119" si="275">BA111+28</f>
        <v>44826</v>
      </c>
      <c r="BC111" s="50">
        <f t="shared" ref="BC111:BC174" si="276">BB111+35</f>
        <v>44861</v>
      </c>
      <c r="BD111" s="50">
        <f t="shared" si="269"/>
        <v>44889</v>
      </c>
      <c r="BE111" s="50">
        <f t="shared" si="270"/>
        <v>44917</v>
      </c>
      <c r="BF111" s="50">
        <f t="shared" si="271"/>
        <v>44945</v>
      </c>
      <c r="BG111" s="50">
        <f t="shared" si="272"/>
        <v>44973</v>
      </c>
      <c r="BH111" s="50">
        <f t="shared" si="273"/>
        <v>45001</v>
      </c>
    </row>
    <row r="112" spans="1:61">
      <c r="A112" s="128">
        <v>111</v>
      </c>
      <c r="B112" s="3">
        <v>194881</v>
      </c>
      <c r="C112" s="3" t="s">
        <v>54</v>
      </c>
      <c r="D112" s="3">
        <v>207581</v>
      </c>
      <c r="E112" s="60" t="s">
        <v>66</v>
      </c>
      <c r="F112" s="3" t="s">
        <v>73</v>
      </c>
      <c r="G112" s="3" t="s">
        <v>56</v>
      </c>
      <c r="H112" s="3" t="s">
        <v>57</v>
      </c>
      <c r="I112" s="33">
        <v>1</v>
      </c>
      <c r="J112" s="3" t="s">
        <v>58</v>
      </c>
      <c r="K112" s="3" t="s">
        <v>62</v>
      </c>
      <c r="L112" s="3" t="str">
        <f t="shared" ref="L112:L168" si="277">IF((AND(J112="CON",K112="SED")),"CON-SED",IF((AND(J112="CON",K112="EX")),"CON-EX",IF((AND(J112="HFD",K112="SED")),"HFD-SED",IF((AND(J112="HFD",K112="EX")),"HFD-EX","Not Yet Assigned"))))</f>
        <v>CON-EX</v>
      </c>
      <c r="M112" s="3" t="s">
        <v>60</v>
      </c>
      <c r="N112" s="3" t="s">
        <v>60</v>
      </c>
      <c r="O112" s="3" t="s">
        <v>60</v>
      </c>
      <c r="P112" s="3" t="s">
        <v>76</v>
      </c>
      <c r="Q112" s="3" t="s">
        <v>60</v>
      </c>
      <c r="R112" s="3" t="s">
        <v>60</v>
      </c>
      <c r="S112" s="1" t="s">
        <v>61</v>
      </c>
      <c r="T112" s="38">
        <v>44676</v>
      </c>
      <c r="U112" s="34">
        <f t="shared" ref="U112:U119" si="278">T112+21</f>
        <v>44697</v>
      </c>
      <c r="V112" s="35">
        <f t="shared" si="105"/>
        <v>44707</v>
      </c>
      <c r="W112" s="34">
        <f t="shared" ref="W112:W168" si="279">AZ112</f>
        <v>44763</v>
      </c>
      <c r="X112" s="34">
        <f t="shared" si="141"/>
        <v>44778</v>
      </c>
      <c r="Y112" s="56">
        <v>23.1</v>
      </c>
      <c r="Z112" s="52">
        <f t="shared" ref="Z112:Z168" si="280">10/1000*Y112</f>
        <v>0.23100000000000001</v>
      </c>
      <c r="AA112" s="52">
        <f t="shared" ref="AA112:AA168" si="281">Y112*(10/1000)*(1/2)*(1000/1)</f>
        <v>115.5</v>
      </c>
      <c r="AB112" s="36">
        <f t="shared" si="274"/>
        <v>44782</v>
      </c>
      <c r="AC112" s="55">
        <v>23.5</v>
      </c>
      <c r="AD112" s="52">
        <f t="shared" ref="AD112:AD168" si="282">10/1000*AC112</f>
        <v>0.23500000000000001</v>
      </c>
      <c r="AE112" s="52">
        <f t="shared" ref="AE112:AE168" si="283">AC112*(10/1000)*(1/2)*(1000/1)</f>
        <v>117.50000000000001</v>
      </c>
      <c r="AF112" s="34">
        <f t="shared" ref="AF112:AF168" si="284">AB112+7</f>
        <v>44789</v>
      </c>
      <c r="AG112" s="55">
        <v>22.4</v>
      </c>
      <c r="AH112" s="52">
        <f t="shared" ref="AH112:AH168" si="285">10/1000*AG112</f>
        <v>0.22399999999999998</v>
      </c>
      <c r="AI112" s="52">
        <f t="shared" ref="AI112:AI168" si="286">AG112*(10/1000)*(1/2)*(1000/1)</f>
        <v>111.99999999999999</v>
      </c>
      <c r="AJ112" s="34">
        <f t="shared" ref="AJ112:AJ168" si="287">AB112+14</f>
        <v>44796</v>
      </c>
      <c r="AK112" s="55">
        <v>22.8</v>
      </c>
      <c r="AL112" s="52">
        <f t="shared" ref="AL112:AL168" si="288">10/1000*AK112</f>
        <v>0.22800000000000001</v>
      </c>
      <c r="AM112" s="52">
        <f t="shared" ref="AM112:AM168" si="289">AK112*(10/1000)*(1/2)*(1000/1)</f>
        <v>114</v>
      </c>
      <c r="AN112" s="34">
        <f t="shared" ref="AN112:AN168" si="290">AB112+21</f>
        <v>44803</v>
      </c>
      <c r="AO112" s="34">
        <f t="shared" ref="AO112:AO168" si="291">AP112-3</f>
        <v>44828</v>
      </c>
      <c r="AP112" s="37">
        <v>44831</v>
      </c>
      <c r="AQ112" s="1">
        <v>30</v>
      </c>
      <c r="AR112" s="1">
        <f t="shared" ref="AR112:AR168" si="292">AQ112*7</f>
        <v>210</v>
      </c>
      <c r="AS112" s="34">
        <f t="shared" si="143"/>
        <v>44988</v>
      </c>
      <c r="AT112" s="33">
        <f t="shared" si="223"/>
        <v>111</v>
      </c>
      <c r="AU112" s="7">
        <f t="shared" si="224"/>
        <v>45013</v>
      </c>
      <c r="AV112" s="7"/>
      <c r="AW112" s="80">
        <f t="shared" si="225"/>
        <v>11.928571428571429</v>
      </c>
      <c r="AX112" s="50">
        <v>44707</v>
      </c>
      <c r="AY112" s="50">
        <f t="shared" ref="AY112:AY114" si="293">AX112+28</f>
        <v>44735</v>
      </c>
      <c r="AZ112" s="50">
        <f t="shared" ref="AZ112:AZ114" si="294">AY112+28</f>
        <v>44763</v>
      </c>
      <c r="BA112" s="50">
        <f t="shared" ref="BA112:BA114" si="295">AZ112+35</f>
        <v>44798</v>
      </c>
      <c r="BB112" s="50">
        <f t="shared" si="275"/>
        <v>44826</v>
      </c>
      <c r="BC112" s="50">
        <f t="shared" si="276"/>
        <v>44861</v>
      </c>
      <c r="BD112" s="61">
        <f t="shared" ref="BD112:BD168" si="296">BC112+28</f>
        <v>44889</v>
      </c>
      <c r="BE112" s="61">
        <f t="shared" ref="BE112:BE168" si="297">BD112+28</f>
        <v>44917</v>
      </c>
      <c r="BF112" s="61">
        <f t="shared" ref="BF112:BF168" si="298">BE112+28</f>
        <v>44945</v>
      </c>
      <c r="BG112" s="61">
        <f t="shared" ref="BG112:BG168" si="299">BF112+28</f>
        <v>44973</v>
      </c>
      <c r="BH112" s="61">
        <f t="shared" ref="BH112:BH168" si="300">BG112+28</f>
        <v>45001</v>
      </c>
    </row>
    <row r="113" spans="1:61" s="143" customFormat="1">
      <c r="A113" s="129">
        <v>112</v>
      </c>
      <c r="B113" s="120">
        <v>194881</v>
      </c>
      <c r="C113" s="120" t="s">
        <v>54</v>
      </c>
      <c r="D113" s="120">
        <v>207582</v>
      </c>
      <c r="E113" s="73" t="s">
        <v>66</v>
      </c>
      <c r="F113" s="120" t="s">
        <v>73</v>
      </c>
      <c r="G113" s="120" t="s">
        <v>63</v>
      </c>
      <c r="H113" s="120" t="s">
        <v>57</v>
      </c>
      <c r="I113" s="121">
        <v>1</v>
      </c>
      <c r="J113" s="120" t="s">
        <v>64</v>
      </c>
      <c r="K113" s="120" t="s">
        <v>59</v>
      </c>
      <c r="L113" s="120" t="str">
        <f t="shared" si="277"/>
        <v>HFD-SED</v>
      </c>
      <c r="M113" s="120" t="s">
        <v>60</v>
      </c>
      <c r="N113" s="120" t="s">
        <v>60</v>
      </c>
      <c r="O113" s="3" t="s">
        <v>60</v>
      </c>
      <c r="P113" s="120" t="s">
        <v>76</v>
      </c>
      <c r="Q113" s="120" t="s">
        <v>60</v>
      </c>
      <c r="R113" s="120" t="s">
        <v>60</v>
      </c>
      <c r="S113" s="122" t="s">
        <v>61</v>
      </c>
      <c r="T113" s="123">
        <v>44676</v>
      </c>
      <c r="U113" s="124">
        <f t="shared" si="278"/>
        <v>44697</v>
      </c>
      <c r="V113" s="124">
        <f t="shared" si="105"/>
        <v>44707</v>
      </c>
      <c r="W113" s="124">
        <f t="shared" si="279"/>
        <v>44763</v>
      </c>
      <c r="X113" s="124">
        <f t="shared" si="141"/>
        <v>44778</v>
      </c>
      <c r="Y113" s="147">
        <v>31.8</v>
      </c>
      <c r="Z113" s="126">
        <f t="shared" si="280"/>
        <v>0.318</v>
      </c>
      <c r="AA113" s="126">
        <f t="shared" si="281"/>
        <v>159</v>
      </c>
      <c r="AB113" s="124">
        <f t="shared" si="274"/>
        <v>44782</v>
      </c>
      <c r="AC113" s="125" t="s">
        <v>61</v>
      </c>
      <c r="AD113" s="125" t="s">
        <v>61</v>
      </c>
      <c r="AE113" s="125" t="s">
        <v>61</v>
      </c>
      <c r="AF113" s="124">
        <f t="shared" si="284"/>
        <v>44789</v>
      </c>
      <c r="AG113" s="125" t="s">
        <v>61</v>
      </c>
      <c r="AH113" s="125" t="s">
        <v>61</v>
      </c>
      <c r="AI113" s="125" t="s">
        <v>61</v>
      </c>
      <c r="AJ113" s="124">
        <f t="shared" si="287"/>
        <v>44796</v>
      </c>
      <c r="AK113" s="125" t="s">
        <v>61</v>
      </c>
      <c r="AL113" s="125" t="s">
        <v>61</v>
      </c>
      <c r="AM113" s="125" t="s">
        <v>61</v>
      </c>
      <c r="AN113" s="124">
        <f t="shared" si="290"/>
        <v>44803</v>
      </c>
      <c r="AO113" s="124">
        <f t="shared" si="291"/>
        <v>44828</v>
      </c>
      <c r="AP113" s="124">
        <v>44831</v>
      </c>
      <c r="AQ113" s="122">
        <v>16</v>
      </c>
      <c r="AR113" s="122">
        <f>AQ113*7</f>
        <v>112</v>
      </c>
      <c r="AS113" s="124">
        <f t="shared" si="143"/>
        <v>44890</v>
      </c>
      <c r="AT113" s="121">
        <f t="shared" si="223"/>
        <v>112</v>
      </c>
      <c r="AU113" s="61">
        <f t="shared" si="224"/>
        <v>44915</v>
      </c>
      <c r="AV113" s="61"/>
      <c r="AW113" s="134">
        <f t="shared" si="225"/>
        <v>8.4285714285714288</v>
      </c>
      <c r="AX113" s="61">
        <v>44707</v>
      </c>
      <c r="AY113" s="61">
        <f t="shared" si="293"/>
        <v>44735</v>
      </c>
      <c r="AZ113" s="61">
        <f t="shared" si="294"/>
        <v>44763</v>
      </c>
      <c r="BA113" s="61">
        <f t="shared" si="295"/>
        <v>44798</v>
      </c>
      <c r="BB113" s="61">
        <f t="shared" si="275"/>
        <v>44826</v>
      </c>
      <c r="BC113" s="61">
        <f t="shared" si="276"/>
        <v>44861</v>
      </c>
      <c r="BD113" s="61">
        <f t="shared" si="296"/>
        <v>44889</v>
      </c>
      <c r="BE113" s="61">
        <f t="shared" si="297"/>
        <v>44917</v>
      </c>
      <c r="BF113" s="61">
        <f t="shared" si="298"/>
        <v>44945</v>
      </c>
      <c r="BG113" s="61">
        <f t="shared" si="299"/>
        <v>44973</v>
      </c>
      <c r="BH113" s="61">
        <f t="shared" si="300"/>
        <v>45001</v>
      </c>
      <c r="BI113" s="135" t="s">
        <v>80</v>
      </c>
    </row>
    <row r="114" spans="1:61">
      <c r="A114" s="128">
        <v>113</v>
      </c>
      <c r="B114" s="3">
        <v>194881</v>
      </c>
      <c r="C114" s="3" t="s">
        <v>54</v>
      </c>
      <c r="D114" s="3">
        <v>207582</v>
      </c>
      <c r="E114" s="60" t="s">
        <v>66</v>
      </c>
      <c r="F114" s="3" t="s">
        <v>73</v>
      </c>
      <c r="G114" s="3" t="s">
        <v>63</v>
      </c>
      <c r="H114" s="3" t="s">
        <v>57</v>
      </c>
      <c r="I114" s="33">
        <v>1</v>
      </c>
      <c r="J114" s="3" t="s">
        <v>64</v>
      </c>
      <c r="K114" s="3" t="s">
        <v>59</v>
      </c>
      <c r="L114" s="3" t="str">
        <f t="shared" si="277"/>
        <v>HFD-SED</v>
      </c>
      <c r="M114" s="3" t="s">
        <v>60</v>
      </c>
      <c r="N114" s="3" t="s">
        <v>60</v>
      </c>
      <c r="O114" s="3" t="s">
        <v>60</v>
      </c>
      <c r="P114" s="3" t="s">
        <v>76</v>
      </c>
      <c r="Q114" s="3" t="s">
        <v>60</v>
      </c>
      <c r="R114" s="3" t="s">
        <v>60</v>
      </c>
      <c r="S114" s="1" t="s">
        <v>61</v>
      </c>
      <c r="T114" s="38">
        <v>44676</v>
      </c>
      <c r="U114" s="34">
        <f t="shared" si="278"/>
        <v>44697</v>
      </c>
      <c r="V114" s="35">
        <f t="shared" si="105"/>
        <v>44707</v>
      </c>
      <c r="W114" s="34">
        <f t="shared" si="279"/>
        <v>44763</v>
      </c>
      <c r="X114" s="34">
        <f t="shared" si="141"/>
        <v>44778</v>
      </c>
      <c r="Y114" s="56">
        <v>32.799999999999997</v>
      </c>
      <c r="Z114" s="52">
        <f t="shared" si="280"/>
        <v>0.32799999999999996</v>
      </c>
      <c r="AA114" s="52">
        <f t="shared" si="281"/>
        <v>163.99999999999997</v>
      </c>
      <c r="AB114" s="36">
        <f t="shared" si="274"/>
        <v>44782</v>
      </c>
      <c r="AC114" s="55">
        <v>31.7</v>
      </c>
      <c r="AD114" s="52">
        <f t="shared" si="282"/>
        <v>0.317</v>
      </c>
      <c r="AE114" s="52">
        <f t="shared" si="283"/>
        <v>158.5</v>
      </c>
      <c r="AF114" s="34">
        <f t="shared" si="284"/>
        <v>44789</v>
      </c>
      <c r="AG114" s="55">
        <v>33.1</v>
      </c>
      <c r="AH114" s="52">
        <f t="shared" si="285"/>
        <v>0.33100000000000002</v>
      </c>
      <c r="AI114" s="52">
        <f t="shared" si="286"/>
        <v>165.5</v>
      </c>
      <c r="AJ114" s="34">
        <f t="shared" si="287"/>
        <v>44796</v>
      </c>
      <c r="AK114" s="55">
        <v>30.4</v>
      </c>
      <c r="AL114" s="52">
        <f t="shared" si="288"/>
        <v>0.30399999999999999</v>
      </c>
      <c r="AM114" s="52">
        <f t="shared" si="289"/>
        <v>152</v>
      </c>
      <c r="AN114" s="34">
        <f t="shared" si="290"/>
        <v>44803</v>
      </c>
      <c r="AO114" s="34">
        <f t="shared" si="291"/>
        <v>44828</v>
      </c>
      <c r="AP114" s="37">
        <v>44831</v>
      </c>
      <c r="AQ114" s="1">
        <v>30</v>
      </c>
      <c r="AR114" s="1">
        <f t="shared" si="292"/>
        <v>210</v>
      </c>
      <c r="AS114" s="34">
        <f t="shared" si="143"/>
        <v>44988</v>
      </c>
      <c r="AT114" s="33">
        <f t="shared" si="223"/>
        <v>113</v>
      </c>
      <c r="AU114" s="7">
        <f t="shared" si="224"/>
        <v>45013</v>
      </c>
      <c r="AV114" s="7"/>
      <c r="AW114" s="80">
        <f t="shared" si="225"/>
        <v>11.928571428571429</v>
      </c>
      <c r="AX114" s="50">
        <v>44707</v>
      </c>
      <c r="AY114" s="50">
        <f t="shared" si="293"/>
        <v>44735</v>
      </c>
      <c r="AZ114" s="50">
        <f t="shared" si="294"/>
        <v>44763</v>
      </c>
      <c r="BA114" s="50">
        <f t="shared" si="295"/>
        <v>44798</v>
      </c>
      <c r="BB114" s="50">
        <f t="shared" si="275"/>
        <v>44826</v>
      </c>
      <c r="BC114" s="50">
        <f t="shared" si="276"/>
        <v>44861</v>
      </c>
      <c r="BD114" s="50">
        <f t="shared" si="296"/>
        <v>44889</v>
      </c>
      <c r="BE114" s="50">
        <f t="shared" si="297"/>
        <v>44917</v>
      </c>
      <c r="BF114" s="50">
        <f t="shared" si="298"/>
        <v>44945</v>
      </c>
      <c r="BG114" s="50">
        <f t="shared" si="299"/>
        <v>44973</v>
      </c>
      <c r="BH114" s="50">
        <f t="shared" si="300"/>
        <v>45001</v>
      </c>
    </row>
    <row r="115" spans="1:61" s="143" customFormat="1">
      <c r="A115" s="129">
        <v>114</v>
      </c>
      <c r="B115" s="120">
        <v>194881</v>
      </c>
      <c r="C115" s="120" t="s">
        <v>54</v>
      </c>
      <c r="D115" s="120">
        <v>207582</v>
      </c>
      <c r="E115" s="73" t="s">
        <v>66</v>
      </c>
      <c r="F115" s="120" t="s">
        <v>73</v>
      </c>
      <c r="G115" s="120" t="s">
        <v>63</v>
      </c>
      <c r="H115" s="120" t="s">
        <v>57</v>
      </c>
      <c r="I115" s="121">
        <v>1</v>
      </c>
      <c r="J115" s="120" t="s">
        <v>64</v>
      </c>
      <c r="K115" s="120" t="s">
        <v>59</v>
      </c>
      <c r="L115" s="120" t="str">
        <f t="shared" si="277"/>
        <v>HFD-SED</v>
      </c>
      <c r="M115" s="120" t="s">
        <v>60</v>
      </c>
      <c r="N115" s="120" t="s">
        <v>60</v>
      </c>
      <c r="O115" s="3" t="s">
        <v>60</v>
      </c>
      <c r="P115" s="120" t="s">
        <v>76</v>
      </c>
      <c r="Q115" s="120" t="s">
        <v>60</v>
      </c>
      <c r="R115" s="120" t="s">
        <v>60</v>
      </c>
      <c r="S115" s="122" t="s">
        <v>61</v>
      </c>
      <c r="T115" s="123">
        <v>44676</v>
      </c>
      <c r="U115" s="124">
        <f t="shared" si="278"/>
        <v>44697</v>
      </c>
      <c r="V115" s="124">
        <f t="shared" si="105"/>
        <v>44707</v>
      </c>
      <c r="W115" s="124">
        <f t="shared" si="279"/>
        <v>44763</v>
      </c>
      <c r="X115" s="124">
        <f t="shared" si="141"/>
        <v>44778</v>
      </c>
      <c r="Y115" s="147">
        <v>28.7</v>
      </c>
      <c r="Z115" s="126">
        <f t="shared" si="280"/>
        <v>0.28699999999999998</v>
      </c>
      <c r="AA115" s="126">
        <f t="shared" si="281"/>
        <v>143.5</v>
      </c>
      <c r="AB115" s="124">
        <f t="shared" si="274"/>
        <v>44782</v>
      </c>
      <c r="AC115" s="125" t="s">
        <v>61</v>
      </c>
      <c r="AD115" s="125" t="s">
        <v>61</v>
      </c>
      <c r="AE115" s="125" t="s">
        <v>61</v>
      </c>
      <c r="AF115" s="124">
        <f t="shared" si="284"/>
        <v>44789</v>
      </c>
      <c r="AG115" s="125" t="s">
        <v>61</v>
      </c>
      <c r="AH115" s="125" t="s">
        <v>61</v>
      </c>
      <c r="AI115" s="125" t="s">
        <v>61</v>
      </c>
      <c r="AJ115" s="124">
        <f t="shared" si="287"/>
        <v>44796</v>
      </c>
      <c r="AK115" s="125" t="s">
        <v>61</v>
      </c>
      <c r="AL115" s="125" t="s">
        <v>61</v>
      </c>
      <c r="AM115" s="125" t="s">
        <v>61</v>
      </c>
      <c r="AN115" s="124">
        <f t="shared" si="290"/>
        <v>44803</v>
      </c>
      <c r="AO115" s="124">
        <f t="shared" si="291"/>
        <v>44828</v>
      </c>
      <c r="AP115" s="124">
        <v>44831</v>
      </c>
      <c r="AQ115" s="122">
        <v>16</v>
      </c>
      <c r="AR115" s="122">
        <f t="shared" si="292"/>
        <v>112</v>
      </c>
      <c r="AS115" s="124">
        <f t="shared" si="143"/>
        <v>44890</v>
      </c>
      <c r="AT115" s="121">
        <f t="shared" si="223"/>
        <v>114</v>
      </c>
      <c r="AU115" s="61">
        <f t="shared" si="224"/>
        <v>44915</v>
      </c>
      <c r="AV115" s="61"/>
      <c r="AW115" s="134">
        <f t="shared" si="225"/>
        <v>8.4285714285714288</v>
      </c>
      <c r="AX115" s="61">
        <v>44707</v>
      </c>
      <c r="AY115" s="61">
        <f t="shared" ref="AY115:AY168" si="301">AX115+28</f>
        <v>44735</v>
      </c>
      <c r="AZ115" s="61">
        <f t="shared" ref="AZ115:AZ178" si="302">AY115+28</f>
        <v>44763</v>
      </c>
      <c r="BA115" s="61">
        <f t="shared" ref="BA115:BA168" si="303">AZ115+35</f>
        <v>44798</v>
      </c>
      <c r="BB115" s="61">
        <f t="shared" si="275"/>
        <v>44826</v>
      </c>
      <c r="BC115" s="61">
        <f t="shared" si="276"/>
        <v>44861</v>
      </c>
      <c r="BD115" s="61">
        <f t="shared" si="296"/>
        <v>44889</v>
      </c>
      <c r="BE115" s="61">
        <f t="shared" si="297"/>
        <v>44917</v>
      </c>
      <c r="BF115" s="61">
        <f t="shared" si="298"/>
        <v>44945</v>
      </c>
      <c r="BG115" s="61">
        <f t="shared" si="299"/>
        <v>44973</v>
      </c>
      <c r="BH115" s="61">
        <f t="shared" si="300"/>
        <v>45001</v>
      </c>
      <c r="BI115" s="135" t="s">
        <v>80</v>
      </c>
    </row>
    <row r="116" spans="1:61">
      <c r="A116" s="128">
        <v>115</v>
      </c>
      <c r="B116" s="3">
        <v>194881</v>
      </c>
      <c r="C116" s="3" t="s">
        <v>54</v>
      </c>
      <c r="D116" s="3">
        <v>207582</v>
      </c>
      <c r="E116" s="60" t="s">
        <v>66</v>
      </c>
      <c r="F116" s="3" t="s">
        <v>73</v>
      </c>
      <c r="G116" s="3" t="s">
        <v>63</v>
      </c>
      <c r="H116" s="3" t="s">
        <v>57</v>
      </c>
      <c r="I116" s="33">
        <v>1</v>
      </c>
      <c r="J116" s="3" t="s">
        <v>64</v>
      </c>
      <c r="K116" s="3" t="s">
        <v>62</v>
      </c>
      <c r="L116" s="3" t="str">
        <f t="shared" si="277"/>
        <v>HFD-EX</v>
      </c>
      <c r="M116" s="3" t="s">
        <v>60</v>
      </c>
      <c r="N116" s="3" t="s">
        <v>60</v>
      </c>
      <c r="O116" s="3" t="s">
        <v>60</v>
      </c>
      <c r="P116" s="3" t="s">
        <v>76</v>
      </c>
      <c r="Q116" s="3" t="s">
        <v>60</v>
      </c>
      <c r="R116" s="3" t="s">
        <v>60</v>
      </c>
      <c r="S116" s="1" t="s">
        <v>61</v>
      </c>
      <c r="T116" s="38">
        <v>44676</v>
      </c>
      <c r="U116" s="34">
        <f t="shared" si="278"/>
        <v>44697</v>
      </c>
      <c r="V116" s="35">
        <f t="shared" si="105"/>
        <v>44707</v>
      </c>
      <c r="W116" s="34">
        <f t="shared" si="279"/>
        <v>44763</v>
      </c>
      <c r="X116" s="34">
        <f t="shared" si="141"/>
        <v>44778</v>
      </c>
      <c r="Y116" s="56">
        <v>28.4</v>
      </c>
      <c r="Z116" s="52">
        <f t="shared" si="280"/>
        <v>0.28399999999999997</v>
      </c>
      <c r="AA116" s="52">
        <f t="shared" si="281"/>
        <v>142</v>
      </c>
      <c r="AB116" s="36">
        <f t="shared" si="274"/>
        <v>44782</v>
      </c>
      <c r="AC116" s="55">
        <v>27.5</v>
      </c>
      <c r="AD116" s="52">
        <f t="shared" si="282"/>
        <v>0.27500000000000002</v>
      </c>
      <c r="AE116" s="52">
        <f t="shared" si="283"/>
        <v>137.5</v>
      </c>
      <c r="AF116" s="34">
        <f t="shared" si="284"/>
        <v>44789</v>
      </c>
      <c r="AG116" s="55">
        <v>27.2</v>
      </c>
      <c r="AH116" s="52">
        <f t="shared" si="285"/>
        <v>0.27200000000000002</v>
      </c>
      <c r="AI116" s="52">
        <f t="shared" si="286"/>
        <v>136</v>
      </c>
      <c r="AJ116" s="34">
        <f t="shared" si="287"/>
        <v>44796</v>
      </c>
      <c r="AK116" s="55">
        <v>26.6</v>
      </c>
      <c r="AL116" s="52">
        <f t="shared" si="288"/>
        <v>0.26600000000000001</v>
      </c>
      <c r="AM116" s="52">
        <f t="shared" si="289"/>
        <v>133</v>
      </c>
      <c r="AN116" s="34">
        <f t="shared" si="290"/>
        <v>44803</v>
      </c>
      <c r="AO116" s="34">
        <f t="shared" si="291"/>
        <v>44828</v>
      </c>
      <c r="AP116" s="37">
        <v>44831</v>
      </c>
      <c r="AQ116" s="1">
        <v>30</v>
      </c>
      <c r="AR116" s="1">
        <f t="shared" si="292"/>
        <v>210</v>
      </c>
      <c r="AS116" s="34">
        <f t="shared" si="143"/>
        <v>44988</v>
      </c>
      <c r="AT116" s="33">
        <f t="shared" si="223"/>
        <v>115</v>
      </c>
      <c r="AU116" s="7">
        <f t="shared" si="224"/>
        <v>45013</v>
      </c>
      <c r="AV116" s="7"/>
      <c r="AW116" s="80">
        <f t="shared" si="225"/>
        <v>11.928571428571429</v>
      </c>
      <c r="AX116" s="50">
        <v>44707</v>
      </c>
      <c r="AY116" s="50">
        <f t="shared" si="301"/>
        <v>44735</v>
      </c>
      <c r="AZ116" s="50">
        <f t="shared" si="302"/>
        <v>44763</v>
      </c>
      <c r="BA116" s="50">
        <f t="shared" si="303"/>
        <v>44798</v>
      </c>
      <c r="BB116" s="50">
        <f t="shared" si="275"/>
        <v>44826</v>
      </c>
      <c r="BC116" s="50">
        <f t="shared" si="276"/>
        <v>44861</v>
      </c>
      <c r="BD116" s="50">
        <f t="shared" si="296"/>
        <v>44889</v>
      </c>
      <c r="BE116" s="50">
        <f t="shared" si="297"/>
        <v>44917</v>
      </c>
      <c r="BF116" s="50">
        <f t="shared" si="298"/>
        <v>44945</v>
      </c>
      <c r="BG116" s="50">
        <f t="shared" si="299"/>
        <v>44973</v>
      </c>
      <c r="BH116" s="50">
        <f t="shared" si="300"/>
        <v>45001</v>
      </c>
    </row>
    <row r="117" spans="1:61">
      <c r="A117" s="128">
        <v>116</v>
      </c>
      <c r="B117" s="3">
        <v>194881</v>
      </c>
      <c r="C117" s="3" t="s">
        <v>54</v>
      </c>
      <c r="D117" s="3">
        <v>207582</v>
      </c>
      <c r="E117" s="60" t="s">
        <v>66</v>
      </c>
      <c r="F117" s="3" t="s">
        <v>73</v>
      </c>
      <c r="G117" s="3" t="s">
        <v>63</v>
      </c>
      <c r="H117" s="3" t="s">
        <v>57</v>
      </c>
      <c r="I117" s="33">
        <v>1</v>
      </c>
      <c r="J117" s="3" t="s">
        <v>64</v>
      </c>
      <c r="K117" s="3" t="s">
        <v>62</v>
      </c>
      <c r="L117" s="3" t="str">
        <f t="shared" si="277"/>
        <v>HFD-EX</v>
      </c>
      <c r="M117" s="3" t="s">
        <v>60</v>
      </c>
      <c r="N117" s="3" t="s">
        <v>60</v>
      </c>
      <c r="O117" s="3" t="s">
        <v>60</v>
      </c>
      <c r="P117" s="3" t="s">
        <v>76</v>
      </c>
      <c r="Q117" s="3" t="s">
        <v>60</v>
      </c>
      <c r="R117" s="3" t="s">
        <v>60</v>
      </c>
      <c r="S117" s="1" t="s">
        <v>61</v>
      </c>
      <c r="T117" s="38">
        <v>44676</v>
      </c>
      <c r="U117" s="34">
        <f t="shared" si="278"/>
        <v>44697</v>
      </c>
      <c r="V117" s="35">
        <f t="shared" si="105"/>
        <v>44707</v>
      </c>
      <c r="W117" s="34">
        <f t="shared" si="279"/>
        <v>44763</v>
      </c>
      <c r="X117" s="34">
        <f t="shared" si="141"/>
        <v>44778</v>
      </c>
      <c r="Y117" s="56">
        <v>30</v>
      </c>
      <c r="Z117" s="52">
        <f t="shared" si="280"/>
        <v>0.3</v>
      </c>
      <c r="AA117" s="52">
        <f t="shared" si="281"/>
        <v>150</v>
      </c>
      <c r="AB117" s="36">
        <f t="shared" si="274"/>
        <v>44782</v>
      </c>
      <c r="AC117" s="55">
        <v>26.7</v>
      </c>
      <c r="AD117" s="52">
        <f t="shared" si="282"/>
        <v>0.26700000000000002</v>
      </c>
      <c r="AE117" s="52">
        <f t="shared" si="283"/>
        <v>133.5</v>
      </c>
      <c r="AF117" s="34">
        <f t="shared" si="284"/>
        <v>44789</v>
      </c>
      <c r="AG117" s="55">
        <v>29.4</v>
      </c>
      <c r="AH117" s="52">
        <f t="shared" si="285"/>
        <v>0.29399999999999998</v>
      </c>
      <c r="AI117" s="52">
        <f t="shared" si="286"/>
        <v>147</v>
      </c>
      <c r="AJ117" s="34">
        <f t="shared" si="287"/>
        <v>44796</v>
      </c>
      <c r="AK117" s="55">
        <v>28.3</v>
      </c>
      <c r="AL117" s="52">
        <f t="shared" si="288"/>
        <v>0.28300000000000003</v>
      </c>
      <c r="AM117" s="52">
        <f t="shared" si="289"/>
        <v>141.50000000000003</v>
      </c>
      <c r="AN117" s="34">
        <f t="shared" si="290"/>
        <v>44803</v>
      </c>
      <c r="AO117" s="34">
        <f t="shared" si="291"/>
        <v>44828</v>
      </c>
      <c r="AP117" s="37">
        <v>44831</v>
      </c>
      <c r="AQ117" s="1">
        <v>30</v>
      </c>
      <c r="AR117" s="1">
        <f t="shared" si="292"/>
        <v>210</v>
      </c>
      <c r="AS117" s="34">
        <f t="shared" si="143"/>
        <v>44988</v>
      </c>
      <c r="AT117" s="33">
        <f t="shared" si="223"/>
        <v>116</v>
      </c>
      <c r="AU117" s="7">
        <f t="shared" si="224"/>
        <v>45013</v>
      </c>
      <c r="AV117" s="7"/>
      <c r="AW117" s="80">
        <f t="shared" si="225"/>
        <v>11.928571428571429</v>
      </c>
      <c r="AX117" s="50">
        <v>44707</v>
      </c>
      <c r="AY117" s="50">
        <f t="shared" si="301"/>
        <v>44735</v>
      </c>
      <c r="AZ117" s="50">
        <f t="shared" si="302"/>
        <v>44763</v>
      </c>
      <c r="BA117" s="50">
        <f t="shared" si="303"/>
        <v>44798</v>
      </c>
      <c r="BB117" s="50">
        <f t="shared" si="275"/>
        <v>44826</v>
      </c>
      <c r="BC117" s="50">
        <f t="shared" si="276"/>
        <v>44861</v>
      </c>
      <c r="BD117" s="50">
        <f t="shared" si="296"/>
        <v>44889</v>
      </c>
      <c r="BE117" s="50">
        <f t="shared" si="297"/>
        <v>44917</v>
      </c>
      <c r="BF117" s="50">
        <f t="shared" si="298"/>
        <v>44945</v>
      </c>
      <c r="BG117" s="50">
        <f t="shared" si="299"/>
        <v>44973</v>
      </c>
      <c r="BH117" s="50">
        <f t="shared" si="300"/>
        <v>45001</v>
      </c>
    </row>
    <row r="118" spans="1:61" s="143" customFormat="1">
      <c r="A118" s="129">
        <v>117</v>
      </c>
      <c r="B118" s="120">
        <v>189931</v>
      </c>
      <c r="C118" s="120" t="s">
        <v>54</v>
      </c>
      <c r="D118" s="120">
        <v>208166</v>
      </c>
      <c r="E118" s="73">
        <v>213070</v>
      </c>
      <c r="F118" s="120" t="s">
        <v>55</v>
      </c>
      <c r="G118" s="120" t="s">
        <v>63</v>
      </c>
      <c r="H118" s="120" t="s">
        <v>57</v>
      </c>
      <c r="I118" s="121">
        <v>1</v>
      </c>
      <c r="J118" s="120" t="s">
        <v>64</v>
      </c>
      <c r="K118" s="120" t="s">
        <v>59</v>
      </c>
      <c r="L118" s="120" t="str">
        <f t="shared" si="277"/>
        <v>HFD-SED</v>
      </c>
      <c r="M118" s="120" t="s">
        <v>60</v>
      </c>
      <c r="N118" s="120" t="s">
        <v>60</v>
      </c>
      <c r="O118" s="3" t="s">
        <v>60</v>
      </c>
      <c r="P118" s="120" t="s">
        <v>76</v>
      </c>
      <c r="Q118" s="120" t="s">
        <v>60</v>
      </c>
      <c r="R118" s="120" t="s">
        <v>60</v>
      </c>
      <c r="S118" s="122" t="s">
        <v>61</v>
      </c>
      <c r="T118" s="123">
        <v>44684</v>
      </c>
      <c r="U118" s="124">
        <f t="shared" si="278"/>
        <v>44705</v>
      </c>
      <c r="V118" s="124">
        <f t="shared" si="105"/>
        <v>44714</v>
      </c>
      <c r="W118" s="124">
        <f t="shared" si="279"/>
        <v>44770</v>
      </c>
      <c r="X118" s="124">
        <f t="shared" si="141"/>
        <v>44771</v>
      </c>
      <c r="Y118" s="147" t="s">
        <v>61</v>
      </c>
      <c r="Z118" s="126" t="s">
        <v>61</v>
      </c>
      <c r="AA118" s="126" t="s">
        <v>61</v>
      </c>
      <c r="AB118" s="124">
        <f t="shared" si="222"/>
        <v>44775</v>
      </c>
      <c r="AC118" s="147" t="s">
        <v>61</v>
      </c>
      <c r="AD118" s="126" t="s">
        <v>61</v>
      </c>
      <c r="AE118" s="126" t="s">
        <v>61</v>
      </c>
      <c r="AF118" s="124">
        <f t="shared" si="284"/>
        <v>44782</v>
      </c>
      <c r="AG118" s="147" t="s">
        <v>61</v>
      </c>
      <c r="AH118" s="126" t="s">
        <v>61</v>
      </c>
      <c r="AI118" s="126" t="s">
        <v>61</v>
      </c>
      <c r="AJ118" s="124">
        <f t="shared" si="287"/>
        <v>44789</v>
      </c>
      <c r="AK118" s="147" t="s">
        <v>61</v>
      </c>
      <c r="AL118" s="126" t="s">
        <v>61</v>
      </c>
      <c r="AM118" s="126" t="s">
        <v>61</v>
      </c>
      <c r="AN118" s="124">
        <f t="shared" si="290"/>
        <v>44796</v>
      </c>
      <c r="AO118" s="124">
        <f t="shared" si="291"/>
        <v>44820</v>
      </c>
      <c r="AP118" s="124">
        <f t="shared" si="169"/>
        <v>44823</v>
      </c>
      <c r="AQ118" s="122">
        <v>30</v>
      </c>
      <c r="AR118" s="122">
        <f t="shared" si="292"/>
        <v>210</v>
      </c>
      <c r="AS118" s="124">
        <f t="shared" si="143"/>
        <v>44981</v>
      </c>
      <c r="AT118" s="121">
        <f t="shared" si="223"/>
        <v>117</v>
      </c>
      <c r="AU118" s="61">
        <f t="shared" si="224"/>
        <v>45006</v>
      </c>
      <c r="AV118" s="61"/>
      <c r="AW118" s="134">
        <f t="shared" si="225"/>
        <v>11.428571428571429</v>
      </c>
      <c r="AX118" s="61">
        <v>44714</v>
      </c>
      <c r="AY118" s="61">
        <f t="shared" si="301"/>
        <v>44742</v>
      </c>
      <c r="AZ118" s="61">
        <f t="shared" si="302"/>
        <v>44770</v>
      </c>
      <c r="BA118" s="61">
        <f t="shared" si="303"/>
        <v>44805</v>
      </c>
      <c r="BB118" s="61">
        <f t="shared" si="275"/>
        <v>44833</v>
      </c>
      <c r="BC118" s="61">
        <f t="shared" si="276"/>
        <v>44868</v>
      </c>
      <c r="BD118" s="61">
        <f t="shared" si="296"/>
        <v>44896</v>
      </c>
      <c r="BE118" s="61">
        <f t="shared" si="297"/>
        <v>44924</v>
      </c>
      <c r="BF118" s="61">
        <f t="shared" si="298"/>
        <v>44952</v>
      </c>
      <c r="BG118" s="61">
        <f t="shared" si="299"/>
        <v>44980</v>
      </c>
      <c r="BH118" s="61">
        <f t="shared" si="300"/>
        <v>45008</v>
      </c>
      <c r="BI118" s="135" t="s">
        <v>80</v>
      </c>
    </row>
    <row r="119" spans="1:61" s="143" customFormat="1">
      <c r="A119" s="129">
        <v>118</v>
      </c>
      <c r="B119" s="120">
        <v>189931</v>
      </c>
      <c r="C119" s="120" t="s">
        <v>54</v>
      </c>
      <c r="D119" s="120">
        <v>208166</v>
      </c>
      <c r="E119" s="73" t="s">
        <v>66</v>
      </c>
      <c r="F119" s="120" t="s">
        <v>55</v>
      </c>
      <c r="G119" s="120" t="s">
        <v>56</v>
      </c>
      <c r="H119" s="120" t="s">
        <v>57</v>
      </c>
      <c r="I119" s="121">
        <v>1</v>
      </c>
      <c r="J119" s="120" t="s">
        <v>64</v>
      </c>
      <c r="K119" s="120" t="s">
        <v>62</v>
      </c>
      <c r="L119" s="120" t="str">
        <f t="shared" si="277"/>
        <v>HFD-EX</v>
      </c>
      <c r="M119" s="120" t="s">
        <v>60</v>
      </c>
      <c r="N119" s="120" t="s">
        <v>60</v>
      </c>
      <c r="O119" s="3" t="s">
        <v>60</v>
      </c>
      <c r="P119" s="120" t="s">
        <v>76</v>
      </c>
      <c r="Q119" s="120" t="s">
        <v>60</v>
      </c>
      <c r="R119" s="120" t="s">
        <v>60</v>
      </c>
      <c r="S119" s="122" t="s">
        <v>61</v>
      </c>
      <c r="T119" s="123">
        <v>44684</v>
      </c>
      <c r="U119" s="124">
        <f t="shared" si="278"/>
        <v>44705</v>
      </c>
      <c r="V119" s="124">
        <f t="shared" si="105"/>
        <v>44714</v>
      </c>
      <c r="W119" s="124">
        <f t="shared" si="279"/>
        <v>44770</v>
      </c>
      <c r="X119" s="124">
        <f t="shared" si="141"/>
        <v>44771</v>
      </c>
      <c r="Y119" s="147" t="s">
        <v>61</v>
      </c>
      <c r="Z119" s="126" t="s">
        <v>61</v>
      </c>
      <c r="AA119" s="126" t="s">
        <v>61</v>
      </c>
      <c r="AB119" s="124">
        <f t="shared" si="222"/>
        <v>44775</v>
      </c>
      <c r="AC119" s="147" t="s">
        <v>61</v>
      </c>
      <c r="AD119" s="126" t="s">
        <v>61</v>
      </c>
      <c r="AE119" s="126" t="s">
        <v>61</v>
      </c>
      <c r="AF119" s="124">
        <f t="shared" si="284"/>
        <v>44782</v>
      </c>
      <c r="AG119" s="147" t="s">
        <v>61</v>
      </c>
      <c r="AH119" s="126" t="s">
        <v>61</v>
      </c>
      <c r="AI119" s="126" t="s">
        <v>61</v>
      </c>
      <c r="AJ119" s="124">
        <f t="shared" si="287"/>
        <v>44789</v>
      </c>
      <c r="AK119" s="147" t="s">
        <v>61</v>
      </c>
      <c r="AL119" s="126" t="s">
        <v>61</v>
      </c>
      <c r="AM119" s="126" t="s">
        <v>61</v>
      </c>
      <c r="AN119" s="124">
        <f t="shared" si="290"/>
        <v>44796</v>
      </c>
      <c r="AO119" s="124">
        <f t="shared" si="291"/>
        <v>44820</v>
      </c>
      <c r="AP119" s="124">
        <f t="shared" si="169"/>
        <v>44823</v>
      </c>
      <c r="AQ119" s="122">
        <v>30</v>
      </c>
      <c r="AR119" s="122">
        <f t="shared" si="292"/>
        <v>210</v>
      </c>
      <c r="AS119" s="124">
        <f t="shared" si="143"/>
        <v>44981</v>
      </c>
      <c r="AT119" s="121">
        <f t="shared" si="223"/>
        <v>118</v>
      </c>
      <c r="AU119" s="61">
        <f t="shared" si="224"/>
        <v>45006</v>
      </c>
      <c r="AV119" s="61"/>
      <c r="AW119" s="134">
        <f t="shared" si="225"/>
        <v>11.428571428571429</v>
      </c>
      <c r="AX119" s="61">
        <v>44714</v>
      </c>
      <c r="AY119" s="61">
        <f t="shared" si="301"/>
        <v>44742</v>
      </c>
      <c r="AZ119" s="61">
        <f t="shared" si="302"/>
        <v>44770</v>
      </c>
      <c r="BA119" s="61">
        <f t="shared" si="303"/>
        <v>44805</v>
      </c>
      <c r="BB119" s="61">
        <f t="shared" si="275"/>
        <v>44833</v>
      </c>
      <c r="BC119" s="61">
        <f t="shared" si="276"/>
        <v>44868</v>
      </c>
      <c r="BD119" s="61">
        <f t="shared" si="296"/>
        <v>44896</v>
      </c>
      <c r="BE119" s="61">
        <f t="shared" si="297"/>
        <v>44924</v>
      </c>
      <c r="BF119" s="61">
        <f t="shared" si="298"/>
        <v>44952</v>
      </c>
      <c r="BG119" s="61">
        <f t="shared" si="299"/>
        <v>44980</v>
      </c>
      <c r="BH119" s="61">
        <f t="shared" si="300"/>
        <v>45008</v>
      </c>
      <c r="BI119" s="135" t="s">
        <v>80</v>
      </c>
    </row>
    <row r="120" spans="1:61" s="143" customFormat="1">
      <c r="A120" s="129">
        <v>119</v>
      </c>
      <c r="B120" s="120">
        <v>194882</v>
      </c>
      <c r="C120" s="120" t="s">
        <v>81</v>
      </c>
      <c r="D120" s="120">
        <v>209326</v>
      </c>
      <c r="E120" s="73" t="s">
        <v>66</v>
      </c>
      <c r="F120" s="120" t="s">
        <v>72</v>
      </c>
      <c r="G120" s="120" t="s">
        <v>56</v>
      </c>
      <c r="H120" s="120" t="s">
        <v>57</v>
      </c>
      <c r="I120" s="121">
        <v>1</v>
      </c>
      <c r="J120" s="120" t="s">
        <v>64</v>
      </c>
      <c r="K120" s="120" t="s">
        <v>59</v>
      </c>
      <c r="L120" s="120" t="str">
        <f t="shared" si="277"/>
        <v>HFD-SED</v>
      </c>
      <c r="M120" s="120" t="s">
        <v>60</v>
      </c>
      <c r="N120" s="120" t="s">
        <v>60</v>
      </c>
      <c r="O120" s="120" t="s">
        <v>60</v>
      </c>
      <c r="P120" s="120" t="s">
        <v>76</v>
      </c>
      <c r="Q120" s="120" t="s">
        <v>76</v>
      </c>
      <c r="R120" s="120" t="s">
        <v>60</v>
      </c>
      <c r="S120" s="122" t="s">
        <v>61</v>
      </c>
      <c r="T120" s="123">
        <v>44694</v>
      </c>
      <c r="U120" s="124">
        <f t="shared" ref="U120:U174" si="304">T120+21</f>
        <v>44715</v>
      </c>
      <c r="V120" s="124">
        <f t="shared" si="105"/>
        <v>44728</v>
      </c>
      <c r="W120" s="124">
        <f t="shared" ref="W120:W123" si="305">AZ120</f>
        <v>44784</v>
      </c>
      <c r="X120" s="124">
        <f t="shared" si="141"/>
        <v>44785</v>
      </c>
      <c r="Y120" s="147">
        <v>23.9</v>
      </c>
      <c r="Z120" s="126">
        <f t="shared" ref="Z120:Z122" si="306">10/1000*Y120</f>
        <v>0.23899999999999999</v>
      </c>
      <c r="AA120" s="126">
        <f t="shared" ref="AA120:AA122" si="307">Y120*(10/1000)*(1/2)*(1000/1)</f>
        <v>119.5</v>
      </c>
      <c r="AB120" s="124">
        <f t="shared" si="222"/>
        <v>44789</v>
      </c>
      <c r="AC120" s="147" t="s">
        <v>61</v>
      </c>
      <c r="AD120" s="126" t="s">
        <v>61</v>
      </c>
      <c r="AE120" s="126" t="s">
        <v>61</v>
      </c>
      <c r="AF120" s="124">
        <f t="shared" ref="AF120:AF123" si="308">AB120+7</f>
        <v>44796</v>
      </c>
      <c r="AG120" s="147" t="s">
        <v>61</v>
      </c>
      <c r="AH120" s="126" t="s">
        <v>61</v>
      </c>
      <c r="AI120" s="126" t="s">
        <v>61</v>
      </c>
      <c r="AJ120" s="124">
        <f t="shared" si="287"/>
        <v>44803</v>
      </c>
      <c r="AK120" s="147" t="s">
        <v>61</v>
      </c>
      <c r="AL120" s="126" t="s">
        <v>61</v>
      </c>
      <c r="AM120" s="126" t="s">
        <v>61</v>
      </c>
      <c r="AN120" s="124">
        <f t="shared" si="290"/>
        <v>44810</v>
      </c>
      <c r="AO120" s="124">
        <f t="shared" si="291"/>
        <v>44834</v>
      </c>
      <c r="AP120" s="124">
        <f t="shared" si="169"/>
        <v>44837</v>
      </c>
      <c r="AQ120" s="122">
        <v>4</v>
      </c>
      <c r="AR120" s="122">
        <f t="shared" si="292"/>
        <v>28</v>
      </c>
      <c r="AS120" s="124">
        <f t="shared" si="143"/>
        <v>44813</v>
      </c>
      <c r="AT120" s="121">
        <f t="shared" si="223"/>
        <v>119</v>
      </c>
      <c r="AU120" s="61">
        <f t="shared" si="224"/>
        <v>44838</v>
      </c>
      <c r="AV120" s="61"/>
      <c r="AW120" s="134">
        <f t="shared" si="225"/>
        <v>4.9285714285714288</v>
      </c>
      <c r="AX120" s="61">
        <v>44728</v>
      </c>
      <c r="AY120" s="61">
        <f t="shared" si="301"/>
        <v>44756</v>
      </c>
      <c r="AZ120" s="61">
        <f t="shared" si="302"/>
        <v>44784</v>
      </c>
      <c r="BA120" s="61">
        <f t="shared" si="303"/>
        <v>44819</v>
      </c>
      <c r="BB120" s="61">
        <f t="shared" ref="BB120:BB174" si="309">BA120+14</f>
        <v>44833</v>
      </c>
      <c r="BC120" s="61">
        <f t="shared" si="276"/>
        <v>44868</v>
      </c>
      <c r="BD120" s="61">
        <f t="shared" si="296"/>
        <v>44896</v>
      </c>
      <c r="BE120" s="61">
        <f t="shared" si="297"/>
        <v>44924</v>
      </c>
      <c r="BF120" s="61">
        <f t="shared" si="298"/>
        <v>44952</v>
      </c>
      <c r="BG120" s="61">
        <f t="shared" si="299"/>
        <v>44980</v>
      </c>
      <c r="BH120" s="61">
        <f t="shared" si="300"/>
        <v>45008</v>
      </c>
      <c r="BI120" s="135" t="s">
        <v>65</v>
      </c>
    </row>
    <row r="121" spans="1:61" s="143" customFormat="1">
      <c r="A121" s="129">
        <v>120</v>
      </c>
      <c r="B121" s="120">
        <v>194882</v>
      </c>
      <c r="C121" s="120" t="s">
        <v>81</v>
      </c>
      <c r="D121" s="120">
        <v>209326</v>
      </c>
      <c r="E121" s="73" t="s">
        <v>66</v>
      </c>
      <c r="F121" s="120" t="s">
        <v>72</v>
      </c>
      <c r="G121" s="120" t="s">
        <v>56</v>
      </c>
      <c r="H121" s="120" t="s">
        <v>57</v>
      </c>
      <c r="I121" s="121">
        <v>1</v>
      </c>
      <c r="J121" s="120" t="s">
        <v>64</v>
      </c>
      <c r="K121" s="120" t="s">
        <v>62</v>
      </c>
      <c r="L121" s="120" t="str">
        <f t="shared" si="277"/>
        <v>HFD-EX</v>
      </c>
      <c r="M121" s="120" t="s">
        <v>60</v>
      </c>
      <c r="N121" s="120" t="s">
        <v>60</v>
      </c>
      <c r="O121" s="120" t="s">
        <v>60</v>
      </c>
      <c r="P121" s="120" t="s">
        <v>76</v>
      </c>
      <c r="Q121" s="120" t="s">
        <v>76</v>
      </c>
      <c r="R121" s="120" t="s">
        <v>60</v>
      </c>
      <c r="S121" s="122" t="s">
        <v>61</v>
      </c>
      <c r="T121" s="123">
        <v>44694</v>
      </c>
      <c r="U121" s="124">
        <f t="shared" si="304"/>
        <v>44715</v>
      </c>
      <c r="V121" s="124">
        <f t="shared" si="105"/>
        <v>44728</v>
      </c>
      <c r="W121" s="124">
        <f t="shared" si="305"/>
        <v>44784</v>
      </c>
      <c r="X121" s="124">
        <f t="shared" si="141"/>
        <v>44785</v>
      </c>
      <c r="Y121" s="147">
        <v>24.6</v>
      </c>
      <c r="Z121" s="126">
        <f t="shared" si="306"/>
        <v>0.24600000000000002</v>
      </c>
      <c r="AA121" s="126">
        <f t="shared" si="307"/>
        <v>123.00000000000001</v>
      </c>
      <c r="AB121" s="124">
        <f t="shared" si="222"/>
        <v>44789</v>
      </c>
      <c r="AC121" s="147" t="s">
        <v>61</v>
      </c>
      <c r="AD121" s="126" t="s">
        <v>61</v>
      </c>
      <c r="AE121" s="126" t="s">
        <v>61</v>
      </c>
      <c r="AF121" s="124">
        <f t="shared" si="308"/>
        <v>44796</v>
      </c>
      <c r="AG121" s="147" t="s">
        <v>61</v>
      </c>
      <c r="AH121" s="126" t="s">
        <v>61</v>
      </c>
      <c r="AI121" s="126" t="s">
        <v>61</v>
      </c>
      <c r="AJ121" s="124">
        <f t="shared" si="287"/>
        <v>44803</v>
      </c>
      <c r="AK121" s="147" t="s">
        <v>61</v>
      </c>
      <c r="AL121" s="126" t="s">
        <v>61</v>
      </c>
      <c r="AM121" s="126" t="s">
        <v>61</v>
      </c>
      <c r="AN121" s="124">
        <f t="shared" si="290"/>
        <v>44810</v>
      </c>
      <c r="AO121" s="124">
        <f t="shared" si="291"/>
        <v>44834</v>
      </c>
      <c r="AP121" s="124">
        <f t="shared" si="169"/>
        <v>44837</v>
      </c>
      <c r="AQ121" s="122">
        <v>4</v>
      </c>
      <c r="AR121" s="122">
        <f t="shared" si="292"/>
        <v>28</v>
      </c>
      <c r="AS121" s="124">
        <f t="shared" si="143"/>
        <v>44813</v>
      </c>
      <c r="AT121" s="121">
        <f t="shared" si="223"/>
        <v>120</v>
      </c>
      <c r="AU121" s="61">
        <f t="shared" si="224"/>
        <v>44838</v>
      </c>
      <c r="AV121" s="61"/>
      <c r="AW121" s="134">
        <f t="shared" si="225"/>
        <v>4.9285714285714288</v>
      </c>
      <c r="AX121" s="61">
        <v>44728</v>
      </c>
      <c r="AY121" s="61">
        <f t="shared" si="301"/>
        <v>44756</v>
      </c>
      <c r="AZ121" s="61">
        <f t="shared" si="302"/>
        <v>44784</v>
      </c>
      <c r="BA121" s="61">
        <f t="shared" si="303"/>
        <v>44819</v>
      </c>
      <c r="BB121" s="61">
        <f t="shared" si="309"/>
        <v>44833</v>
      </c>
      <c r="BC121" s="61">
        <f t="shared" si="276"/>
        <v>44868</v>
      </c>
      <c r="BD121" s="61">
        <f t="shared" si="296"/>
        <v>44896</v>
      </c>
      <c r="BE121" s="61">
        <f t="shared" si="297"/>
        <v>44924</v>
      </c>
      <c r="BF121" s="61">
        <f t="shared" si="298"/>
        <v>44952</v>
      </c>
      <c r="BG121" s="61">
        <f t="shared" si="299"/>
        <v>44980</v>
      </c>
      <c r="BH121" s="61">
        <f t="shared" si="300"/>
        <v>45008</v>
      </c>
      <c r="BI121" s="135" t="s">
        <v>77</v>
      </c>
    </row>
    <row r="122" spans="1:61">
      <c r="A122" s="128">
        <v>121</v>
      </c>
      <c r="B122" s="3">
        <v>194882</v>
      </c>
      <c r="C122" s="3" t="s">
        <v>81</v>
      </c>
      <c r="D122" s="3">
        <v>209326</v>
      </c>
      <c r="E122" s="60" t="s">
        <v>66</v>
      </c>
      <c r="F122" s="3" t="s">
        <v>72</v>
      </c>
      <c r="G122" s="3" t="s">
        <v>56</v>
      </c>
      <c r="H122" s="3" t="s">
        <v>57</v>
      </c>
      <c r="I122" s="33">
        <v>1</v>
      </c>
      <c r="J122" s="3" t="s">
        <v>64</v>
      </c>
      <c r="K122" s="3" t="s">
        <v>62</v>
      </c>
      <c r="L122" s="3" t="str">
        <f t="shared" si="277"/>
        <v>HFD-EX</v>
      </c>
      <c r="M122" s="120" t="s">
        <v>60</v>
      </c>
      <c r="N122" s="120" t="s">
        <v>60</v>
      </c>
      <c r="O122" s="3" t="s">
        <v>60</v>
      </c>
      <c r="P122" s="3" t="s">
        <v>76</v>
      </c>
      <c r="Q122" s="3" t="s">
        <v>76</v>
      </c>
      <c r="R122" s="3" t="s">
        <v>60</v>
      </c>
      <c r="S122" s="1" t="s">
        <v>61</v>
      </c>
      <c r="T122" s="38">
        <v>44694</v>
      </c>
      <c r="U122" s="34">
        <f t="shared" si="304"/>
        <v>44715</v>
      </c>
      <c r="V122" s="35">
        <f t="shared" si="105"/>
        <v>44728</v>
      </c>
      <c r="W122" s="34">
        <f t="shared" si="305"/>
        <v>44784</v>
      </c>
      <c r="X122" s="34">
        <f t="shared" si="141"/>
        <v>44785</v>
      </c>
      <c r="Y122" s="56">
        <v>23.3</v>
      </c>
      <c r="Z122" s="52">
        <f t="shared" si="306"/>
        <v>0.23300000000000001</v>
      </c>
      <c r="AA122" s="52">
        <f t="shared" si="307"/>
        <v>116.5</v>
      </c>
      <c r="AB122" s="36">
        <f t="shared" si="222"/>
        <v>44789</v>
      </c>
      <c r="AC122" s="55"/>
      <c r="AD122" s="52">
        <f t="shared" ref="AD122" si="310">10/1000*AC122</f>
        <v>0</v>
      </c>
      <c r="AE122" s="52">
        <f t="shared" ref="AE122" si="311">AC122*(10/1000)*(1/2)*(1000/1)</f>
        <v>0</v>
      </c>
      <c r="AF122" s="34">
        <f t="shared" si="308"/>
        <v>44796</v>
      </c>
      <c r="AG122" s="55"/>
      <c r="AH122" s="52">
        <f t="shared" si="285"/>
        <v>0</v>
      </c>
      <c r="AI122" s="52">
        <f t="shared" si="286"/>
        <v>0</v>
      </c>
      <c r="AJ122" s="34">
        <f t="shared" si="287"/>
        <v>44803</v>
      </c>
      <c r="AK122" s="55"/>
      <c r="AL122" s="52">
        <f t="shared" si="288"/>
        <v>0</v>
      </c>
      <c r="AM122" s="52">
        <f t="shared" si="289"/>
        <v>0</v>
      </c>
      <c r="AN122" s="34">
        <f t="shared" si="290"/>
        <v>44810</v>
      </c>
      <c r="AO122" s="34">
        <f t="shared" si="291"/>
        <v>44834</v>
      </c>
      <c r="AP122" s="37">
        <f t="shared" si="169"/>
        <v>44837</v>
      </c>
      <c r="AQ122" s="1">
        <v>30</v>
      </c>
      <c r="AR122" s="1">
        <f t="shared" si="292"/>
        <v>210</v>
      </c>
      <c r="AS122" s="34">
        <f t="shared" si="143"/>
        <v>44995</v>
      </c>
      <c r="AT122" s="33">
        <f t="shared" si="223"/>
        <v>121</v>
      </c>
      <c r="AU122" s="7">
        <f t="shared" si="224"/>
        <v>45020</v>
      </c>
      <c r="AV122" s="7"/>
      <c r="AW122" s="80">
        <f t="shared" si="225"/>
        <v>11.428571428571429</v>
      </c>
      <c r="AX122" s="50">
        <v>44728</v>
      </c>
      <c r="AY122" s="50">
        <f t="shared" si="301"/>
        <v>44756</v>
      </c>
      <c r="AZ122" s="50">
        <f t="shared" si="302"/>
        <v>44784</v>
      </c>
      <c r="BA122" s="50">
        <f t="shared" si="303"/>
        <v>44819</v>
      </c>
      <c r="BB122" s="50">
        <f t="shared" si="309"/>
        <v>44833</v>
      </c>
      <c r="BC122" s="50">
        <f t="shared" si="276"/>
        <v>44868</v>
      </c>
      <c r="BD122" s="61">
        <f t="shared" si="296"/>
        <v>44896</v>
      </c>
      <c r="BE122" s="61">
        <f t="shared" si="297"/>
        <v>44924</v>
      </c>
      <c r="BF122" s="61">
        <f t="shared" si="298"/>
        <v>44952</v>
      </c>
      <c r="BG122" s="61">
        <f t="shared" si="299"/>
        <v>44980</v>
      </c>
      <c r="BH122" s="61">
        <f t="shared" si="300"/>
        <v>45008</v>
      </c>
    </row>
    <row r="123" spans="1:61" s="143" customFormat="1">
      <c r="A123" s="129">
        <v>122</v>
      </c>
      <c r="B123" s="120">
        <v>194882</v>
      </c>
      <c r="C123" s="120" t="s">
        <v>81</v>
      </c>
      <c r="D123" s="120">
        <v>209327</v>
      </c>
      <c r="E123" s="73" t="s">
        <v>66</v>
      </c>
      <c r="F123" s="120" t="s">
        <v>72</v>
      </c>
      <c r="G123" s="120" t="s">
        <v>63</v>
      </c>
      <c r="H123" s="120" t="s">
        <v>57</v>
      </c>
      <c r="I123" s="121">
        <v>1</v>
      </c>
      <c r="J123" s="120" t="s">
        <v>64</v>
      </c>
      <c r="K123" s="120" t="s">
        <v>59</v>
      </c>
      <c r="L123" s="120" t="str">
        <f t="shared" si="277"/>
        <v>HFD-SED</v>
      </c>
      <c r="M123" s="120" t="s">
        <v>60</v>
      </c>
      <c r="N123" s="120" t="s">
        <v>60</v>
      </c>
      <c r="O123" s="3" t="s">
        <v>60</v>
      </c>
      <c r="P123" s="120" t="s">
        <v>76</v>
      </c>
      <c r="Q123" s="120" t="s">
        <v>76</v>
      </c>
      <c r="R123" s="120" t="s">
        <v>60</v>
      </c>
      <c r="S123" s="122" t="s">
        <v>61</v>
      </c>
      <c r="T123" s="123">
        <v>44694</v>
      </c>
      <c r="U123" s="124">
        <f t="shared" si="304"/>
        <v>44715</v>
      </c>
      <c r="V123" s="124">
        <f t="shared" si="105"/>
        <v>44728</v>
      </c>
      <c r="W123" s="124">
        <f t="shared" si="305"/>
        <v>44784</v>
      </c>
      <c r="X123" s="124">
        <f t="shared" si="141"/>
        <v>44785</v>
      </c>
      <c r="Y123" s="147" t="s">
        <v>61</v>
      </c>
      <c r="Z123" s="126" t="s">
        <v>61</v>
      </c>
      <c r="AA123" s="126" t="s">
        <v>61</v>
      </c>
      <c r="AB123" s="124">
        <f t="shared" si="222"/>
        <v>44789</v>
      </c>
      <c r="AC123" s="147" t="s">
        <v>61</v>
      </c>
      <c r="AD123" s="126" t="s">
        <v>61</v>
      </c>
      <c r="AE123" s="126" t="s">
        <v>61</v>
      </c>
      <c r="AF123" s="124">
        <f t="shared" si="308"/>
        <v>44796</v>
      </c>
      <c r="AG123" s="147" t="s">
        <v>61</v>
      </c>
      <c r="AH123" s="126" t="s">
        <v>61</v>
      </c>
      <c r="AI123" s="126" t="s">
        <v>61</v>
      </c>
      <c r="AJ123" s="124">
        <f t="shared" si="287"/>
        <v>44803</v>
      </c>
      <c r="AK123" s="147" t="s">
        <v>61</v>
      </c>
      <c r="AL123" s="126" t="s">
        <v>61</v>
      </c>
      <c r="AM123" s="126" t="s">
        <v>61</v>
      </c>
      <c r="AN123" s="124">
        <f t="shared" si="290"/>
        <v>44810</v>
      </c>
      <c r="AO123" s="124">
        <f t="shared" si="291"/>
        <v>44834</v>
      </c>
      <c r="AP123" s="124">
        <f t="shared" si="169"/>
        <v>44837</v>
      </c>
      <c r="AQ123" s="122">
        <v>4</v>
      </c>
      <c r="AR123" s="122">
        <f t="shared" si="292"/>
        <v>28</v>
      </c>
      <c r="AS123" s="124">
        <f t="shared" si="143"/>
        <v>44813</v>
      </c>
      <c r="AT123" s="121">
        <f t="shared" si="223"/>
        <v>122</v>
      </c>
      <c r="AU123" s="61">
        <f t="shared" si="224"/>
        <v>44838</v>
      </c>
      <c r="AV123" s="61"/>
      <c r="AW123" s="134">
        <f t="shared" si="225"/>
        <v>4.9285714285714288</v>
      </c>
      <c r="AX123" s="61">
        <v>44728</v>
      </c>
      <c r="AY123" s="61">
        <f t="shared" si="301"/>
        <v>44756</v>
      </c>
      <c r="AZ123" s="61">
        <f t="shared" si="302"/>
        <v>44784</v>
      </c>
      <c r="BA123" s="61">
        <f t="shared" si="303"/>
        <v>44819</v>
      </c>
      <c r="BB123" s="61">
        <f t="shared" si="309"/>
        <v>44833</v>
      </c>
      <c r="BC123" s="61">
        <f t="shared" si="276"/>
        <v>44868</v>
      </c>
      <c r="BD123" s="61">
        <f t="shared" si="296"/>
        <v>44896</v>
      </c>
      <c r="BE123" s="61">
        <f t="shared" si="297"/>
        <v>44924</v>
      </c>
      <c r="BF123" s="61">
        <f t="shared" si="298"/>
        <v>44952</v>
      </c>
      <c r="BG123" s="61">
        <f t="shared" si="299"/>
        <v>44980</v>
      </c>
      <c r="BH123" s="61">
        <f t="shared" si="300"/>
        <v>45008</v>
      </c>
      <c r="BI123" s="135" t="s">
        <v>80</v>
      </c>
    </row>
    <row r="124" spans="1:61">
      <c r="A124" s="128">
        <v>123</v>
      </c>
      <c r="B124" s="3">
        <v>189931</v>
      </c>
      <c r="C124" s="3" t="s">
        <v>54</v>
      </c>
      <c r="D124" s="3">
        <v>209449</v>
      </c>
      <c r="E124" s="60" t="s">
        <v>66</v>
      </c>
      <c r="F124" s="3" t="s">
        <v>55</v>
      </c>
      <c r="G124" s="3" t="s">
        <v>56</v>
      </c>
      <c r="H124" s="3" t="s">
        <v>57</v>
      </c>
      <c r="I124" s="33">
        <v>1</v>
      </c>
      <c r="J124" s="3" t="s">
        <v>58</v>
      </c>
      <c r="K124" s="3" t="s">
        <v>59</v>
      </c>
      <c r="L124" s="3" t="str">
        <f t="shared" si="277"/>
        <v>CON-SED</v>
      </c>
      <c r="M124" s="120" t="s">
        <v>60</v>
      </c>
      <c r="N124" s="120" t="s">
        <v>60</v>
      </c>
      <c r="O124" s="3" t="s">
        <v>60</v>
      </c>
      <c r="P124" s="3" t="s">
        <v>76</v>
      </c>
      <c r="Q124" s="3" t="s">
        <v>76</v>
      </c>
      <c r="R124" s="3" t="s">
        <v>60</v>
      </c>
      <c r="S124" s="1" t="s">
        <v>61</v>
      </c>
      <c r="T124" s="38">
        <v>44696</v>
      </c>
      <c r="U124" s="34">
        <f t="shared" si="304"/>
        <v>44717</v>
      </c>
      <c r="V124" s="35">
        <f t="shared" si="105"/>
        <v>44728</v>
      </c>
      <c r="W124" s="34">
        <f t="shared" si="279"/>
        <v>44784</v>
      </c>
      <c r="X124" s="34">
        <f t="shared" si="141"/>
        <v>44785</v>
      </c>
      <c r="Y124" s="56">
        <v>19.600000000000001</v>
      </c>
      <c r="Z124" s="52">
        <f t="shared" si="280"/>
        <v>0.19600000000000001</v>
      </c>
      <c r="AA124" s="52">
        <f t="shared" si="281"/>
        <v>98</v>
      </c>
      <c r="AB124" s="36">
        <f t="shared" si="222"/>
        <v>44789</v>
      </c>
      <c r="AC124" s="55"/>
      <c r="AD124" s="52">
        <f t="shared" si="282"/>
        <v>0</v>
      </c>
      <c r="AE124" s="52">
        <f t="shared" si="283"/>
        <v>0</v>
      </c>
      <c r="AF124" s="34">
        <f t="shared" si="284"/>
        <v>44796</v>
      </c>
      <c r="AG124" s="55"/>
      <c r="AH124" s="52">
        <f t="shared" si="285"/>
        <v>0</v>
      </c>
      <c r="AI124" s="52">
        <f t="shared" si="286"/>
        <v>0</v>
      </c>
      <c r="AJ124" s="34">
        <f t="shared" si="287"/>
        <v>44803</v>
      </c>
      <c r="AK124" s="55"/>
      <c r="AL124" s="52">
        <f t="shared" si="288"/>
        <v>0</v>
      </c>
      <c r="AM124" s="52">
        <f t="shared" si="289"/>
        <v>0</v>
      </c>
      <c r="AN124" s="34">
        <f t="shared" si="290"/>
        <v>44810</v>
      </c>
      <c r="AO124" s="34">
        <f t="shared" si="291"/>
        <v>44834</v>
      </c>
      <c r="AP124" s="37">
        <f t="shared" si="169"/>
        <v>44837</v>
      </c>
      <c r="AQ124" s="1">
        <v>30</v>
      </c>
      <c r="AR124" s="1">
        <f t="shared" si="292"/>
        <v>210</v>
      </c>
      <c r="AS124" s="34">
        <f t="shared" si="143"/>
        <v>44995</v>
      </c>
      <c r="AT124" s="33">
        <f t="shared" si="223"/>
        <v>123</v>
      </c>
      <c r="AU124" s="7">
        <f t="shared" si="224"/>
        <v>45020</v>
      </c>
      <c r="AV124" s="7"/>
      <c r="AW124" s="80">
        <f t="shared" si="225"/>
        <v>11.428571428571429</v>
      </c>
      <c r="AX124" s="50">
        <v>44728</v>
      </c>
      <c r="AY124" s="50">
        <f t="shared" si="301"/>
        <v>44756</v>
      </c>
      <c r="AZ124" s="50">
        <f t="shared" si="302"/>
        <v>44784</v>
      </c>
      <c r="BA124" s="50">
        <f t="shared" si="303"/>
        <v>44819</v>
      </c>
      <c r="BB124" s="50">
        <f t="shared" si="309"/>
        <v>44833</v>
      </c>
      <c r="BC124" s="50">
        <f t="shared" si="276"/>
        <v>44868</v>
      </c>
      <c r="BD124" s="50">
        <f t="shared" si="296"/>
        <v>44896</v>
      </c>
      <c r="BE124" s="50">
        <f t="shared" si="297"/>
        <v>44924</v>
      </c>
      <c r="BF124" s="50">
        <f t="shared" si="298"/>
        <v>44952</v>
      </c>
      <c r="BG124" s="50">
        <f t="shared" si="299"/>
        <v>44980</v>
      </c>
      <c r="BH124" s="50">
        <f t="shared" si="300"/>
        <v>45008</v>
      </c>
    </row>
    <row r="125" spans="1:61" s="143" customFormat="1">
      <c r="A125" s="129">
        <v>124</v>
      </c>
      <c r="B125" s="120">
        <v>189931</v>
      </c>
      <c r="C125" s="120" t="s">
        <v>54</v>
      </c>
      <c r="D125" s="120">
        <v>221469</v>
      </c>
      <c r="E125" s="73" t="s">
        <v>66</v>
      </c>
      <c r="F125" s="120" t="s">
        <v>55</v>
      </c>
      <c r="G125" s="120" t="s">
        <v>56</v>
      </c>
      <c r="H125" s="120" t="s">
        <v>57</v>
      </c>
      <c r="I125" s="121">
        <v>1</v>
      </c>
      <c r="J125" s="120" t="s">
        <v>58</v>
      </c>
      <c r="K125" s="120" t="s">
        <v>62</v>
      </c>
      <c r="L125" s="120" t="str">
        <f t="shared" si="277"/>
        <v>CON-EX</v>
      </c>
      <c r="M125" s="120" t="s">
        <v>60</v>
      </c>
      <c r="N125" s="120" t="s">
        <v>60</v>
      </c>
      <c r="O125" s="120" t="s">
        <v>76</v>
      </c>
      <c r="P125" s="120" t="s">
        <v>76</v>
      </c>
      <c r="Q125" s="120" t="s">
        <v>76</v>
      </c>
      <c r="R125" s="120" t="s">
        <v>60</v>
      </c>
      <c r="S125" s="122" t="s">
        <v>61</v>
      </c>
      <c r="T125" s="123">
        <v>44696</v>
      </c>
      <c r="U125" s="124">
        <f t="shared" si="304"/>
        <v>44717</v>
      </c>
      <c r="V125" s="124">
        <f t="shared" ref="V125:V174" si="312">AX125</f>
        <v>44728</v>
      </c>
      <c r="W125" s="124">
        <f t="shared" si="279"/>
        <v>44784</v>
      </c>
      <c r="X125" s="124">
        <f t="shared" si="141"/>
        <v>44785</v>
      </c>
      <c r="Y125" s="147">
        <v>21.7</v>
      </c>
      <c r="Z125" s="126">
        <f t="shared" si="280"/>
        <v>0.217</v>
      </c>
      <c r="AA125" s="126">
        <f t="shared" si="281"/>
        <v>108.5</v>
      </c>
      <c r="AB125" s="124">
        <f t="shared" si="222"/>
        <v>44789</v>
      </c>
      <c r="AC125" s="125"/>
      <c r="AD125" s="126">
        <f t="shared" si="282"/>
        <v>0</v>
      </c>
      <c r="AE125" s="126">
        <f t="shared" si="283"/>
        <v>0</v>
      </c>
      <c r="AF125" s="124">
        <f t="shared" si="284"/>
        <v>44796</v>
      </c>
      <c r="AG125" s="125"/>
      <c r="AH125" s="126">
        <f t="shared" si="285"/>
        <v>0</v>
      </c>
      <c r="AI125" s="126">
        <f t="shared" si="286"/>
        <v>0</v>
      </c>
      <c r="AJ125" s="124">
        <f t="shared" si="287"/>
        <v>44803</v>
      </c>
      <c r="AK125" s="125"/>
      <c r="AL125" s="126">
        <f t="shared" si="288"/>
        <v>0</v>
      </c>
      <c r="AM125" s="126">
        <f t="shared" si="289"/>
        <v>0</v>
      </c>
      <c r="AN125" s="124">
        <f t="shared" si="290"/>
        <v>44810</v>
      </c>
      <c r="AO125" s="124">
        <f t="shared" si="291"/>
        <v>44834</v>
      </c>
      <c r="AP125" s="124">
        <f t="shared" si="169"/>
        <v>44837</v>
      </c>
      <c r="AQ125" s="122">
        <v>4</v>
      </c>
      <c r="AR125" s="122">
        <f t="shared" si="292"/>
        <v>28</v>
      </c>
      <c r="AS125" s="124">
        <f t="shared" si="143"/>
        <v>44813</v>
      </c>
      <c r="AT125" s="121">
        <f t="shared" si="223"/>
        <v>124</v>
      </c>
      <c r="AU125" s="61">
        <f t="shared" si="224"/>
        <v>44838</v>
      </c>
      <c r="AV125" s="61"/>
      <c r="AW125" s="134">
        <f t="shared" si="225"/>
        <v>4.9285714285714288</v>
      </c>
      <c r="AX125" s="61">
        <v>44728</v>
      </c>
      <c r="AY125" s="61">
        <f t="shared" si="301"/>
        <v>44756</v>
      </c>
      <c r="AZ125" s="61">
        <f t="shared" si="302"/>
        <v>44784</v>
      </c>
      <c r="BA125" s="61">
        <f t="shared" si="303"/>
        <v>44819</v>
      </c>
      <c r="BB125" s="61">
        <f t="shared" si="309"/>
        <v>44833</v>
      </c>
      <c r="BC125" s="61">
        <f t="shared" si="276"/>
        <v>44868</v>
      </c>
      <c r="BD125" s="61">
        <f t="shared" si="296"/>
        <v>44896</v>
      </c>
      <c r="BE125" s="61">
        <f t="shared" si="297"/>
        <v>44924</v>
      </c>
      <c r="BF125" s="61">
        <f t="shared" si="298"/>
        <v>44952</v>
      </c>
      <c r="BG125" s="61">
        <f t="shared" si="299"/>
        <v>44980</v>
      </c>
      <c r="BH125" s="61">
        <f t="shared" si="300"/>
        <v>45008</v>
      </c>
      <c r="BI125" s="120"/>
    </row>
    <row r="126" spans="1:61">
      <c r="A126" s="128">
        <v>125</v>
      </c>
      <c r="B126" s="3">
        <v>189931</v>
      </c>
      <c r="C126" s="3" t="s">
        <v>54</v>
      </c>
      <c r="D126" s="3">
        <v>221469</v>
      </c>
      <c r="E126" s="60" t="s">
        <v>66</v>
      </c>
      <c r="F126" s="3" t="s">
        <v>55</v>
      </c>
      <c r="G126" s="3" t="s">
        <v>56</v>
      </c>
      <c r="H126" s="3" t="s">
        <v>57</v>
      </c>
      <c r="I126" s="33">
        <v>1</v>
      </c>
      <c r="J126" s="3" t="s">
        <v>58</v>
      </c>
      <c r="K126" s="3" t="s">
        <v>62</v>
      </c>
      <c r="L126" s="3" t="str">
        <f t="shared" si="277"/>
        <v>CON-EX</v>
      </c>
      <c r="M126" s="120" t="s">
        <v>60</v>
      </c>
      <c r="N126" s="120" t="s">
        <v>60</v>
      </c>
      <c r="O126" s="3" t="s">
        <v>76</v>
      </c>
      <c r="P126" s="3" t="s">
        <v>76</v>
      </c>
      <c r="Q126" s="3" t="s">
        <v>76</v>
      </c>
      <c r="R126" s="3" t="s">
        <v>60</v>
      </c>
      <c r="S126" s="1" t="s">
        <v>61</v>
      </c>
      <c r="T126" s="38">
        <v>44696</v>
      </c>
      <c r="U126" s="34">
        <f t="shared" si="304"/>
        <v>44717</v>
      </c>
      <c r="V126" s="35">
        <f t="shared" si="312"/>
        <v>44728</v>
      </c>
      <c r="W126" s="34">
        <f t="shared" si="279"/>
        <v>44784</v>
      </c>
      <c r="X126" s="34">
        <f t="shared" si="141"/>
        <v>44785</v>
      </c>
      <c r="Y126" s="56">
        <v>22.4</v>
      </c>
      <c r="Z126" s="52">
        <f t="shared" si="280"/>
        <v>0.22399999999999998</v>
      </c>
      <c r="AA126" s="52">
        <f t="shared" si="281"/>
        <v>111.99999999999999</v>
      </c>
      <c r="AB126" s="36">
        <f t="shared" si="222"/>
        <v>44789</v>
      </c>
      <c r="AC126" s="55"/>
      <c r="AD126" s="52">
        <f t="shared" si="282"/>
        <v>0</v>
      </c>
      <c r="AE126" s="52">
        <f t="shared" si="283"/>
        <v>0</v>
      </c>
      <c r="AF126" s="34">
        <f t="shared" si="284"/>
        <v>44796</v>
      </c>
      <c r="AG126" s="55"/>
      <c r="AH126" s="52">
        <f t="shared" si="285"/>
        <v>0</v>
      </c>
      <c r="AI126" s="52">
        <f t="shared" si="286"/>
        <v>0</v>
      </c>
      <c r="AJ126" s="34">
        <f t="shared" si="287"/>
        <v>44803</v>
      </c>
      <c r="AK126" s="55"/>
      <c r="AL126" s="52">
        <f t="shared" si="288"/>
        <v>0</v>
      </c>
      <c r="AM126" s="52">
        <f t="shared" si="289"/>
        <v>0</v>
      </c>
      <c r="AN126" s="34">
        <f t="shared" si="290"/>
        <v>44810</v>
      </c>
      <c r="AO126" s="34">
        <f t="shared" si="291"/>
        <v>44834</v>
      </c>
      <c r="AP126" s="37">
        <f t="shared" si="169"/>
        <v>44837</v>
      </c>
      <c r="AQ126" s="1">
        <v>30</v>
      </c>
      <c r="AR126" s="1">
        <f t="shared" si="292"/>
        <v>210</v>
      </c>
      <c r="AS126" s="34">
        <f t="shared" si="143"/>
        <v>44995</v>
      </c>
      <c r="AT126" s="33">
        <f t="shared" si="223"/>
        <v>125</v>
      </c>
      <c r="AU126" s="7">
        <f t="shared" si="224"/>
        <v>45020</v>
      </c>
      <c r="AV126" s="7"/>
      <c r="AW126" s="80">
        <f t="shared" si="225"/>
        <v>11.428571428571429</v>
      </c>
      <c r="AX126" s="50">
        <v>44728</v>
      </c>
      <c r="AY126" s="50">
        <f t="shared" si="301"/>
        <v>44756</v>
      </c>
      <c r="AZ126" s="50">
        <f t="shared" si="302"/>
        <v>44784</v>
      </c>
      <c r="BA126" s="50">
        <f t="shared" si="303"/>
        <v>44819</v>
      </c>
      <c r="BB126" s="50">
        <f t="shared" si="309"/>
        <v>44833</v>
      </c>
      <c r="BC126" s="50">
        <f t="shared" si="276"/>
        <v>44868</v>
      </c>
      <c r="BD126" s="50">
        <f t="shared" si="296"/>
        <v>44896</v>
      </c>
      <c r="BE126" s="50">
        <f t="shared" si="297"/>
        <v>44924</v>
      </c>
      <c r="BF126" s="50">
        <f t="shared" si="298"/>
        <v>44952</v>
      </c>
      <c r="BG126" s="50">
        <f t="shared" si="299"/>
        <v>44980</v>
      </c>
      <c r="BH126" s="50">
        <f t="shared" si="300"/>
        <v>45008</v>
      </c>
    </row>
    <row r="127" spans="1:61" s="143" customFormat="1">
      <c r="A127" s="129">
        <v>126</v>
      </c>
      <c r="B127" s="120">
        <v>189931</v>
      </c>
      <c r="C127" s="120" t="s">
        <v>54</v>
      </c>
      <c r="D127" s="120">
        <v>209450</v>
      </c>
      <c r="E127" s="73" t="s">
        <v>66</v>
      </c>
      <c r="F127" s="120" t="s">
        <v>55</v>
      </c>
      <c r="G127" s="120" t="s">
        <v>63</v>
      </c>
      <c r="H127" s="120" t="s">
        <v>57</v>
      </c>
      <c r="I127" s="121">
        <v>1</v>
      </c>
      <c r="J127" s="120" t="s">
        <v>58</v>
      </c>
      <c r="K127" s="120" t="s">
        <v>59</v>
      </c>
      <c r="L127" s="120" t="str">
        <f t="shared" si="277"/>
        <v>CON-SED</v>
      </c>
      <c r="M127" s="120" t="s">
        <v>60</v>
      </c>
      <c r="N127" s="120" t="s">
        <v>60</v>
      </c>
      <c r="O127" s="120" t="s">
        <v>76</v>
      </c>
      <c r="P127" s="120" t="s">
        <v>76</v>
      </c>
      <c r="Q127" s="120" t="s">
        <v>76</v>
      </c>
      <c r="R127" s="120" t="s">
        <v>60</v>
      </c>
      <c r="S127" s="122" t="s">
        <v>61</v>
      </c>
      <c r="T127" s="123">
        <v>44696</v>
      </c>
      <c r="U127" s="124">
        <f t="shared" si="304"/>
        <v>44717</v>
      </c>
      <c r="V127" s="124">
        <f t="shared" si="312"/>
        <v>44728</v>
      </c>
      <c r="W127" s="124">
        <f t="shared" si="279"/>
        <v>44784</v>
      </c>
      <c r="X127" s="124">
        <f t="shared" si="141"/>
        <v>44785</v>
      </c>
      <c r="Y127" s="147" t="s">
        <v>61</v>
      </c>
      <c r="Z127" s="126" t="s">
        <v>61</v>
      </c>
      <c r="AA127" s="126" t="s">
        <v>61</v>
      </c>
      <c r="AB127" s="124">
        <f t="shared" si="222"/>
        <v>44789</v>
      </c>
      <c r="AC127" s="147" t="s">
        <v>61</v>
      </c>
      <c r="AD127" s="126" t="s">
        <v>61</v>
      </c>
      <c r="AE127" s="126" t="s">
        <v>61</v>
      </c>
      <c r="AF127" s="124">
        <f t="shared" si="284"/>
        <v>44796</v>
      </c>
      <c r="AG127" s="147" t="s">
        <v>61</v>
      </c>
      <c r="AH127" s="126" t="s">
        <v>61</v>
      </c>
      <c r="AI127" s="126" t="s">
        <v>61</v>
      </c>
      <c r="AJ127" s="124">
        <f t="shared" si="287"/>
        <v>44803</v>
      </c>
      <c r="AK127" s="147" t="s">
        <v>61</v>
      </c>
      <c r="AL127" s="126" t="s">
        <v>61</v>
      </c>
      <c r="AM127" s="126" t="s">
        <v>61</v>
      </c>
      <c r="AN127" s="124">
        <f t="shared" si="290"/>
        <v>44810</v>
      </c>
      <c r="AO127" s="124">
        <f t="shared" si="291"/>
        <v>44834</v>
      </c>
      <c r="AP127" s="124">
        <f t="shared" si="169"/>
        <v>44837</v>
      </c>
      <c r="AQ127" s="122">
        <v>30</v>
      </c>
      <c r="AR127" s="122">
        <f t="shared" si="292"/>
        <v>210</v>
      </c>
      <c r="AS127" s="124">
        <f t="shared" si="143"/>
        <v>44995</v>
      </c>
      <c r="AT127" s="121">
        <f t="shared" si="223"/>
        <v>126</v>
      </c>
      <c r="AU127" s="61">
        <f t="shared" si="224"/>
        <v>45020</v>
      </c>
      <c r="AV127" s="61"/>
      <c r="AW127" s="134">
        <f t="shared" si="225"/>
        <v>11.428571428571429</v>
      </c>
      <c r="AX127" s="61">
        <v>44728</v>
      </c>
      <c r="AY127" s="61">
        <f t="shared" si="301"/>
        <v>44756</v>
      </c>
      <c r="AZ127" s="61">
        <f t="shared" si="302"/>
        <v>44784</v>
      </c>
      <c r="BA127" s="61">
        <f t="shared" si="303"/>
        <v>44819</v>
      </c>
      <c r="BB127" s="61">
        <f t="shared" si="309"/>
        <v>44833</v>
      </c>
      <c r="BC127" s="61">
        <f t="shared" si="276"/>
        <v>44868</v>
      </c>
      <c r="BD127" s="61">
        <f t="shared" si="296"/>
        <v>44896</v>
      </c>
      <c r="BE127" s="61">
        <f t="shared" si="297"/>
        <v>44924</v>
      </c>
      <c r="BF127" s="61">
        <f t="shared" si="298"/>
        <v>44952</v>
      </c>
      <c r="BG127" s="61">
        <f t="shared" si="299"/>
        <v>44980</v>
      </c>
      <c r="BH127" s="61">
        <f t="shared" si="300"/>
        <v>45008</v>
      </c>
      <c r="BI127" s="135" t="s">
        <v>80</v>
      </c>
    </row>
    <row r="128" spans="1:61" s="143" customFormat="1">
      <c r="A128" s="129">
        <v>127</v>
      </c>
      <c r="B128" s="120">
        <v>189929</v>
      </c>
      <c r="C128" s="120" t="s">
        <v>54</v>
      </c>
      <c r="D128" s="120">
        <v>211218</v>
      </c>
      <c r="E128" s="73" t="s">
        <v>66</v>
      </c>
      <c r="F128" s="120" t="s">
        <v>69</v>
      </c>
      <c r="G128" s="120" t="s">
        <v>56</v>
      </c>
      <c r="H128" s="120" t="s">
        <v>57</v>
      </c>
      <c r="I128" s="121">
        <v>1</v>
      </c>
      <c r="J128" s="120" t="s">
        <v>64</v>
      </c>
      <c r="K128" s="120" t="s">
        <v>59</v>
      </c>
      <c r="L128" s="120" t="str">
        <f t="shared" si="277"/>
        <v>HFD-SED</v>
      </c>
      <c r="M128" s="120" t="s">
        <v>60</v>
      </c>
      <c r="N128" s="120" t="s">
        <v>60</v>
      </c>
      <c r="O128" s="120" t="s">
        <v>76</v>
      </c>
      <c r="P128" s="120" t="s">
        <v>76</v>
      </c>
      <c r="Q128" s="120" t="s">
        <v>76</v>
      </c>
      <c r="R128" s="120" t="s">
        <v>60</v>
      </c>
      <c r="S128" s="122" t="s">
        <v>61</v>
      </c>
      <c r="T128" s="123">
        <v>44710</v>
      </c>
      <c r="U128" s="124">
        <f t="shared" si="304"/>
        <v>44731</v>
      </c>
      <c r="V128" s="124">
        <f t="shared" si="312"/>
        <v>44742</v>
      </c>
      <c r="W128" s="124">
        <f t="shared" si="279"/>
        <v>44798</v>
      </c>
      <c r="X128" s="124">
        <f t="shared" si="141"/>
        <v>44799</v>
      </c>
      <c r="Y128" s="147" t="s">
        <v>61</v>
      </c>
      <c r="Z128" s="126" t="s">
        <v>61</v>
      </c>
      <c r="AA128" s="126" t="s">
        <v>61</v>
      </c>
      <c r="AB128" s="124">
        <f t="shared" si="222"/>
        <v>44803</v>
      </c>
      <c r="AC128" s="147" t="s">
        <v>61</v>
      </c>
      <c r="AD128" s="126" t="s">
        <v>61</v>
      </c>
      <c r="AE128" s="126" t="s">
        <v>61</v>
      </c>
      <c r="AF128" s="124">
        <f t="shared" si="284"/>
        <v>44810</v>
      </c>
      <c r="AG128" s="147" t="s">
        <v>61</v>
      </c>
      <c r="AH128" s="126" t="s">
        <v>61</v>
      </c>
      <c r="AI128" s="126" t="s">
        <v>61</v>
      </c>
      <c r="AJ128" s="124">
        <f t="shared" si="287"/>
        <v>44817</v>
      </c>
      <c r="AK128" s="147" t="s">
        <v>61</v>
      </c>
      <c r="AL128" s="126" t="s">
        <v>61</v>
      </c>
      <c r="AM128" s="126" t="s">
        <v>61</v>
      </c>
      <c r="AN128" s="124">
        <f t="shared" si="290"/>
        <v>44824</v>
      </c>
      <c r="AO128" s="124">
        <f t="shared" si="291"/>
        <v>44848</v>
      </c>
      <c r="AP128" s="124">
        <f t="shared" si="169"/>
        <v>44851</v>
      </c>
      <c r="AQ128" s="122">
        <v>30</v>
      </c>
      <c r="AR128" s="122">
        <f t="shared" si="292"/>
        <v>210</v>
      </c>
      <c r="AS128" s="124">
        <f t="shared" si="143"/>
        <v>45009</v>
      </c>
      <c r="AT128" s="121">
        <f t="shared" si="223"/>
        <v>127</v>
      </c>
      <c r="AU128" s="61">
        <f t="shared" ref="AU128:AU156" si="313">AN128+AR128</f>
        <v>45034</v>
      </c>
      <c r="AV128" s="61"/>
      <c r="AW128" s="134">
        <f t="shared" ref="AW128:AW156" si="314">((AU128-V128)/28)+1</f>
        <v>11.428571428571429</v>
      </c>
      <c r="AX128" s="61">
        <v>44742</v>
      </c>
      <c r="AY128" s="61">
        <f t="shared" si="301"/>
        <v>44770</v>
      </c>
      <c r="AZ128" s="61">
        <f t="shared" si="302"/>
        <v>44798</v>
      </c>
      <c r="BA128" s="61">
        <f t="shared" si="303"/>
        <v>44833</v>
      </c>
      <c r="BB128" s="61">
        <f t="shared" si="309"/>
        <v>44847</v>
      </c>
      <c r="BC128" s="61">
        <f t="shared" si="276"/>
        <v>44882</v>
      </c>
      <c r="BD128" s="61">
        <f t="shared" si="296"/>
        <v>44910</v>
      </c>
      <c r="BE128" s="61">
        <f t="shared" si="297"/>
        <v>44938</v>
      </c>
      <c r="BF128" s="61">
        <f t="shared" si="298"/>
        <v>44966</v>
      </c>
      <c r="BG128" s="61">
        <f t="shared" si="299"/>
        <v>44994</v>
      </c>
      <c r="BH128" s="61">
        <f t="shared" si="300"/>
        <v>45022</v>
      </c>
      <c r="BI128" s="135" t="s">
        <v>80</v>
      </c>
    </row>
    <row r="129" spans="1:61" s="143" customFormat="1">
      <c r="A129" s="129">
        <v>128</v>
      </c>
      <c r="B129" s="120">
        <v>189929</v>
      </c>
      <c r="C129" s="120" t="s">
        <v>54</v>
      </c>
      <c r="D129" s="120">
        <v>211218</v>
      </c>
      <c r="E129" s="73" t="s">
        <v>66</v>
      </c>
      <c r="F129" s="120" t="s">
        <v>69</v>
      </c>
      <c r="G129" s="120" t="s">
        <v>56</v>
      </c>
      <c r="H129" s="120" t="s">
        <v>57</v>
      </c>
      <c r="I129" s="121">
        <v>1</v>
      </c>
      <c r="J129" s="120" t="s">
        <v>64</v>
      </c>
      <c r="K129" s="120" t="s">
        <v>62</v>
      </c>
      <c r="L129" s="120" t="str">
        <f t="shared" si="277"/>
        <v>HFD-EX</v>
      </c>
      <c r="M129" s="120" t="s">
        <v>60</v>
      </c>
      <c r="N129" s="120" t="s">
        <v>60</v>
      </c>
      <c r="O129" s="120" t="s">
        <v>76</v>
      </c>
      <c r="P129" s="120" t="s">
        <v>76</v>
      </c>
      <c r="Q129" s="120" t="s">
        <v>76</v>
      </c>
      <c r="R129" s="120" t="s">
        <v>60</v>
      </c>
      <c r="S129" s="122" t="s">
        <v>61</v>
      </c>
      <c r="T129" s="123">
        <v>44710</v>
      </c>
      <c r="U129" s="124">
        <f t="shared" si="304"/>
        <v>44731</v>
      </c>
      <c r="V129" s="124">
        <f t="shared" si="312"/>
        <v>44742</v>
      </c>
      <c r="W129" s="124">
        <f t="shared" si="279"/>
        <v>44798</v>
      </c>
      <c r="X129" s="124">
        <f t="shared" si="141"/>
        <v>44799</v>
      </c>
      <c r="Y129" s="147" t="s">
        <v>61</v>
      </c>
      <c r="Z129" s="126" t="s">
        <v>61</v>
      </c>
      <c r="AA129" s="126" t="s">
        <v>61</v>
      </c>
      <c r="AB129" s="124">
        <f t="shared" si="222"/>
        <v>44803</v>
      </c>
      <c r="AC129" s="147" t="s">
        <v>61</v>
      </c>
      <c r="AD129" s="126" t="s">
        <v>61</v>
      </c>
      <c r="AE129" s="126" t="s">
        <v>61</v>
      </c>
      <c r="AF129" s="124">
        <f t="shared" si="284"/>
        <v>44810</v>
      </c>
      <c r="AG129" s="147" t="s">
        <v>61</v>
      </c>
      <c r="AH129" s="126" t="s">
        <v>61</v>
      </c>
      <c r="AI129" s="126" t="s">
        <v>61</v>
      </c>
      <c r="AJ129" s="124">
        <f t="shared" si="287"/>
        <v>44817</v>
      </c>
      <c r="AK129" s="147" t="s">
        <v>61</v>
      </c>
      <c r="AL129" s="126" t="s">
        <v>61</v>
      </c>
      <c r="AM129" s="126" t="s">
        <v>61</v>
      </c>
      <c r="AN129" s="124">
        <f t="shared" si="290"/>
        <v>44824</v>
      </c>
      <c r="AO129" s="124">
        <f t="shared" si="291"/>
        <v>44848</v>
      </c>
      <c r="AP129" s="124">
        <f t="shared" si="169"/>
        <v>44851</v>
      </c>
      <c r="AQ129" s="122">
        <v>30</v>
      </c>
      <c r="AR129" s="122">
        <f t="shared" si="292"/>
        <v>210</v>
      </c>
      <c r="AS129" s="124">
        <f t="shared" si="143"/>
        <v>45009</v>
      </c>
      <c r="AT129" s="121">
        <f t="shared" si="223"/>
        <v>128</v>
      </c>
      <c r="AU129" s="61">
        <f t="shared" si="313"/>
        <v>45034</v>
      </c>
      <c r="AV129" s="61"/>
      <c r="AW129" s="134">
        <f t="shared" si="314"/>
        <v>11.428571428571429</v>
      </c>
      <c r="AX129" s="61">
        <v>44742</v>
      </c>
      <c r="AY129" s="61">
        <f t="shared" si="301"/>
        <v>44770</v>
      </c>
      <c r="AZ129" s="61">
        <f t="shared" si="302"/>
        <v>44798</v>
      </c>
      <c r="BA129" s="61">
        <f t="shared" si="303"/>
        <v>44833</v>
      </c>
      <c r="BB129" s="61">
        <f t="shared" si="309"/>
        <v>44847</v>
      </c>
      <c r="BC129" s="61">
        <f t="shared" si="276"/>
        <v>44882</v>
      </c>
      <c r="BD129" s="61">
        <f t="shared" si="296"/>
        <v>44910</v>
      </c>
      <c r="BE129" s="61">
        <f t="shared" si="297"/>
        <v>44938</v>
      </c>
      <c r="BF129" s="61">
        <f t="shared" si="298"/>
        <v>44966</v>
      </c>
      <c r="BG129" s="61">
        <f t="shared" si="299"/>
        <v>44994</v>
      </c>
      <c r="BH129" s="61">
        <f t="shared" si="300"/>
        <v>45022</v>
      </c>
      <c r="BI129" s="135" t="s">
        <v>80</v>
      </c>
    </row>
    <row r="130" spans="1:61" s="143" customFormat="1">
      <c r="A130" s="129">
        <v>129</v>
      </c>
      <c r="B130" s="120">
        <v>189929</v>
      </c>
      <c r="C130" s="120" t="s">
        <v>54</v>
      </c>
      <c r="D130" s="120">
        <v>211218</v>
      </c>
      <c r="E130" s="73" t="s">
        <v>66</v>
      </c>
      <c r="F130" s="120" t="s">
        <v>69</v>
      </c>
      <c r="G130" s="120" t="s">
        <v>56</v>
      </c>
      <c r="H130" s="120" t="s">
        <v>57</v>
      </c>
      <c r="I130" s="121">
        <v>1</v>
      </c>
      <c r="J130" s="120" t="s">
        <v>64</v>
      </c>
      <c r="K130" s="120" t="s">
        <v>62</v>
      </c>
      <c r="L130" s="120" t="str">
        <f t="shared" si="277"/>
        <v>HFD-EX</v>
      </c>
      <c r="M130" s="120" t="s">
        <v>60</v>
      </c>
      <c r="N130" s="120" t="s">
        <v>60</v>
      </c>
      <c r="O130" s="120" t="s">
        <v>76</v>
      </c>
      <c r="P130" s="120" t="s">
        <v>76</v>
      </c>
      <c r="Q130" s="120" t="s">
        <v>76</v>
      </c>
      <c r="R130" s="120" t="s">
        <v>60</v>
      </c>
      <c r="S130" s="122" t="s">
        <v>61</v>
      </c>
      <c r="T130" s="123">
        <v>44710</v>
      </c>
      <c r="U130" s="124">
        <f t="shared" si="304"/>
        <v>44731</v>
      </c>
      <c r="V130" s="124">
        <f t="shared" si="312"/>
        <v>44742</v>
      </c>
      <c r="W130" s="124">
        <f t="shared" si="279"/>
        <v>44798</v>
      </c>
      <c r="X130" s="124">
        <f t="shared" si="141"/>
        <v>44799</v>
      </c>
      <c r="Y130" s="147" t="s">
        <v>61</v>
      </c>
      <c r="Z130" s="126" t="s">
        <v>61</v>
      </c>
      <c r="AA130" s="126" t="s">
        <v>61</v>
      </c>
      <c r="AB130" s="124">
        <f t="shared" si="222"/>
        <v>44803</v>
      </c>
      <c r="AC130" s="147" t="s">
        <v>61</v>
      </c>
      <c r="AD130" s="126" t="s">
        <v>61</v>
      </c>
      <c r="AE130" s="126" t="s">
        <v>61</v>
      </c>
      <c r="AF130" s="124">
        <f t="shared" si="284"/>
        <v>44810</v>
      </c>
      <c r="AG130" s="147" t="s">
        <v>61</v>
      </c>
      <c r="AH130" s="126" t="s">
        <v>61</v>
      </c>
      <c r="AI130" s="126" t="s">
        <v>61</v>
      </c>
      <c r="AJ130" s="124">
        <f t="shared" si="287"/>
        <v>44817</v>
      </c>
      <c r="AK130" s="147" t="s">
        <v>61</v>
      </c>
      <c r="AL130" s="126" t="s">
        <v>61</v>
      </c>
      <c r="AM130" s="126" t="s">
        <v>61</v>
      </c>
      <c r="AN130" s="124">
        <f t="shared" si="290"/>
        <v>44824</v>
      </c>
      <c r="AO130" s="124">
        <f t="shared" si="291"/>
        <v>44848</v>
      </c>
      <c r="AP130" s="124">
        <f t="shared" si="169"/>
        <v>44851</v>
      </c>
      <c r="AQ130" s="122">
        <v>30</v>
      </c>
      <c r="AR130" s="122">
        <f t="shared" si="292"/>
        <v>210</v>
      </c>
      <c r="AS130" s="124">
        <f t="shared" si="143"/>
        <v>45009</v>
      </c>
      <c r="AT130" s="121">
        <f t="shared" ref="AT130:AT156" si="315">A130</f>
        <v>129</v>
      </c>
      <c r="AU130" s="61">
        <f t="shared" si="313"/>
        <v>45034</v>
      </c>
      <c r="AV130" s="61"/>
      <c r="AW130" s="134">
        <f t="shared" si="314"/>
        <v>11.428571428571429</v>
      </c>
      <c r="AX130" s="61">
        <v>44742</v>
      </c>
      <c r="AY130" s="61">
        <f t="shared" si="301"/>
        <v>44770</v>
      </c>
      <c r="AZ130" s="61">
        <f t="shared" si="302"/>
        <v>44798</v>
      </c>
      <c r="BA130" s="61">
        <f t="shared" si="303"/>
        <v>44833</v>
      </c>
      <c r="BB130" s="61">
        <f t="shared" si="309"/>
        <v>44847</v>
      </c>
      <c r="BC130" s="61">
        <f t="shared" si="276"/>
        <v>44882</v>
      </c>
      <c r="BD130" s="61">
        <f t="shared" si="296"/>
        <v>44910</v>
      </c>
      <c r="BE130" s="61">
        <f t="shared" si="297"/>
        <v>44938</v>
      </c>
      <c r="BF130" s="61">
        <f t="shared" si="298"/>
        <v>44966</v>
      </c>
      <c r="BG130" s="61">
        <f t="shared" si="299"/>
        <v>44994</v>
      </c>
      <c r="BH130" s="61">
        <f t="shared" si="300"/>
        <v>45022</v>
      </c>
      <c r="BI130" s="135" t="s">
        <v>80</v>
      </c>
    </row>
    <row r="131" spans="1:61" s="143" customFormat="1">
      <c r="A131" s="129">
        <v>130</v>
      </c>
      <c r="B131" s="120">
        <v>189929</v>
      </c>
      <c r="C131" s="120" t="s">
        <v>54</v>
      </c>
      <c r="D131" s="120">
        <v>211218</v>
      </c>
      <c r="E131" s="73">
        <v>213071</v>
      </c>
      <c r="F131" s="120" t="s">
        <v>69</v>
      </c>
      <c r="G131" s="120" t="s">
        <v>63</v>
      </c>
      <c r="H131" s="120" t="s">
        <v>57</v>
      </c>
      <c r="I131" s="121">
        <v>1</v>
      </c>
      <c r="J131" s="120" t="s">
        <v>64</v>
      </c>
      <c r="K131" s="120" t="s">
        <v>59</v>
      </c>
      <c r="L131" s="120" t="str">
        <f t="shared" si="277"/>
        <v>HFD-SED</v>
      </c>
      <c r="M131" s="120" t="s">
        <v>60</v>
      </c>
      <c r="N131" s="120" t="s">
        <v>60</v>
      </c>
      <c r="O131" s="120" t="s">
        <v>76</v>
      </c>
      <c r="P131" s="120" t="s">
        <v>76</v>
      </c>
      <c r="Q131" s="120" t="s">
        <v>76</v>
      </c>
      <c r="R131" s="120" t="s">
        <v>60</v>
      </c>
      <c r="S131" s="122" t="s">
        <v>61</v>
      </c>
      <c r="T131" s="123">
        <v>44710</v>
      </c>
      <c r="U131" s="124">
        <f t="shared" si="304"/>
        <v>44731</v>
      </c>
      <c r="V131" s="124">
        <f t="shared" si="312"/>
        <v>44742</v>
      </c>
      <c r="W131" s="124">
        <f t="shared" si="279"/>
        <v>44798</v>
      </c>
      <c r="X131" s="124">
        <f t="shared" ref="X131:X174" si="316">AB131-4</f>
        <v>44799</v>
      </c>
      <c r="Y131" s="147" t="s">
        <v>61</v>
      </c>
      <c r="Z131" s="126" t="s">
        <v>61</v>
      </c>
      <c r="AA131" s="126" t="s">
        <v>61</v>
      </c>
      <c r="AB131" s="124">
        <f t="shared" si="222"/>
        <v>44803</v>
      </c>
      <c r="AC131" s="147" t="s">
        <v>61</v>
      </c>
      <c r="AD131" s="126" t="s">
        <v>61</v>
      </c>
      <c r="AE131" s="126" t="s">
        <v>61</v>
      </c>
      <c r="AF131" s="124">
        <f t="shared" si="284"/>
        <v>44810</v>
      </c>
      <c r="AG131" s="147" t="s">
        <v>61</v>
      </c>
      <c r="AH131" s="126" t="s">
        <v>61</v>
      </c>
      <c r="AI131" s="126" t="s">
        <v>61</v>
      </c>
      <c r="AJ131" s="124">
        <f t="shared" si="287"/>
        <v>44817</v>
      </c>
      <c r="AK131" s="147" t="s">
        <v>61</v>
      </c>
      <c r="AL131" s="126" t="s">
        <v>61</v>
      </c>
      <c r="AM131" s="126" t="s">
        <v>61</v>
      </c>
      <c r="AN131" s="124">
        <f t="shared" si="290"/>
        <v>44824</v>
      </c>
      <c r="AO131" s="124">
        <f t="shared" si="291"/>
        <v>44848</v>
      </c>
      <c r="AP131" s="124">
        <f t="shared" si="169"/>
        <v>44851</v>
      </c>
      <c r="AQ131" s="122">
        <v>30</v>
      </c>
      <c r="AR131" s="122">
        <f t="shared" si="292"/>
        <v>210</v>
      </c>
      <c r="AS131" s="124">
        <f t="shared" ref="AS131:AS194" si="317">X131+AR131</f>
        <v>45009</v>
      </c>
      <c r="AT131" s="121">
        <f t="shared" si="315"/>
        <v>130</v>
      </c>
      <c r="AU131" s="61">
        <f t="shared" si="313"/>
        <v>45034</v>
      </c>
      <c r="AV131" s="61"/>
      <c r="AW131" s="134">
        <f t="shared" si="314"/>
        <v>11.428571428571429</v>
      </c>
      <c r="AX131" s="61">
        <v>44742</v>
      </c>
      <c r="AY131" s="61">
        <f t="shared" si="301"/>
        <v>44770</v>
      </c>
      <c r="AZ131" s="61">
        <f t="shared" si="302"/>
        <v>44798</v>
      </c>
      <c r="BA131" s="61">
        <f t="shared" si="303"/>
        <v>44833</v>
      </c>
      <c r="BB131" s="61">
        <f t="shared" si="309"/>
        <v>44847</v>
      </c>
      <c r="BC131" s="61">
        <f t="shared" si="276"/>
        <v>44882</v>
      </c>
      <c r="BD131" s="61">
        <f t="shared" si="296"/>
        <v>44910</v>
      </c>
      <c r="BE131" s="61">
        <f t="shared" si="297"/>
        <v>44938</v>
      </c>
      <c r="BF131" s="61">
        <f t="shared" si="298"/>
        <v>44966</v>
      </c>
      <c r="BG131" s="61">
        <f t="shared" si="299"/>
        <v>44994</v>
      </c>
      <c r="BH131" s="61">
        <f t="shared" si="300"/>
        <v>45022</v>
      </c>
      <c r="BI131" s="135" t="s">
        <v>80</v>
      </c>
    </row>
    <row r="132" spans="1:61">
      <c r="A132" s="128">
        <v>131</v>
      </c>
      <c r="B132" s="3">
        <v>189929</v>
      </c>
      <c r="C132" s="3" t="s">
        <v>54</v>
      </c>
      <c r="D132" s="3">
        <v>211219</v>
      </c>
      <c r="E132" s="60" t="s">
        <v>66</v>
      </c>
      <c r="F132" s="3" t="s">
        <v>69</v>
      </c>
      <c r="G132" s="3" t="s">
        <v>63</v>
      </c>
      <c r="H132" s="3" t="s">
        <v>57</v>
      </c>
      <c r="I132" s="33">
        <v>1</v>
      </c>
      <c r="J132" s="3" t="s">
        <v>64</v>
      </c>
      <c r="K132" s="3" t="s">
        <v>59</v>
      </c>
      <c r="L132" s="3" t="str">
        <f t="shared" si="277"/>
        <v>HFD-SED</v>
      </c>
      <c r="M132" s="120" t="s">
        <v>60</v>
      </c>
      <c r="N132" s="120" t="s">
        <v>60</v>
      </c>
      <c r="O132" s="3" t="s">
        <v>76</v>
      </c>
      <c r="P132" s="3" t="s">
        <v>76</v>
      </c>
      <c r="Q132" s="3" t="s">
        <v>76</v>
      </c>
      <c r="R132" s="3" t="s">
        <v>60</v>
      </c>
      <c r="S132" s="1" t="s">
        <v>61</v>
      </c>
      <c r="T132" s="38">
        <v>44710</v>
      </c>
      <c r="U132" s="34">
        <f t="shared" si="304"/>
        <v>44731</v>
      </c>
      <c r="V132" s="35">
        <f t="shared" si="312"/>
        <v>44742</v>
      </c>
      <c r="W132" s="34">
        <f t="shared" si="279"/>
        <v>44798</v>
      </c>
      <c r="X132" s="34">
        <f t="shared" si="316"/>
        <v>44799</v>
      </c>
      <c r="Y132" s="56">
        <v>30.1</v>
      </c>
      <c r="Z132" s="52">
        <f t="shared" si="280"/>
        <v>0.30100000000000005</v>
      </c>
      <c r="AA132" s="52">
        <f t="shared" si="281"/>
        <v>150.50000000000003</v>
      </c>
      <c r="AB132" s="36">
        <f t="shared" si="222"/>
        <v>44803</v>
      </c>
      <c r="AC132" s="55">
        <v>26.4</v>
      </c>
      <c r="AD132" s="52">
        <f t="shared" si="282"/>
        <v>0.26400000000000001</v>
      </c>
      <c r="AE132" s="52">
        <f t="shared" si="283"/>
        <v>132</v>
      </c>
      <c r="AF132" s="34">
        <f t="shared" si="284"/>
        <v>44810</v>
      </c>
      <c r="AG132" s="55">
        <v>27.7</v>
      </c>
      <c r="AH132" s="52">
        <f t="shared" si="285"/>
        <v>0.27700000000000002</v>
      </c>
      <c r="AI132" s="52">
        <f t="shared" si="286"/>
        <v>138.5</v>
      </c>
      <c r="AJ132" s="34">
        <f t="shared" si="287"/>
        <v>44817</v>
      </c>
      <c r="AK132" s="55">
        <v>28</v>
      </c>
      <c r="AL132" s="52">
        <f t="shared" si="288"/>
        <v>0.28000000000000003</v>
      </c>
      <c r="AM132" s="52">
        <f t="shared" si="289"/>
        <v>140</v>
      </c>
      <c r="AN132" s="34">
        <f t="shared" si="290"/>
        <v>44824</v>
      </c>
      <c r="AO132" s="34">
        <f t="shared" si="291"/>
        <v>44848</v>
      </c>
      <c r="AP132" s="37">
        <f t="shared" si="169"/>
        <v>44851</v>
      </c>
      <c r="AQ132" s="1">
        <v>16</v>
      </c>
      <c r="AR132" s="1">
        <f t="shared" si="292"/>
        <v>112</v>
      </c>
      <c r="AS132" s="34">
        <f t="shared" si="317"/>
        <v>44911</v>
      </c>
      <c r="AT132" s="33">
        <f t="shared" si="315"/>
        <v>131</v>
      </c>
      <c r="AU132" s="7">
        <f t="shared" si="313"/>
        <v>44936</v>
      </c>
      <c r="AV132" s="7"/>
      <c r="AW132" s="80">
        <f t="shared" si="314"/>
        <v>7.9285714285714288</v>
      </c>
      <c r="AX132" s="50">
        <v>44742</v>
      </c>
      <c r="AY132" s="50">
        <f t="shared" si="301"/>
        <v>44770</v>
      </c>
      <c r="AZ132" s="50">
        <f t="shared" si="302"/>
        <v>44798</v>
      </c>
      <c r="BA132" s="50">
        <f t="shared" si="303"/>
        <v>44833</v>
      </c>
      <c r="BB132" s="50">
        <f t="shared" si="309"/>
        <v>44847</v>
      </c>
      <c r="BC132" s="50">
        <f t="shared" si="276"/>
        <v>44882</v>
      </c>
      <c r="BD132" s="50">
        <f t="shared" si="296"/>
        <v>44910</v>
      </c>
      <c r="BE132" s="50">
        <f t="shared" si="297"/>
        <v>44938</v>
      </c>
      <c r="BF132" s="61">
        <f t="shared" si="298"/>
        <v>44966</v>
      </c>
      <c r="BG132" s="61">
        <f t="shared" si="299"/>
        <v>44994</v>
      </c>
      <c r="BH132" s="61">
        <f t="shared" si="300"/>
        <v>45022</v>
      </c>
    </row>
    <row r="133" spans="1:61" s="143" customFormat="1">
      <c r="A133" s="129">
        <v>132</v>
      </c>
      <c r="B133" s="120">
        <v>189929</v>
      </c>
      <c r="C133" s="120" t="s">
        <v>54</v>
      </c>
      <c r="D133" s="120">
        <v>211219</v>
      </c>
      <c r="E133" s="73" t="s">
        <v>66</v>
      </c>
      <c r="F133" s="120" t="s">
        <v>69</v>
      </c>
      <c r="G133" s="120" t="s">
        <v>63</v>
      </c>
      <c r="H133" s="120" t="s">
        <v>57</v>
      </c>
      <c r="I133" s="121">
        <v>1</v>
      </c>
      <c r="J133" s="120" t="s">
        <v>64</v>
      </c>
      <c r="K133" s="120" t="s">
        <v>59</v>
      </c>
      <c r="L133" s="120" t="str">
        <f t="shared" si="277"/>
        <v>HFD-SED</v>
      </c>
      <c r="M133" s="120" t="s">
        <v>60</v>
      </c>
      <c r="N133" s="120" t="s">
        <v>60</v>
      </c>
      <c r="O133" s="120" t="s">
        <v>76</v>
      </c>
      <c r="P133" s="120" t="s">
        <v>76</v>
      </c>
      <c r="Q133" s="120" t="s">
        <v>76</v>
      </c>
      <c r="R133" s="120" t="s">
        <v>60</v>
      </c>
      <c r="S133" s="122" t="s">
        <v>61</v>
      </c>
      <c r="T133" s="123">
        <v>44710</v>
      </c>
      <c r="U133" s="124">
        <f t="shared" si="304"/>
        <v>44731</v>
      </c>
      <c r="V133" s="124">
        <f t="shared" si="312"/>
        <v>44742</v>
      </c>
      <c r="W133" s="124">
        <f t="shared" si="279"/>
        <v>44798</v>
      </c>
      <c r="X133" s="124">
        <f t="shared" si="316"/>
        <v>44799</v>
      </c>
      <c r="Y133" s="147">
        <v>32.5</v>
      </c>
      <c r="Z133" s="126">
        <f t="shared" si="280"/>
        <v>0.32500000000000001</v>
      </c>
      <c r="AA133" s="126">
        <f t="shared" si="281"/>
        <v>162.5</v>
      </c>
      <c r="AB133" s="124">
        <f t="shared" si="222"/>
        <v>44803</v>
      </c>
      <c r="AC133" s="147" t="s">
        <v>61</v>
      </c>
      <c r="AD133" s="126" t="s">
        <v>61</v>
      </c>
      <c r="AE133" s="126" t="s">
        <v>61</v>
      </c>
      <c r="AF133" s="124">
        <f t="shared" si="284"/>
        <v>44810</v>
      </c>
      <c r="AG133" s="147" t="s">
        <v>61</v>
      </c>
      <c r="AH133" s="126" t="s">
        <v>61</v>
      </c>
      <c r="AI133" s="126" t="s">
        <v>61</v>
      </c>
      <c r="AJ133" s="124">
        <f t="shared" si="287"/>
        <v>44817</v>
      </c>
      <c r="AK133" s="147" t="s">
        <v>61</v>
      </c>
      <c r="AL133" s="126" t="s">
        <v>61</v>
      </c>
      <c r="AM133" s="126" t="s">
        <v>61</v>
      </c>
      <c r="AN133" s="124">
        <f t="shared" si="290"/>
        <v>44824</v>
      </c>
      <c r="AO133" s="124">
        <f t="shared" si="291"/>
        <v>44848</v>
      </c>
      <c r="AP133" s="124">
        <f t="shared" si="169"/>
        <v>44851</v>
      </c>
      <c r="AQ133" s="122">
        <v>16</v>
      </c>
      <c r="AR133" s="122">
        <f t="shared" si="292"/>
        <v>112</v>
      </c>
      <c r="AS133" s="124">
        <f t="shared" si="317"/>
        <v>44911</v>
      </c>
      <c r="AT133" s="121">
        <f t="shared" si="315"/>
        <v>132</v>
      </c>
      <c r="AU133" s="61">
        <f t="shared" si="313"/>
        <v>44936</v>
      </c>
      <c r="AV133" s="61"/>
      <c r="AW133" s="134">
        <f t="shared" si="314"/>
        <v>7.9285714285714288</v>
      </c>
      <c r="AX133" s="61">
        <v>44742</v>
      </c>
      <c r="AY133" s="61">
        <f t="shared" si="301"/>
        <v>44770</v>
      </c>
      <c r="AZ133" s="61">
        <f t="shared" si="302"/>
        <v>44798</v>
      </c>
      <c r="BA133" s="61">
        <f t="shared" si="303"/>
        <v>44833</v>
      </c>
      <c r="BB133" s="61">
        <f t="shared" si="309"/>
        <v>44847</v>
      </c>
      <c r="BC133" s="61">
        <f t="shared" si="276"/>
        <v>44882</v>
      </c>
      <c r="BD133" s="61">
        <f t="shared" si="296"/>
        <v>44910</v>
      </c>
      <c r="BE133" s="61">
        <f t="shared" si="297"/>
        <v>44938</v>
      </c>
      <c r="BF133" s="61">
        <f t="shared" si="298"/>
        <v>44966</v>
      </c>
      <c r="BG133" s="61">
        <f t="shared" si="299"/>
        <v>44994</v>
      </c>
      <c r="BH133" s="61">
        <f t="shared" si="300"/>
        <v>45022</v>
      </c>
      <c r="BI133" s="135" t="s">
        <v>65</v>
      </c>
    </row>
    <row r="134" spans="1:61">
      <c r="A134" s="128">
        <v>133</v>
      </c>
      <c r="B134" s="3">
        <v>189929</v>
      </c>
      <c r="C134" s="3" t="s">
        <v>54</v>
      </c>
      <c r="D134" s="3">
        <v>211219</v>
      </c>
      <c r="E134" s="60" t="s">
        <v>66</v>
      </c>
      <c r="F134" s="3" t="s">
        <v>69</v>
      </c>
      <c r="G134" s="3" t="s">
        <v>63</v>
      </c>
      <c r="H134" s="3" t="s">
        <v>57</v>
      </c>
      <c r="I134" s="33">
        <v>1</v>
      </c>
      <c r="J134" s="3" t="s">
        <v>64</v>
      </c>
      <c r="K134" s="3" t="s">
        <v>62</v>
      </c>
      <c r="L134" s="3" t="str">
        <f t="shared" si="277"/>
        <v>HFD-EX</v>
      </c>
      <c r="M134" s="120" t="s">
        <v>60</v>
      </c>
      <c r="N134" s="120" t="s">
        <v>60</v>
      </c>
      <c r="O134" s="3" t="s">
        <v>76</v>
      </c>
      <c r="P134" s="3" t="s">
        <v>76</v>
      </c>
      <c r="Q134" s="3" t="s">
        <v>76</v>
      </c>
      <c r="R134" s="3" t="s">
        <v>60</v>
      </c>
      <c r="S134" s="1" t="s">
        <v>61</v>
      </c>
      <c r="T134" s="38">
        <v>44710</v>
      </c>
      <c r="U134" s="34">
        <f t="shared" si="304"/>
        <v>44731</v>
      </c>
      <c r="V134" s="35">
        <f t="shared" si="312"/>
        <v>44742</v>
      </c>
      <c r="W134" s="34">
        <f t="shared" si="279"/>
        <v>44798</v>
      </c>
      <c r="X134" s="34">
        <f t="shared" si="316"/>
        <v>44799</v>
      </c>
      <c r="Y134" s="56">
        <v>32.9</v>
      </c>
      <c r="Z134" s="52">
        <f t="shared" si="280"/>
        <v>0.32900000000000001</v>
      </c>
      <c r="AA134" s="52">
        <f t="shared" si="281"/>
        <v>164.5</v>
      </c>
      <c r="AB134" s="36">
        <f t="shared" si="222"/>
        <v>44803</v>
      </c>
      <c r="AC134" s="55">
        <v>31</v>
      </c>
      <c r="AD134" s="52">
        <f t="shared" si="282"/>
        <v>0.31</v>
      </c>
      <c r="AE134" s="52">
        <f t="shared" si="283"/>
        <v>155</v>
      </c>
      <c r="AF134" s="34">
        <f t="shared" si="284"/>
        <v>44810</v>
      </c>
      <c r="AG134" s="55">
        <v>32</v>
      </c>
      <c r="AH134" s="52">
        <f t="shared" si="285"/>
        <v>0.32</v>
      </c>
      <c r="AI134" s="52">
        <f t="shared" si="286"/>
        <v>160</v>
      </c>
      <c r="AJ134" s="34">
        <f t="shared" si="287"/>
        <v>44817</v>
      </c>
      <c r="AK134" s="55">
        <v>32.5</v>
      </c>
      <c r="AL134" s="52">
        <f t="shared" si="288"/>
        <v>0.32500000000000001</v>
      </c>
      <c r="AM134" s="52">
        <f t="shared" si="289"/>
        <v>162.5</v>
      </c>
      <c r="AN134" s="34">
        <f t="shared" si="290"/>
        <v>44824</v>
      </c>
      <c r="AO134" s="34">
        <f t="shared" si="291"/>
        <v>44848</v>
      </c>
      <c r="AP134" s="37">
        <f t="shared" si="169"/>
        <v>44851</v>
      </c>
      <c r="AQ134" s="1">
        <v>16</v>
      </c>
      <c r="AR134" s="1">
        <f t="shared" si="292"/>
        <v>112</v>
      </c>
      <c r="AS134" s="34">
        <f t="shared" si="317"/>
        <v>44911</v>
      </c>
      <c r="AT134" s="33">
        <f t="shared" si="315"/>
        <v>133</v>
      </c>
      <c r="AU134" s="7">
        <f t="shared" si="313"/>
        <v>44936</v>
      </c>
      <c r="AV134" s="7"/>
      <c r="AW134" s="80">
        <f t="shared" si="314"/>
        <v>7.9285714285714288</v>
      </c>
      <c r="AX134" s="50">
        <v>44742</v>
      </c>
      <c r="AY134" s="50">
        <f t="shared" si="301"/>
        <v>44770</v>
      </c>
      <c r="AZ134" s="50">
        <f t="shared" si="302"/>
        <v>44798</v>
      </c>
      <c r="BA134" s="50">
        <f t="shared" si="303"/>
        <v>44833</v>
      </c>
      <c r="BB134" s="50">
        <f t="shared" si="309"/>
        <v>44847</v>
      </c>
      <c r="BC134" s="50">
        <f t="shared" si="276"/>
        <v>44882</v>
      </c>
      <c r="BD134" s="50">
        <f t="shared" si="296"/>
        <v>44910</v>
      </c>
      <c r="BE134" s="50">
        <f t="shared" si="297"/>
        <v>44938</v>
      </c>
      <c r="BF134" s="61">
        <f t="shared" si="298"/>
        <v>44966</v>
      </c>
      <c r="BG134" s="61">
        <f t="shared" si="299"/>
        <v>44994</v>
      </c>
      <c r="BH134" s="61">
        <f t="shared" si="300"/>
        <v>45022</v>
      </c>
    </row>
    <row r="135" spans="1:61">
      <c r="A135" s="128">
        <v>134</v>
      </c>
      <c r="B135" s="3">
        <v>189929</v>
      </c>
      <c r="C135" s="3" t="s">
        <v>54</v>
      </c>
      <c r="D135" s="3">
        <v>211219</v>
      </c>
      <c r="E135" s="60" t="s">
        <v>66</v>
      </c>
      <c r="F135" s="3" t="s">
        <v>69</v>
      </c>
      <c r="G135" s="3" t="s">
        <v>63</v>
      </c>
      <c r="H135" s="3" t="s">
        <v>57</v>
      </c>
      <c r="I135" s="33">
        <v>1</v>
      </c>
      <c r="J135" s="3" t="s">
        <v>64</v>
      </c>
      <c r="K135" s="3" t="s">
        <v>62</v>
      </c>
      <c r="L135" s="3" t="str">
        <f t="shared" si="277"/>
        <v>HFD-EX</v>
      </c>
      <c r="M135" s="120" t="s">
        <v>60</v>
      </c>
      <c r="N135" s="120" t="s">
        <v>60</v>
      </c>
      <c r="O135" s="3" t="s">
        <v>76</v>
      </c>
      <c r="P135" s="3" t="s">
        <v>76</v>
      </c>
      <c r="Q135" s="3" t="s">
        <v>76</v>
      </c>
      <c r="R135" s="3" t="s">
        <v>60</v>
      </c>
      <c r="S135" s="1" t="s">
        <v>61</v>
      </c>
      <c r="T135" s="38">
        <v>44710</v>
      </c>
      <c r="U135" s="34">
        <f t="shared" si="304"/>
        <v>44731</v>
      </c>
      <c r="V135" s="35">
        <f t="shared" si="312"/>
        <v>44742</v>
      </c>
      <c r="W135" s="34">
        <f t="shared" si="279"/>
        <v>44798</v>
      </c>
      <c r="X135" s="34">
        <f t="shared" si="316"/>
        <v>44799</v>
      </c>
      <c r="Y135" s="56">
        <v>35.200000000000003</v>
      </c>
      <c r="Z135" s="52">
        <f t="shared" si="280"/>
        <v>0.35200000000000004</v>
      </c>
      <c r="AA135" s="52">
        <f t="shared" si="281"/>
        <v>176.00000000000003</v>
      </c>
      <c r="AB135" s="36">
        <f t="shared" si="222"/>
        <v>44803</v>
      </c>
      <c r="AC135" s="55">
        <v>32.6</v>
      </c>
      <c r="AD135" s="52">
        <f t="shared" si="282"/>
        <v>0.32600000000000001</v>
      </c>
      <c r="AE135" s="52">
        <f t="shared" si="283"/>
        <v>163</v>
      </c>
      <c r="AF135" s="34">
        <f t="shared" si="284"/>
        <v>44810</v>
      </c>
      <c r="AG135" s="55">
        <v>32</v>
      </c>
      <c r="AH135" s="52">
        <f t="shared" si="285"/>
        <v>0.32</v>
      </c>
      <c r="AI135" s="52">
        <f t="shared" si="286"/>
        <v>160</v>
      </c>
      <c r="AJ135" s="34">
        <f t="shared" si="287"/>
        <v>44817</v>
      </c>
      <c r="AK135" s="55">
        <v>32.1</v>
      </c>
      <c r="AL135" s="52">
        <f t="shared" si="288"/>
        <v>0.32100000000000001</v>
      </c>
      <c r="AM135" s="52">
        <f t="shared" si="289"/>
        <v>160.5</v>
      </c>
      <c r="AN135" s="34">
        <f t="shared" si="290"/>
        <v>44824</v>
      </c>
      <c r="AO135" s="34">
        <f t="shared" si="291"/>
        <v>44848</v>
      </c>
      <c r="AP135" s="37">
        <f t="shared" si="169"/>
        <v>44851</v>
      </c>
      <c r="AQ135" s="1">
        <v>16</v>
      </c>
      <c r="AR135" s="1">
        <f t="shared" si="292"/>
        <v>112</v>
      </c>
      <c r="AS135" s="34">
        <f t="shared" si="317"/>
        <v>44911</v>
      </c>
      <c r="AT135" s="33">
        <f t="shared" si="315"/>
        <v>134</v>
      </c>
      <c r="AU135" s="7">
        <f t="shared" si="313"/>
        <v>44936</v>
      </c>
      <c r="AV135" s="7"/>
      <c r="AW135" s="80">
        <f t="shared" si="314"/>
        <v>7.9285714285714288</v>
      </c>
      <c r="AX135" s="50">
        <v>44742</v>
      </c>
      <c r="AY135" s="50">
        <f t="shared" si="301"/>
        <v>44770</v>
      </c>
      <c r="AZ135" s="50">
        <f t="shared" si="302"/>
        <v>44798</v>
      </c>
      <c r="BA135" s="50">
        <f t="shared" si="303"/>
        <v>44833</v>
      </c>
      <c r="BB135" s="50">
        <f t="shared" si="309"/>
        <v>44847</v>
      </c>
      <c r="BC135" s="50">
        <f t="shared" si="276"/>
        <v>44882</v>
      </c>
      <c r="BD135" s="50">
        <f t="shared" si="296"/>
        <v>44910</v>
      </c>
      <c r="BE135" s="50">
        <f t="shared" si="297"/>
        <v>44938</v>
      </c>
      <c r="BF135" s="61">
        <f t="shared" si="298"/>
        <v>44966</v>
      </c>
      <c r="BG135" s="61">
        <f t="shared" si="299"/>
        <v>44994</v>
      </c>
      <c r="BH135" s="61">
        <f t="shared" si="300"/>
        <v>45022</v>
      </c>
    </row>
    <row r="136" spans="1:61">
      <c r="A136" s="128">
        <v>135</v>
      </c>
      <c r="B136" s="3">
        <v>189929</v>
      </c>
      <c r="C136" s="3" t="s">
        <v>54</v>
      </c>
      <c r="D136" s="3">
        <v>211691</v>
      </c>
      <c r="E136" s="60" t="s">
        <v>66</v>
      </c>
      <c r="F136" s="3" t="s">
        <v>69</v>
      </c>
      <c r="G136" s="3" t="s">
        <v>56</v>
      </c>
      <c r="H136" s="3" t="s">
        <v>57</v>
      </c>
      <c r="I136" s="33">
        <v>1</v>
      </c>
      <c r="J136" s="3" t="s">
        <v>64</v>
      </c>
      <c r="K136" s="3" t="s">
        <v>59</v>
      </c>
      <c r="L136" s="3" t="str">
        <f t="shared" ref="L136:L156" si="318">IF((AND(J136="CON",K136="SED")),"CON-SED",IF((AND(J136="CON",K136="EX")),"CON-EX",IF((AND(J136="HFD",K136="SED")),"HFD-SED",IF((AND(J136="HFD",K136="EX")),"HFD-EX","Not Yet Assigned"))))</f>
        <v>HFD-SED</v>
      </c>
      <c r="M136" s="120" t="s">
        <v>60</v>
      </c>
      <c r="N136" s="120" t="s">
        <v>60</v>
      </c>
      <c r="O136" s="3" t="s">
        <v>76</v>
      </c>
      <c r="P136" s="3" t="s">
        <v>76</v>
      </c>
      <c r="Q136" s="3" t="s">
        <v>76</v>
      </c>
      <c r="R136" s="3" t="s">
        <v>60</v>
      </c>
      <c r="S136" s="1" t="s">
        <v>61</v>
      </c>
      <c r="T136" s="38">
        <v>44721</v>
      </c>
      <c r="U136" s="34">
        <f t="shared" si="304"/>
        <v>44742</v>
      </c>
      <c r="V136" s="35">
        <f t="shared" si="312"/>
        <v>44756</v>
      </c>
      <c r="W136" s="34">
        <f t="shared" si="279"/>
        <v>44812</v>
      </c>
      <c r="X136" s="34">
        <f t="shared" si="316"/>
        <v>44813</v>
      </c>
      <c r="Z136" s="52">
        <f t="shared" si="280"/>
        <v>0</v>
      </c>
      <c r="AA136" s="52">
        <f t="shared" si="281"/>
        <v>0</v>
      </c>
      <c r="AB136" s="36">
        <f t="shared" si="222"/>
        <v>44817</v>
      </c>
      <c r="AC136" s="55">
        <v>35.799999999999997</v>
      </c>
      <c r="AD136" s="52">
        <f t="shared" si="282"/>
        <v>0.35799999999999998</v>
      </c>
      <c r="AE136" s="52">
        <f t="shared" si="283"/>
        <v>179</v>
      </c>
      <c r="AF136" s="34">
        <f t="shared" si="284"/>
        <v>44824</v>
      </c>
      <c r="AG136" s="55">
        <v>36.6</v>
      </c>
      <c r="AH136" s="52">
        <f t="shared" si="285"/>
        <v>0.36600000000000005</v>
      </c>
      <c r="AI136" s="52">
        <f t="shared" si="286"/>
        <v>183.00000000000003</v>
      </c>
      <c r="AJ136" s="34">
        <f t="shared" si="287"/>
        <v>44831</v>
      </c>
      <c r="AK136" s="55"/>
      <c r="AL136" s="52">
        <f t="shared" si="288"/>
        <v>0</v>
      </c>
      <c r="AM136" s="52">
        <f t="shared" si="289"/>
        <v>0</v>
      </c>
      <c r="AN136" s="34">
        <f t="shared" si="290"/>
        <v>44838</v>
      </c>
      <c r="AO136" s="34">
        <f t="shared" si="291"/>
        <v>44862</v>
      </c>
      <c r="AP136" s="37">
        <f t="shared" si="169"/>
        <v>44865</v>
      </c>
      <c r="AQ136" s="1">
        <v>4</v>
      </c>
      <c r="AR136" s="1">
        <f t="shared" si="292"/>
        <v>28</v>
      </c>
      <c r="AS136" s="34">
        <f t="shared" si="317"/>
        <v>44841</v>
      </c>
      <c r="AT136" s="33">
        <f t="shared" si="315"/>
        <v>135</v>
      </c>
      <c r="AU136" s="7">
        <f t="shared" si="313"/>
        <v>44866</v>
      </c>
      <c r="AV136" s="7"/>
      <c r="AW136" s="80">
        <f t="shared" si="314"/>
        <v>4.9285714285714288</v>
      </c>
      <c r="AX136" s="50">
        <v>44756</v>
      </c>
      <c r="AY136" s="50">
        <f t="shared" si="301"/>
        <v>44784</v>
      </c>
      <c r="AZ136" s="50">
        <f t="shared" si="302"/>
        <v>44812</v>
      </c>
      <c r="BA136" s="50">
        <f t="shared" si="303"/>
        <v>44847</v>
      </c>
      <c r="BB136" s="50">
        <f t="shared" si="309"/>
        <v>44861</v>
      </c>
      <c r="BC136" s="50">
        <f t="shared" si="276"/>
        <v>44896</v>
      </c>
      <c r="BD136" s="61">
        <f t="shared" si="296"/>
        <v>44924</v>
      </c>
      <c r="BE136" s="61">
        <f t="shared" si="297"/>
        <v>44952</v>
      </c>
      <c r="BF136" s="61">
        <f t="shared" si="298"/>
        <v>44980</v>
      </c>
      <c r="BG136" s="61">
        <f t="shared" si="299"/>
        <v>45008</v>
      </c>
      <c r="BH136" s="61">
        <f t="shared" si="300"/>
        <v>45036</v>
      </c>
    </row>
    <row r="137" spans="1:61">
      <c r="A137" s="128">
        <v>136</v>
      </c>
      <c r="B137" s="3">
        <v>189929</v>
      </c>
      <c r="C137" s="3" t="s">
        <v>54</v>
      </c>
      <c r="D137" s="3">
        <v>211691</v>
      </c>
      <c r="E137" s="60" t="s">
        <v>66</v>
      </c>
      <c r="F137" s="3" t="s">
        <v>69</v>
      </c>
      <c r="G137" s="3" t="s">
        <v>56</v>
      </c>
      <c r="H137" s="3" t="s">
        <v>57</v>
      </c>
      <c r="I137" s="33">
        <v>1</v>
      </c>
      <c r="J137" s="3" t="s">
        <v>64</v>
      </c>
      <c r="K137" s="3" t="s">
        <v>62</v>
      </c>
      <c r="L137" s="3" t="str">
        <f t="shared" si="318"/>
        <v>HFD-EX</v>
      </c>
      <c r="M137" s="120" t="s">
        <v>60</v>
      </c>
      <c r="N137" s="120" t="s">
        <v>60</v>
      </c>
      <c r="O137" s="3" t="s">
        <v>76</v>
      </c>
      <c r="P137" s="3" t="s">
        <v>76</v>
      </c>
      <c r="Q137" s="3" t="s">
        <v>76</v>
      </c>
      <c r="R137" s="3" t="s">
        <v>60</v>
      </c>
      <c r="S137" s="1" t="s">
        <v>61</v>
      </c>
      <c r="T137" s="38">
        <v>44721</v>
      </c>
      <c r="U137" s="34">
        <f t="shared" si="304"/>
        <v>44742</v>
      </c>
      <c r="V137" s="35">
        <f t="shared" si="312"/>
        <v>44756</v>
      </c>
      <c r="W137" s="34">
        <f t="shared" si="279"/>
        <v>44812</v>
      </c>
      <c r="X137" s="34">
        <f t="shared" si="316"/>
        <v>44813</v>
      </c>
      <c r="Z137" s="52">
        <f t="shared" si="280"/>
        <v>0</v>
      </c>
      <c r="AA137" s="52">
        <f t="shared" si="281"/>
        <v>0</v>
      </c>
      <c r="AB137" s="36">
        <f t="shared" si="222"/>
        <v>44817</v>
      </c>
      <c r="AC137" s="55">
        <v>32.4</v>
      </c>
      <c r="AD137" s="52">
        <f t="shared" si="282"/>
        <v>0.32400000000000001</v>
      </c>
      <c r="AE137" s="52">
        <f t="shared" si="283"/>
        <v>162</v>
      </c>
      <c r="AF137" s="34">
        <f t="shared" si="284"/>
        <v>44824</v>
      </c>
      <c r="AG137" s="55">
        <v>32.9</v>
      </c>
      <c r="AH137" s="52">
        <f t="shared" si="285"/>
        <v>0.32900000000000001</v>
      </c>
      <c r="AI137" s="52">
        <f t="shared" si="286"/>
        <v>164.5</v>
      </c>
      <c r="AJ137" s="34">
        <f t="shared" si="287"/>
        <v>44831</v>
      </c>
      <c r="AK137" s="55"/>
      <c r="AL137" s="52">
        <f t="shared" si="288"/>
        <v>0</v>
      </c>
      <c r="AM137" s="52">
        <f t="shared" si="289"/>
        <v>0</v>
      </c>
      <c r="AN137" s="34">
        <f t="shared" si="290"/>
        <v>44838</v>
      </c>
      <c r="AO137" s="34">
        <f t="shared" si="291"/>
        <v>44862</v>
      </c>
      <c r="AP137" s="37">
        <f t="shared" si="169"/>
        <v>44865</v>
      </c>
      <c r="AQ137" s="1">
        <v>4</v>
      </c>
      <c r="AR137" s="1">
        <f t="shared" si="292"/>
        <v>28</v>
      </c>
      <c r="AS137" s="34">
        <f t="shared" si="317"/>
        <v>44841</v>
      </c>
      <c r="AT137" s="33">
        <f t="shared" si="315"/>
        <v>136</v>
      </c>
      <c r="AU137" s="7">
        <f t="shared" si="313"/>
        <v>44866</v>
      </c>
      <c r="AV137" s="7"/>
      <c r="AW137" s="80">
        <f t="shared" si="314"/>
        <v>4.9285714285714288</v>
      </c>
      <c r="AX137" s="50">
        <v>44756</v>
      </c>
      <c r="AY137" s="50">
        <f t="shared" si="301"/>
        <v>44784</v>
      </c>
      <c r="AZ137" s="50">
        <f t="shared" si="302"/>
        <v>44812</v>
      </c>
      <c r="BA137" s="50">
        <f t="shared" si="303"/>
        <v>44847</v>
      </c>
      <c r="BB137" s="50">
        <f t="shared" si="309"/>
        <v>44861</v>
      </c>
      <c r="BC137" s="50">
        <f t="shared" si="276"/>
        <v>44896</v>
      </c>
      <c r="BD137" s="61">
        <f t="shared" si="296"/>
        <v>44924</v>
      </c>
      <c r="BE137" s="61">
        <f t="shared" si="297"/>
        <v>44952</v>
      </c>
      <c r="BF137" s="61">
        <f t="shared" si="298"/>
        <v>44980</v>
      </c>
      <c r="BG137" s="61">
        <f t="shared" si="299"/>
        <v>45008</v>
      </c>
      <c r="BH137" s="61">
        <f t="shared" si="300"/>
        <v>45036</v>
      </c>
    </row>
    <row r="138" spans="1:61" s="143" customFormat="1">
      <c r="A138" s="129">
        <v>137</v>
      </c>
      <c r="B138" s="120">
        <v>194881</v>
      </c>
      <c r="C138" s="120" t="s">
        <v>81</v>
      </c>
      <c r="D138" s="120">
        <v>211686</v>
      </c>
      <c r="E138" s="73" t="s">
        <v>66</v>
      </c>
      <c r="F138" s="120" t="s">
        <v>73</v>
      </c>
      <c r="G138" s="120" t="s">
        <v>56</v>
      </c>
      <c r="H138" s="120" t="s">
        <v>57</v>
      </c>
      <c r="I138" s="121">
        <v>1</v>
      </c>
      <c r="J138" s="120" t="s">
        <v>64</v>
      </c>
      <c r="K138" s="120" t="s">
        <v>59</v>
      </c>
      <c r="L138" s="120" t="str">
        <f t="shared" si="318"/>
        <v>HFD-SED</v>
      </c>
      <c r="M138" s="120" t="s">
        <v>60</v>
      </c>
      <c r="N138" s="120" t="s">
        <v>60</v>
      </c>
      <c r="O138" s="120" t="s">
        <v>76</v>
      </c>
      <c r="P138" s="120" t="s">
        <v>76</v>
      </c>
      <c r="Q138" s="120" t="s">
        <v>76</v>
      </c>
      <c r="R138" s="120" t="s">
        <v>60</v>
      </c>
      <c r="S138" s="122" t="s">
        <v>61</v>
      </c>
      <c r="T138" s="123">
        <v>44721</v>
      </c>
      <c r="U138" s="124">
        <f t="shared" si="304"/>
        <v>44742</v>
      </c>
      <c r="V138" s="124">
        <f t="shared" si="312"/>
        <v>44756</v>
      </c>
      <c r="W138" s="124">
        <f t="shared" si="279"/>
        <v>44812</v>
      </c>
      <c r="X138" s="124">
        <f t="shared" si="316"/>
        <v>44813</v>
      </c>
      <c r="Y138" s="147" t="s">
        <v>61</v>
      </c>
      <c r="Z138" s="126" t="s">
        <v>61</v>
      </c>
      <c r="AA138" s="126" t="s">
        <v>61</v>
      </c>
      <c r="AB138" s="124">
        <f t="shared" si="222"/>
        <v>44817</v>
      </c>
      <c r="AC138" s="147" t="s">
        <v>61</v>
      </c>
      <c r="AD138" s="126" t="s">
        <v>61</v>
      </c>
      <c r="AE138" s="126" t="s">
        <v>61</v>
      </c>
      <c r="AF138" s="124">
        <f t="shared" si="284"/>
        <v>44824</v>
      </c>
      <c r="AG138" s="147" t="s">
        <v>61</v>
      </c>
      <c r="AH138" s="126" t="s">
        <v>61</v>
      </c>
      <c r="AI138" s="126" t="s">
        <v>61</v>
      </c>
      <c r="AJ138" s="124">
        <f t="shared" si="287"/>
        <v>44831</v>
      </c>
      <c r="AK138" s="147" t="s">
        <v>61</v>
      </c>
      <c r="AL138" s="126" t="s">
        <v>61</v>
      </c>
      <c r="AM138" s="126" t="s">
        <v>61</v>
      </c>
      <c r="AN138" s="124">
        <f t="shared" si="290"/>
        <v>44838</v>
      </c>
      <c r="AO138" s="124">
        <f t="shared" si="291"/>
        <v>44862</v>
      </c>
      <c r="AP138" s="124">
        <f t="shared" si="169"/>
        <v>44865</v>
      </c>
      <c r="AQ138" s="122">
        <v>4</v>
      </c>
      <c r="AR138" s="122">
        <f t="shared" si="292"/>
        <v>28</v>
      </c>
      <c r="AS138" s="124">
        <f t="shared" si="317"/>
        <v>44841</v>
      </c>
      <c r="AT138" s="121">
        <f t="shared" si="315"/>
        <v>137</v>
      </c>
      <c r="AU138" s="61">
        <f t="shared" si="313"/>
        <v>44866</v>
      </c>
      <c r="AV138" s="61"/>
      <c r="AW138" s="134">
        <f t="shared" si="314"/>
        <v>4.9285714285714288</v>
      </c>
      <c r="AX138" s="61">
        <v>44756</v>
      </c>
      <c r="AY138" s="61">
        <f t="shared" si="301"/>
        <v>44784</v>
      </c>
      <c r="AZ138" s="61">
        <f t="shared" si="302"/>
        <v>44812</v>
      </c>
      <c r="BA138" s="61">
        <f>AZ138+35</f>
        <v>44847</v>
      </c>
      <c r="BB138" s="61">
        <f t="shared" si="309"/>
        <v>44861</v>
      </c>
      <c r="BC138" s="61">
        <f t="shared" si="276"/>
        <v>44896</v>
      </c>
      <c r="BD138" s="61">
        <f t="shared" si="296"/>
        <v>44924</v>
      </c>
      <c r="BE138" s="61">
        <f t="shared" si="297"/>
        <v>44952</v>
      </c>
      <c r="BF138" s="61">
        <f t="shared" si="298"/>
        <v>44980</v>
      </c>
      <c r="BG138" s="61">
        <f t="shared" si="299"/>
        <v>45008</v>
      </c>
      <c r="BH138" s="61">
        <f t="shared" si="300"/>
        <v>45036</v>
      </c>
      <c r="BI138" s="135" t="s">
        <v>82</v>
      </c>
    </row>
    <row r="139" spans="1:61" s="143" customFormat="1">
      <c r="A139" s="129">
        <v>138</v>
      </c>
      <c r="B139" s="120">
        <v>194881</v>
      </c>
      <c r="C139" s="120" t="s">
        <v>81</v>
      </c>
      <c r="D139" s="120">
        <v>211686</v>
      </c>
      <c r="E139" s="73" t="s">
        <v>66</v>
      </c>
      <c r="F139" s="120" t="s">
        <v>73</v>
      </c>
      <c r="G139" s="120" t="s">
        <v>56</v>
      </c>
      <c r="H139" s="120" t="s">
        <v>57</v>
      </c>
      <c r="I139" s="121">
        <v>1</v>
      </c>
      <c r="J139" s="120" t="s">
        <v>64</v>
      </c>
      <c r="K139" s="120" t="s">
        <v>59</v>
      </c>
      <c r="L139" s="120" t="str">
        <f t="shared" si="318"/>
        <v>HFD-SED</v>
      </c>
      <c r="M139" s="120" t="s">
        <v>60</v>
      </c>
      <c r="N139" s="120" t="s">
        <v>60</v>
      </c>
      <c r="O139" s="120" t="s">
        <v>76</v>
      </c>
      <c r="P139" s="120" t="s">
        <v>76</v>
      </c>
      <c r="Q139" s="120" t="s">
        <v>76</v>
      </c>
      <c r="R139" s="120" t="s">
        <v>60</v>
      </c>
      <c r="S139" s="122" t="s">
        <v>61</v>
      </c>
      <c r="T139" s="123">
        <v>44721</v>
      </c>
      <c r="U139" s="124">
        <f t="shared" si="304"/>
        <v>44742</v>
      </c>
      <c r="V139" s="124">
        <f t="shared" si="312"/>
        <v>44756</v>
      </c>
      <c r="W139" s="124">
        <f t="shared" si="279"/>
        <v>44812</v>
      </c>
      <c r="X139" s="124">
        <f t="shared" si="316"/>
        <v>44813</v>
      </c>
      <c r="Y139" s="147" t="s">
        <v>61</v>
      </c>
      <c r="Z139" s="126" t="s">
        <v>61</v>
      </c>
      <c r="AA139" s="126" t="s">
        <v>61</v>
      </c>
      <c r="AB139" s="124">
        <f t="shared" si="222"/>
        <v>44817</v>
      </c>
      <c r="AC139" s="147" t="s">
        <v>61</v>
      </c>
      <c r="AD139" s="126" t="s">
        <v>61</v>
      </c>
      <c r="AE139" s="126" t="s">
        <v>61</v>
      </c>
      <c r="AF139" s="124">
        <f t="shared" si="284"/>
        <v>44824</v>
      </c>
      <c r="AG139" s="147" t="s">
        <v>61</v>
      </c>
      <c r="AH139" s="126" t="s">
        <v>61</v>
      </c>
      <c r="AI139" s="126" t="s">
        <v>61</v>
      </c>
      <c r="AJ139" s="124">
        <f t="shared" si="287"/>
        <v>44831</v>
      </c>
      <c r="AK139" s="147" t="s">
        <v>61</v>
      </c>
      <c r="AL139" s="126" t="s">
        <v>61</v>
      </c>
      <c r="AM139" s="126" t="s">
        <v>61</v>
      </c>
      <c r="AN139" s="124">
        <f t="shared" si="290"/>
        <v>44838</v>
      </c>
      <c r="AO139" s="124">
        <f t="shared" si="291"/>
        <v>44862</v>
      </c>
      <c r="AP139" s="124">
        <f t="shared" si="169"/>
        <v>44865</v>
      </c>
      <c r="AQ139" s="122">
        <v>4</v>
      </c>
      <c r="AR139" s="122">
        <f t="shared" si="292"/>
        <v>28</v>
      </c>
      <c r="AS139" s="124">
        <f t="shared" si="317"/>
        <v>44841</v>
      </c>
      <c r="AT139" s="121">
        <f t="shared" si="315"/>
        <v>138</v>
      </c>
      <c r="AU139" s="61">
        <f t="shared" si="313"/>
        <v>44866</v>
      </c>
      <c r="AV139" s="61"/>
      <c r="AW139" s="134">
        <f t="shared" si="314"/>
        <v>4.9285714285714288</v>
      </c>
      <c r="AX139" s="61">
        <v>44756</v>
      </c>
      <c r="AY139" s="61">
        <f t="shared" si="301"/>
        <v>44784</v>
      </c>
      <c r="AZ139" s="61">
        <f t="shared" si="302"/>
        <v>44812</v>
      </c>
      <c r="BA139" s="61">
        <f t="shared" si="303"/>
        <v>44847</v>
      </c>
      <c r="BB139" s="61">
        <f t="shared" si="309"/>
        <v>44861</v>
      </c>
      <c r="BC139" s="61">
        <f t="shared" si="276"/>
        <v>44896</v>
      </c>
      <c r="BD139" s="61">
        <f t="shared" si="296"/>
        <v>44924</v>
      </c>
      <c r="BE139" s="61">
        <f t="shared" si="297"/>
        <v>44952</v>
      </c>
      <c r="BF139" s="61">
        <f t="shared" si="298"/>
        <v>44980</v>
      </c>
      <c r="BG139" s="61">
        <f t="shared" si="299"/>
        <v>45008</v>
      </c>
      <c r="BH139" s="61">
        <f t="shared" si="300"/>
        <v>45036</v>
      </c>
      <c r="BI139" s="135" t="s">
        <v>82</v>
      </c>
    </row>
    <row r="140" spans="1:61" s="143" customFormat="1">
      <c r="A140" s="129">
        <v>139</v>
      </c>
      <c r="B140" s="120">
        <v>194881</v>
      </c>
      <c r="C140" s="120" t="s">
        <v>81</v>
      </c>
      <c r="D140" s="120">
        <v>211686</v>
      </c>
      <c r="E140" s="73" t="s">
        <v>66</v>
      </c>
      <c r="F140" s="120" t="s">
        <v>73</v>
      </c>
      <c r="G140" s="120" t="s">
        <v>56</v>
      </c>
      <c r="H140" s="120" t="s">
        <v>57</v>
      </c>
      <c r="I140" s="121">
        <v>1</v>
      </c>
      <c r="J140" s="120" t="s">
        <v>64</v>
      </c>
      <c r="K140" s="120" t="s">
        <v>59</v>
      </c>
      <c r="L140" s="120" t="str">
        <f t="shared" si="318"/>
        <v>HFD-SED</v>
      </c>
      <c r="M140" s="120" t="s">
        <v>60</v>
      </c>
      <c r="N140" s="120" t="s">
        <v>60</v>
      </c>
      <c r="O140" s="120" t="s">
        <v>76</v>
      </c>
      <c r="P140" s="120" t="s">
        <v>76</v>
      </c>
      <c r="Q140" s="120" t="s">
        <v>76</v>
      </c>
      <c r="R140" s="120" t="s">
        <v>60</v>
      </c>
      <c r="S140" s="122" t="s">
        <v>61</v>
      </c>
      <c r="T140" s="123">
        <v>44721</v>
      </c>
      <c r="U140" s="124">
        <f t="shared" si="304"/>
        <v>44742</v>
      </c>
      <c r="V140" s="124">
        <f t="shared" si="312"/>
        <v>44756</v>
      </c>
      <c r="W140" s="124">
        <f t="shared" si="279"/>
        <v>44812</v>
      </c>
      <c r="X140" s="124">
        <f t="shared" si="316"/>
        <v>44813</v>
      </c>
      <c r="Y140" s="147" t="s">
        <v>61</v>
      </c>
      <c r="Z140" s="126" t="s">
        <v>61</v>
      </c>
      <c r="AA140" s="126" t="s">
        <v>61</v>
      </c>
      <c r="AB140" s="124">
        <f t="shared" si="222"/>
        <v>44817</v>
      </c>
      <c r="AC140" s="147" t="s">
        <v>61</v>
      </c>
      <c r="AD140" s="126" t="s">
        <v>61</v>
      </c>
      <c r="AE140" s="126" t="s">
        <v>61</v>
      </c>
      <c r="AF140" s="124">
        <f t="shared" si="284"/>
        <v>44824</v>
      </c>
      <c r="AG140" s="147" t="s">
        <v>61</v>
      </c>
      <c r="AH140" s="126" t="s">
        <v>61</v>
      </c>
      <c r="AI140" s="126" t="s">
        <v>61</v>
      </c>
      <c r="AJ140" s="124">
        <f t="shared" si="287"/>
        <v>44831</v>
      </c>
      <c r="AK140" s="147" t="s">
        <v>61</v>
      </c>
      <c r="AL140" s="126" t="s">
        <v>61</v>
      </c>
      <c r="AM140" s="126" t="s">
        <v>61</v>
      </c>
      <c r="AN140" s="124">
        <f t="shared" si="290"/>
        <v>44838</v>
      </c>
      <c r="AO140" s="124">
        <f t="shared" si="291"/>
        <v>44862</v>
      </c>
      <c r="AP140" s="124">
        <f t="shared" si="169"/>
        <v>44865</v>
      </c>
      <c r="AQ140" s="122">
        <v>30</v>
      </c>
      <c r="AR140" s="122">
        <f t="shared" si="292"/>
        <v>210</v>
      </c>
      <c r="AS140" s="124">
        <f t="shared" si="317"/>
        <v>45023</v>
      </c>
      <c r="AT140" s="121">
        <f t="shared" si="315"/>
        <v>139</v>
      </c>
      <c r="AU140" s="61">
        <f t="shared" si="313"/>
        <v>45048</v>
      </c>
      <c r="AV140" s="61"/>
      <c r="AW140" s="134">
        <f t="shared" si="314"/>
        <v>11.428571428571429</v>
      </c>
      <c r="AX140" s="61">
        <v>44756</v>
      </c>
      <c r="AY140" s="61">
        <f t="shared" si="301"/>
        <v>44784</v>
      </c>
      <c r="AZ140" s="61">
        <f t="shared" si="302"/>
        <v>44812</v>
      </c>
      <c r="BA140" s="61">
        <f t="shared" si="303"/>
        <v>44847</v>
      </c>
      <c r="BB140" s="61">
        <f t="shared" si="309"/>
        <v>44861</v>
      </c>
      <c r="BC140" s="61">
        <f t="shared" si="276"/>
        <v>44896</v>
      </c>
      <c r="BD140" s="61">
        <f t="shared" si="296"/>
        <v>44924</v>
      </c>
      <c r="BE140" s="61">
        <f t="shared" si="297"/>
        <v>44952</v>
      </c>
      <c r="BF140" s="61">
        <f t="shared" si="298"/>
        <v>44980</v>
      </c>
      <c r="BG140" s="61">
        <f t="shared" si="299"/>
        <v>45008</v>
      </c>
      <c r="BH140" s="61">
        <f t="shared" si="300"/>
        <v>45036</v>
      </c>
      <c r="BI140" s="135" t="s">
        <v>82</v>
      </c>
    </row>
    <row r="141" spans="1:61" s="143" customFormat="1">
      <c r="A141" s="129">
        <v>140</v>
      </c>
      <c r="B141" s="120">
        <v>194881</v>
      </c>
      <c r="C141" s="120" t="s">
        <v>81</v>
      </c>
      <c r="D141" s="120">
        <v>211686</v>
      </c>
      <c r="E141" s="73" t="s">
        <v>66</v>
      </c>
      <c r="F141" s="120" t="s">
        <v>73</v>
      </c>
      <c r="G141" s="120" t="s">
        <v>56</v>
      </c>
      <c r="H141" s="120" t="s">
        <v>57</v>
      </c>
      <c r="I141" s="121">
        <v>1</v>
      </c>
      <c r="J141" s="120" t="s">
        <v>64</v>
      </c>
      <c r="K141" s="120" t="s">
        <v>62</v>
      </c>
      <c r="L141" s="120" t="str">
        <f t="shared" si="318"/>
        <v>HFD-EX</v>
      </c>
      <c r="M141" s="120" t="s">
        <v>60</v>
      </c>
      <c r="N141" s="120" t="s">
        <v>60</v>
      </c>
      <c r="O141" s="120" t="s">
        <v>76</v>
      </c>
      <c r="P141" s="120" t="s">
        <v>76</v>
      </c>
      <c r="Q141" s="120" t="s">
        <v>76</v>
      </c>
      <c r="R141" s="120" t="s">
        <v>60</v>
      </c>
      <c r="S141" s="122" t="s">
        <v>61</v>
      </c>
      <c r="T141" s="123">
        <v>44721</v>
      </c>
      <c r="U141" s="124">
        <f t="shared" si="304"/>
        <v>44742</v>
      </c>
      <c r="V141" s="124">
        <f t="shared" si="312"/>
        <v>44756</v>
      </c>
      <c r="W141" s="124">
        <f t="shared" si="279"/>
        <v>44812</v>
      </c>
      <c r="X141" s="124">
        <f t="shared" si="316"/>
        <v>44813</v>
      </c>
      <c r="Y141" s="147" t="s">
        <v>61</v>
      </c>
      <c r="Z141" s="126" t="s">
        <v>61</v>
      </c>
      <c r="AA141" s="126" t="s">
        <v>61</v>
      </c>
      <c r="AB141" s="124">
        <f t="shared" si="222"/>
        <v>44817</v>
      </c>
      <c r="AC141" s="147" t="s">
        <v>61</v>
      </c>
      <c r="AD141" s="126" t="s">
        <v>61</v>
      </c>
      <c r="AE141" s="126" t="s">
        <v>61</v>
      </c>
      <c r="AF141" s="124">
        <f t="shared" si="284"/>
        <v>44824</v>
      </c>
      <c r="AG141" s="147" t="s">
        <v>61</v>
      </c>
      <c r="AH141" s="126" t="s">
        <v>61</v>
      </c>
      <c r="AI141" s="126" t="s">
        <v>61</v>
      </c>
      <c r="AJ141" s="124">
        <f t="shared" si="287"/>
        <v>44831</v>
      </c>
      <c r="AK141" s="147" t="s">
        <v>61</v>
      </c>
      <c r="AL141" s="126" t="s">
        <v>61</v>
      </c>
      <c r="AM141" s="126" t="s">
        <v>61</v>
      </c>
      <c r="AN141" s="124">
        <f t="shared" si="290"/>
        <v>44838</v>
      </c>
      <c r="AO141" s="124">
        <f t="shared" si="291"/>
        <v>44862</v>
      </c>
      <c r="AP141" s="124">
        <f t="shared" si="169"/>
        <v>44865</v>
      </c>
      <c r="AQ141" s="122">
        <v>4</v>
      </c>
      <c r="AR141" s="122">
        <f t="shared" si="292"/>
        <v>28</v>
      </c>
      <c r="AS141" s="124">
        <f t="shared" si="317"/>
        <v>44841</v>
      </c>
      <c r="AT141" s="121">
        <f t="shared" si="315"/>
        <v>140</v>
      </c>
      <c r="AU141" s="61">
        <f t="shared" si="313"/>
        <v>44866</v>
      </c>
      <c r="AV141" s="61"/>
      <c r="AW141" s="134">
        <f t="shared" si="314"/>
        <v>4.9285714285714288</v>
      </c>
      <c r="AX141" s="61">
        <v>44756</v>
      </c>
      <c r="AY141" s="61">
        <f t="shared" si="301"/>
        <v>44784</v>
      </c>
      <c r="AZ141" s="61">
        <f t="shared" si="302"/>
        <v>44812</v>
      </c>
      <c r="BA141" s="61">
        <f t="shared" si="303"/>
        <v>44847</v>
      </c>
      <c r="BB141" s="61">
        <f t="shared" si="309"/>
        <v>44861</v>
      </c>
      <c r="BC141" s="61">
        <f t="shared" si="276"/>
        <v>44896</v>
      </c>
      <c r="BD141" s="61">
        <f t="shared" si="296"/>
        <v>44924</v>
      </c>
      <c r="BE141" s="61">
        <f t="shared" si="297"/>
        <v>44952</v>
      </c>
      <c r="BF141" s="61">
        <f t="shared" si="298"/>
        <v>44980</v>
      </c>
      <c r="BG141" s="61">
        <f t="shared" si="299"/>
        <v>45008</v>
      </c>
      <c r="BH141" s="61">
        <f t="shared" si="300"/>
        <v>45036</v>
      </c>
      <c r="BI141" s="135" t="s">
        <v>82</v>
      </c>
    </row>
    <row r="142" spans="1:61">
      <c r="A142" s="128">
        <v>141</v>
      </c>
      <c r="B142" s="3">
        <v>194881</v>
      </c>
      <c r="C142" s="3" t="s">
        <v>81</v>
      </c>
      <c r="D142" s="3">
        <v>211687</v>
      </c>
      <c r="E142" s="60" t="s">
        <v>66</v>
      </c>
      <c r="F142" s="3" t="s">
        <v>73</v>
      </c>
      <c r="G142" s="3" t="s">
        <v>56</v>
      </c>
      <c r="H142" s="3" t="s">
        <v>57</v>
      </c>
      <c r="I142" s="33">
        <v>1</v>
      </c>
      <c r="J142" s="3" t="s">
        <v>64</v>
      </c>
      <c r="K142" s="3" t="s">
        <v>59</v>
      </c>
      <c r="L142" s="3" t="str">
        <f t="shared" si="318"/>
        <v>HFD-SED</v>
      </c>
      <c r="M142" s="120" t="s">
        <v>60</v>
      </c>
      <c r="N142" s="120" t="s">
        <v>60</v>
      </c>
      <c r="O142" s="3" t="s">
        <v>76</v>
      </c>
      <c r="P142" s="3" t="s">
        <v>76</v>
      </c>
      <c r="Q142" s="3" t="s">
        <v>76</v>
      </c>
      <c r="R142" s="3" t="s">
        <v>60</v>
      </c>
      <c r="S142" s="1" t="s">
        <v>61</v>
      </c>
      <c r="T142" s="38">
        <v>44721</v>
      </c>
      <c r="U142" s="34">
        <f t="shared" si="304"/>
        <v>44742</v>
      </c>
      <c r="V142" s="35">
        <f t="shared" si="312"/>
        <v>44756</v>
      </c>
      <c r="W142" s="34">
        <f t="shared" si="279"/>
        <v>44812</v>
      </c>
      <c r="X142" s="34">
        <f t="shared" si="316"/>
        <v>44813</v>
      </c>
      <c r="Z142" s="52">
        <f t="shared" si="280"/>
        <v>0</v>
      </c>
      <c r="AA142" s="52">
        <f t="shared" si="281"/>
        <v>0</v>
      </c>
      <c r="AB142" s="36">
        <f t="shared" si="222"/>
        <v>44817</v>
      </c>
      <c r="AC142" s="55">
        <v>24.1</v>
      </c>
      <c r="AD142" s="52">
        <f t="shared" si="282"/>
        <v>0.24100000000000002</v>
      </c>
      <c r="AE142" s="52">
        <f t="shared" si="283"/>
        <v>120.50000000000001</v>
      </c>
      <c r="AF142" s="34">
        <f t="shared" si="284"/>
        <v>44824</v>
      </c>
      <c r="AG142" s="55">
        <v>23.9</v>
      </c>
      <c r="AH142" s="52">
        <f t="shared" si="285"/>
        <v>0.23899999999999999</v>
      </c>
      <c r="AI142" s="52">
        <f t="shared" si="286"/>
        <v>119.5</v>
      </c>
      <c r="AJ142" s="34">
        <f t="shared" si="287"/>
        <v>44831</v>
      </c>
      <c r="AK142" s="55"/>
      <c r="AL142" s="52">
        <f t="shared" si="288"/>
        <v>0</v>
      </c>
      <c r="AM142" s="52">
        <f t="shared" si="289"/>
        <v>0</v>
      </c>
      <c r="AN142" s="34">
        <f t="shared" si="290"/>
        <v>44838</v>
      </c>
      <c r="AO142" s="34">
        <f t="shared" si="291"/>
        <v>44862</v>
      </c>
      <c r="AP142" s="37">
        <f t="shared" ref="AP142:AP174" si="319">AN142+27</f>
        <v>44865</v>
      </c>
      <c r="AQ142" s="1">
        <v>4</v>
      </c>
      <c r="AR142" s="1">
        <f t="shared" si="292"/>
        <v>28</v>
      </c>
      <c r="AS142" s="34">
        <f t="shared" si="317"/>
        <v>44841</v>
      </c>
      <c r="AT142" s="33">
        <f t="shared" si="315"/>
        <v>141</v>
      </c>
      <c r="AU142" s="7">
        <f t="shared" si="313"/>
        <v>44866</v>
      </c>
      <c r="AV142" s="7"/>
      <c r="AW142" s="80">
        <f t="shared" si="314"/>
        <v>4.9285714285714288</v>
      </c>
      <c r="AX142" s="50">
        <v>44756</v>
      </c>
      <c r="AY142" s="50">
        <f t="shared" si="301"/>
        <v>44784</v>
      </c>
      <c r="AZ142" s="61">
        <f t="shared" si="302"/>
        <v>44812</v>
      </c>
      <c r="BA142" s="50">
        <f t="shared" si="303"/>
        <v>44847</v>
      </c>
      <c r="BB142" s="50">
        <f t="shared" si="309"/>
        <v>44861</v>
      </c>
      <c r="BC142" s="50">
        <f t="shared" si="276"/>
        <v>44896</v>
      </c>
      <c r="BD142" s="61">
        <f t="shared" si="296"/>
        <v>44924</v>
      </c>
      <c r="BE142" s="61">
        <f t="shared" si="297"/>
        <v>44952</v>
      </c>
      <c r="BF142" s="61">
        <f t="shared" si="298"/>
        <v>44980</v>
      </c>
      <c r="BG142" s="61">
        <f t="shared" si="299"/>
        <v>45008</v>
      </c>
      <c r="BH142" s="61">
        <f t="shared" si="300"/>
        <v>45036</v>
      </c>
    </row>
    <row r="143" spans="1:61">
      <c r="A143" s="128">
        <v>142</v>
      </c>
      <c r="B143" s="3">
        <v>194881</v>
      </c>
      <c r="C143" s="3" t="s">
        <v>81</v>
      </c>
      <c r="D143" s="3">
        <v>211687</v>
      </c>
      <c r="E143" s="60" t="s">
        <v>66</v>
      </c>
      <c r="F143" s="3" t="s">
        <v>73</v>
      </c>
      <c r="G143" s="3" t="s">
        <v>56</v>
      </c>
      <c r="H143" s="3" t="s">
        <v>57</v>
      </c>
      <c r="I143" s="33">
        <v>1</v>
      </c>
      <c r="J143" s="3" t="s">
        <v>64</v>
      </c>
      <c r="K143" s="3" t="s">
        <v>62</v>
      </c>
      <c r="L143" s="3" t="str">
        <f t="shared" si="318"/>
        <v>HFD-EX</v>
      </c>
      <c r="M143" s="120" t="s">
        <v>60</v>
      </c>
      <c r="N143" s="120" t="s">
        <v>60</v>
      </c>
      <c r="O143" s="3" t="s">
        <v>76</v>
      </c>
      <c r="P143" s="3" t="s">
        <v>76</v>
      </c>
      <c r="Q143" s="3" t="s">
        <v>76</v>
      </c>
      <c r="R143" s="3" t="s">
        <v>60</v>
      </c>
      <c r="S143" s="1" t="s">
        <v>61</v>
      </c>
      <c r="T143" s="38">
        <v>44721</v>
      </c>
      <c r="U143" s="34">
        <f t="shared" si="304"/>
        <v>44742</v>
      </c>
      <c r="V143" s="35">
        <f t="shared" si="312"/>
        <v>44756</v>
      </c>
      <c r="W143" s="34">
        <f t="shared" si="279"/>
        <v>44812</v>
      </c>
      <c r="X143" s="34">
        <f t="shared" si="316"/>
        <v>44813</v>
      </c>
      <c r="Z143" s="52">
        <f t="shared" si="280"/>
        <v>0</v>
      </c>
      <c r="AA143" s="52">
        <f t="shared" si="281"/>
        <v>0</v>
      </c>
      <c r="AB143" s="36">
        <f t="shared" si="222"/>
        <v>44817</v>
      </c>
      <c r="AC143" s="55">
        <v>21.3</v>
      </c>
      <c r="AD143" s="52">
        <f t="shared" si="282"/>
        <v>0.21300000000000002</v>
      </c>
      <c r="AE143" s="52">
        <f t="shared" si="283"/>
        <v>106.50000000000001</v>
      </c>
      <c r="AF143" s="34">
        <f t="shared" si="284"/>
        <v>44824</v>
      </c>
      <c r="AG143" s="55">
        <v>21.4</v>
      </c>
      <c r="AH143" s="52">
        <f t="shared" si="285"/>
        <v>0.214</v>
      </c>
      <c r="AI143" s="52">
        <f t="shared" si="286"/>
        <v>107</v>
      </c>
      <c r="AJ143" s="34">
        <f t="shared" si="287"/>
        <v>44831</v>
      </c>
      <c r="AK143" s="55"/>
      <c r="AL143" s="52">
        <f t="shared" si="288"/>
        <v>0</v>
      </c>
      <c r="AM143" s="52">
        <f t="shared" si="289"/>
        <v>0</v>
      </c>
      <c r="AN143" s="34">
        <f t="shared" si="290"/>
        <v>44838</v>
      </c>
      <c r="AO143" s="34">
        <f t="shared" si="291"/>
        <v>44862</v>
      </c>
      <c r="AP143" s="37">
        <f t="shared" si="319"/>
        <v>44865</v>
      </c>
      <c r="AQ143" s="1">
        <v>30</v>
      </c>
      <c r="AR143" s="1">
        <f t="shared" si="292"/>
        <v>210</v>
      </c>
      <c r="AS143" s="34">
        <f t="shared" si="317"/>
        <v>45023</v>
      </c>
      <c r="AT143" s="33">
        <f t="shared" si="315"/>
        <v>142</v>
      </c>
      <c r="AU143" s="7">
        <f t="shared" si="313"/>
        <v>45048</v>
      </c>
      <c r="AV143" s="7"/>
      <c r="AW143" s="80">
        <f t="shared" si="314"/>
        <v>11.428571428571429</v>
      </c>
      <c r="AX143" s="50">
        <v>44756</v>
      </c>
      <c r="AY143" s="50">
        <f t="shared" si="301"/>
        <v>44784</v>
      </c>
      <c r="AZ143" s="61">
        <f t="shared" si="302"/>
        <v>44812</v>
      </c>
      <c r="BA143" s="50">
        <f t="shared" si="303"/>
        <v>44847</v>
      </c>
      <c r="BB143" s="50">
        <f t="shared" si="309"/>
        <v>44861</v>
      </c>
      <c r="BC143" s="50">
        <f t="shared" si="276"/>
        <v>44896</v>
      </c>
      <c r="BD143" s="50">
        <f t="shared" si="296"/>
        <v>44924</v>
      </c>
      <c r="BE143" s="50">
        <f t="shared" si="297"/>
        <v>44952</v>
      </c>
      <c r="BF143" s="50">
        <f t="shared" si="298"/>
        <v>44980</v>
      </c>
      <c r="BG143" s="50">
        <f t="shared" si="299"/>
        <v>45008</v>
      </c>
      <c r="BH143" s="50">
        <f t="shared" si="300"/>
        <v>45036</v>
      </c>
    </row>
    <row r="144" spans="1:61">
      <c r="A144" s="128">
        <v>143</v>
      </c>
      <c r="B144" s="3">
        <v>194881</v>
      </c>
      <c r="C144" s="3" t="s">
        <v>81</v>
      </c>
      <c r="D144" s="3">
        <v>211687</v>
      </c>
      <c r="E144" s="60" t="s">
        <v>66</v>
      </c>
      <c r="F144" s="3" t="s">
        <v>73</v>
      </c>
      <c r="G144" s="3" t="s">
        <v>56</v>
      </c>
      <c r="H144" s="3" t="s">
        <v>57</v>
      </c>
      <c r="I144" s="33">
        <v>1</v>
      </c>
      <c r="J144" s="3" t="s">
        <v>64</v>
      </c>
      <c r="K144" s="3" t="s">
        <v>62</v>
      </c>
      <c r="L144" s="3" t="str">
        <f t="shared" si="318"/>
        <v>HFD-EX</v>
      </c>
      <c r="M144" s="120" t="s">
        <v>60</v>
      </c>
      <c r="N144" s="120" t="s">
        <v>60</v>
      </c>
      <c r="O144" s="3" t="s">
        <v>76</v>
      </c>
      <c r="P144" s="3" t="s">
        <v>76</v>
      </c>
      <c r="Q144" s="3" t="s">
        <v>76</v>
      </c>
      <c r="R144" s="3" t="s">
        <v>60</v>
      </c>
      <c r="S144" s="1" t="s">
        <v>61</v>
      </c>
      <c r="T144" s="38">
        <v>44722</v>
      </c>
      <c r="U144" s="34">
        <f t="shared" si="304"/>
        <v>44743</v>
      </c>
      <c r="V144" s="35">
        <f t="shared" si="312"/>
        <v>44756</v>
      </c>
      <c r="W144" s="34">
        <f t="shared" si="279"/>
        <v>44812</v>
      </c>
      <c r="X144" s="34">
        <f t="shared" si="316"/>
        <v>44813</v>
      </c>
      <c r="Z144" s="52">
        <f t="shared" si="280"/>
        <v>0</v>
      </c>
      <c r="AA144" s="52">
        <f t="shared" si="281"/>
        <v>0</v>
      </c>
      <c r="AB144" s="36">
        <f t="shared" si="222"/>
        <v>44817</v>
      </c>
      <c r="AC144" s="55">
        <v>22</v>
      </c>
      <c r="AD144" s="52">
        <f t="shared" si="282"/>
        <v>0.22</v>
      </c>
      <c r="AE144" s="52">
        <f t="shared" si="283"/>
        <v>110</v>
      </c>
      <c r="AF144" s="34">
        <f t="shared" si="284"/>
        <v>44824</v>
      </c>
      <c r="AG144" s="55">
        <v>22.1</v>
      </c>
      <c r="AH144" s="52">
        <f t="shared" si="285"/>
        <v>0.22100000000000003</v>
      </c>
      <c r="AI144" s="52">
        <f t="shared" si="286"/>
        <v>110.50000000000001</v>
      </c>
      <c r="AJ144" s="34">
        <f t="shared" si="287"/>
        <v>44831</v>
      </c>
      <c r="AK144" s="55"/>
      <c r="AL144" s="52">
        <f t="shared" si="288"/>
        <v>0</v>
      </c>
      <c r="AM144" s="52">
        <f t="shared" si="289"/>
        <v>0</v>
      </c>
      <c r="AN144" s="34">
        <f t="shared" si="290"/>
        <v>44838</v>
      </c>
      <c r="AO144" s="34">
        <f t="shared" si="291"/>
        <v>44862</v>
      </c>
      <c r="AP144" s="37">
        <f t="shared" si="319"/>
        <v>44865</v>
      </c>
      <c r="AQ144" s="1">
        <v>30</v>
      </c>
      <c r="AR144" s="1">
        <f t="shared" si="292"/>
        <v>210</v>
      </c>
      <c r="AS144" s="34">
        <f t="shared" si="317"/>
        <v>45023</v>
      </c>
      <c r="AT144" s="33">
        <f t="shared" si="315"/>
        <v>143</v>
      </c>
      <c r="AU144" s="7">
        <f t="shared" si="313"/>
        <v>45048</v>
      </c>
      <c r="AV144" s="7"/>
      <c r="AW144" s="80">
        <f t="shared" si="314"/>
        <v>11.428571428571429</v>
      </c>
      <c r="AX144" s="50">
        <v>44756</v>
      </c>
      <c r="AY144" s="50">
        <f t="shared" si="301"/>
        <v>44784</v>
      </c>
      <c r="AZ144" s="61">
        <f t="shared" si="302"/>
        <v>44812</v>
      </c>
      <c r="BA144" s="50">
        <f t="shared" si="303"/>
        <v>44847</v>
      </c>
      <c r="BB144" s="50">
        <f t="shared" si="309"/>
        <v>44861</v>
      </c>
      <c r="BC144" s="50">
        <f t="shared" si="276"/>
        <v>44896</v>
      </c>
      <c r="BD144" s="50">
        <f t="shared" si="296"/>
        <v>44924</v>
      </c>
      <c r="BE144" s="50">
        <f t="shared" si="297"/>
        <v>44952</v>
      </c>
      <c r="BF144" s="50">
        <f t="shared" si="298"/>
        <v>44980</v>
      </c>
      <c r="BG144" s="50">
        <f t="shared" si="299"/>
        <v>45008</v>
      </c>
      <c r="BH144" s="50">
        <f t="shared" si="300"/>
        <v>45036</v>
      </c>
    </row>
    <row r="145" spans="1:61">
      <c r="A145" s="128">
        <v>144</v>
      </c>
      <c r="B145" s="3">
        <v>194881</v>
      </c>
      <c r="C145" s="3" t="s">
        <v>81</v>
      </c>
      <c r="D145" s="3">
        <v>211688</v>
      </c>
      <c r="E145" s="60" t="s">
        <v>66</v>
      </c>
      <c r="F145" s="3" t="s">
        <v>73</v>
      </c>
      <c r="G145" s="3" t="s">
        <v>63</v>
      </c>
      <c r="H145" s="3" t="s">
        <v>57</v>
      </c>
      <c r="I145" s="33">
        <v>1</v>
      </c>
      <c r="J145" s="3" t="s">
        <v>64</v>
      </c>
      <c r="K145" s="3" t="s">
        <v>59</v>
      </c>
      <c r="L145" s="3" t="str">
        <f t="shared" si="318"/>
        <v>HFD-SED</v>
      </c>
      <c r="M145" s="120" t="s">
        <v>60</v>
      </c>
      <c r="N145" s="120" t="s">
        <v>60</v>
      </c>
      <c r="O145" s="3" t="s">
        <v>76</v>
      </c>
      <c r="P145" s="3" t="s">
        <v>76</v>
      </c>
      <c r="Q145" s="3" t="s">
        <v>76</v>
      </c>
      <c r="R145" s="3" t="s">
        <v>60</v>
      </c>
      <c r="S145" s="1" t="s">
        <v>61</v>
      </c>
      <c r="T145" s="38">
        <v>44722</v>
      </c>
      <c r="U145" s="34">
        <f t="shared" si="304"/>
        <v>44743</v>
      </c>
      <c r="V145" s="35">
        <f t="shared" si="312"/>
        <v>44756</v>
      </c>
      <c r="W145" s="34">
        <f t="shared" si="279"/>
        <v>44812</v>
      </c>
      <c r="X145" s="34">
        <f t="shared" si="316"/>
        <v>44813</v>
      </c>
      <c r="Z145" s="52">
        <f t="shared" si="280"/>
        <v>0</v>
      </c>
      <c r="AA145" s="52">
        <f t="shared" si="281"/>
        <v>0</v>
      </c>
      <c r="AB145" s="36">
        <f t="shared" si="222"/>
        <v>44817</v>
      </c>
      <c r="AC145" s="55">
        <v>32.299999999999997</v>
      </c>
      <c r="AD145" s="52">
        <f t="shared" si="282"/>
        <v>0.32299999999999995</v>
      </c>
      <c r="AE145" s="52">
        <f t="shared" si="283"/>
        <v>161.49999999999997</v>
      </c>
      <c r="AF145" s="34">
        <f t="shared" si="284"/>
        <v>44824</v>
      </c>
      <c r="AG145" s="55">
        <v>30.7</v>
      </c>
      <c r="AH145" s="52">
        <f t="shared" si="285"/>
        <v>0.307</v>
      </c>
      <c r="AI145" s="52">
        <f t="shared" si="286"/>
        <v>153.5</v>
      </c>
      <c r="AJ145" s="34">
        <f t="shared" si="287"/>
        <v>44831</v>
      </c>
      <c r="AK145" s="55"/>
      <c r="AL145" s="52">
        <f t="shared" si="288"/>
        <v>0</v>
      </c>
      <c r="AM145" s="52">
        <f t="shared" si="289"/>
        <v>0</v>
      </c>
      <c r="AN145" s="34">
        <f t="shared" si="290"/>
        <v>44838</v>
      </c>
      <c r="AO145" s="34">
        <f t="shared" si="291"/>
        <v>44862</v>
      </c>
      <c r="AP145" s="37">
        <f t="shared" si="319"/>
        <v>44865</v>
      </c>
      <c r="AQ145" s="1">
        <v>30</v>
      </c>
      <c r="AR145" s="1">
        <f t="shared" si="292"/>
        <v>210</v>
      </c>
      <c r="AS145" s="34">
        <f t="shared" si="317"/>
        <v>45023</v>
      </c>
      <c r="AT145" s="33">
        <f t="shared" si="315"/>
        <v>144</v>
      </c>
      <c r="AU145" s="7">
        <f t="shared" si="313"/>
        <v>45048</v>
      </c>
      <c r="AV145" s="7"/>
      <c r="AW145" s="80">
        <f t="shared" si="314"/>
        <v>11.428571428571429</v>
      </c>
      <c r="AX145" s="50">
        <v>44756</v>
      </c>
      <c r="AY145" s="50">
        <f t="shared" si="301"/>
        <v>44784</v>
      </c>
      <c r="AZ145" s="61">
        <f t="shared" si="302"/>
        <v>44812</v>
      </c>
      <c r="BA145" s="50">
        <f t="shared" si="303"/>
        <v>44847</v>
      </c>
      <c r="BB145" s="50">
        <f t="shared" si="309"/>
        <v>44861</v>
      </c>
      <c r="BC145" s="50">
        <f t="shared" si="276"/>
        <v>44896</v>
      </c>
      <c r="BD145" s="61">
        <f t="shared" si="296"/>
        <v>44924</v>
      </c>
      <c r="BE145" s="61">
        <f t="shared" si="297"/>
        <v>44952</v>
      </c>
      <c r="BF145" s="61">
        <f t="shared" si="298"/>
        <v>44980</v>
      </c>
      <c r="BG145" s="61">
        <f t="shared" si="299"/>
        <v>45008</v>
      </c>
      <c r="BH145" s="61">
        <f t="shared" si="300"/>
        <v>45036</v>
      </c>
    </row>
    <row r="146" spans="1:61">
      <c r="A146" s="128">
        <v>145</v>
      </c>
      <c r="B146" s="3">
        <v>194881</v>
      </c>
      <c r="C146" s="3" t="s">
        <v>81</v>
      </c>
      <c r="D146" s="3">
        <v>211688</v>
      </c>
      <c r="E146" s="60" t="s">
        <v>66</v>
      </c>
      <c r="F146" s="3" t="s">
        <v>73</v>
      </c>
      <c r="G146" s="3" t="s">
        <v>63</v>
      </c>
      <c r="H146" s="3" t="s">
        <v>57</v>
      </c>
      <c r="I146" s="33">
        <v>1</v>
      </c>
      <c r="J146" s="3" t="s">
        <v>64</v>
      </c>
      <c r="K146" s="3" t="s">
        <v>62</v>
      </c>
      <c r="L146" s="3" t="str">
        <f t="shared" si="318"/>
        <v>HFD-EX</v>
      </c>
      <c r="M146" s="120" t="s">
        <v>60</v>
      </c>
      <c r="N146" s="120" t="s">
        <v>60</v>
      </c>
      <c r="O146" s="3" t="s">
        <v>76</v>
      </c>
      <c r="P146" s="3" t="s">
        <v>76</v>
      </c>
      <c r="Q146" s="3" t="s">
        <v>76</v>
      </c>
      <c r="R146" s="3" t="s">
        <v>60</v>
      </c>
      <c r="S146" s="1" t="s">
        <v>61</v>
      </c>
      <c r="T146" s="38">
        <v>44722</v>
      </c>
      <c r="U146" s="34">
        <f t="shared" si="304"/>
        <v>44743</v>
      </c>
      <c r="V146" s="35">
        <f t="shared" si="312"/>
        <v>44756</v>
      </c>
      <c r="W146" s="34">
        <f t="shared" si="279"/>
        <v>44812</v>
      </c>
      <c r="X146" s="34">
        <f t="shared" si="316"/>
        <v>44813</v>
      </c>
      <c r="Z146" s="52">
        <f t="shared" si="280"/>
        <v>0</v>
      </c>
      <c r="AA146" s="52">
        <f t="shared" si="281"/>
        <v>0</v>
      </c>
      <c r="AB146" s="36">
        <f t="shared" si="222"/>
        <v>44817</v>
      </c>
      <c r="AC146" s="55">
        <v>29.7</v>
      </c>
      <c r="AD146" s="52">
        <f t="shared" si="282"/>
        <v>0.29699999999999999</v>
      </c>
      <c r="AE146" s="52">
        <f t="shared" si="283"/>
        <v>148.5</v>
      </c>
      <c r="AF146" s="34">
        <f t="shared" si="284"/>
        <v>44824</v>
      </c>
      <c r="AG146" s="55">
        <v>27.5</v>
      </c>
      <c r="AH146" s="52">
        <f t="shared" si="285"/>
        <v>0.27500000000000002</v>
      </c>
      <c r="AI146" s="52">
        <f t="shared" si="286"/>
        <v>137.5</v>
      </c>
      <c r="AJ146" s="34">
        <f t="shared" si="287"/>
        <v>44831</v>
      </c>
      <c r="AK146" s="55"/>
      <c r="AL146" s="52">
        <f t="shared" si="288"/>
        <v>0</v>
      </c>
      <c r="AM146" s="52">
        <f t="shared" si="289"/>
        <v>0</v>
      </c>
      <c r="AN146" s="34">
        <f t="shared" si="290"/>
        <v>44838</v>
      </c>
      <c r="AO146" s="34">
        <f t="shared" si="291"/>
        <v>44862</v>
      </c>
      <c r="AP146" s="37">
        <f t="shared" si="319"/>
        <v>44865</v>
      </c>
      <c r="AQ146" s="1">
        <v>4</v>
      </c>
      <c r="AR146" s="1">
        <f t="shared" si="292"/>
        <v>28</v>
      </c>
      <c r="AS146" s="34">
        <f t="shared" si="317"/>
        <v>44841</v>
      </c>
      <c r="AT146" s="33">
        <f t="shared" si="315"/>
        <v>145</v>
      </c>
      <c r="AU146" s="7">
        <f t="shared" si="313"/>
        <v>44866</v>
      </c>
      <c r="AV146" s="7"/>
      <c r="AW146" s="80">
        <f t="shared" si="314"/>
        <v>4.9285714285714288</v>
      </c>
      <c r="AX146" s="50">
        <v>44756</v>
      </c>
      <c r="AY146" s="50">
        <f t="shared" si="301"/>
        <v>44784</v>
      </c>
      <c r="AZ146" s="61">
        <f t="shared" si="302"/>
        <v>44812</v>
      </c>
      <c r="BA146" s="50">
        <f t="shared" si="303"/>
        <v>44847</v>
      </c>
      <c r="BB146" s="50">
        <f t="shared" si="309"/>
        <v>44861</v>
      </c>
      <c r="BC146" s="50">
        <f t="shared" si="276"/>
        <v>44896</v>
      </c>
      <c r="BD146" s="61">
        <f t="shared" si="296"/>
        <v>44924</v>
      </c>
      <c r="BE146" s="61">
        <f t="shared" si="297"/>
        <v>44952</v>
      </c>
      <c r="BF146" s="61">
        <f t="shared" si="298"/>
        <v>44980</v>
      </c>
      <c r="BG146" s="61">
        <f t="shared" si="299"/>
        <v>45008</v>
      </c>
      <c r="BH146" s="61">
        <f t="shared" si="300"/>
        <v>45036</v>
      </c>
    </row>
    <row r="147" spans="1:61">
      <c r="A147" s="128">
        <v>146</v>
      </c>
      <c r="B147" s="3">
        <v>194881</v>
      </c>
      <c r="C147" s="3" t="s">
        <v>81</v>
      </c>
      <c r="D147" s="3">
        <v>211688</v>
      </c>
      <c r="E147" s="60" t="s">
        <v>66</v>
      </c>
      <c r="F147" s="3" t="s">
        <v>73</v>
      </c>
      <c r="G147" s="3" t="s">
        <v>63</v>
      </c>
      <c r="H147" s="3" t="s">
        <v>57</v>
      </c>
      <c r="I147" s="33">
        <v>1</v>
      </c>
      <c r="J147" s="3" t="s">
        <v>64</v>
      </c>
      <c r="K147" s="3" t="s">
        <v>62</v>
      </c>
      <c r="L147" s="3" t="str">
        <f t="shared" si="318"/>
        <v>HFD-EX</v>
      </c>
      <c r="M147" s="120" t="s">
        <v>60</v>
      </c>
      <c r="N147" s="120" t="s">
        <v>60</v>
      </c>
      <c r="O147" s="3" t="s">
        <v>76</v>
      </c>
      <c r="P147" s="3" t="s">
        <v>76</v>
      </c>
      <c r="Q147" s="3" t="s">
        <v>76</v>
      </c>
      <c r="R147" s="3" t="s">
        <v>60</v>
      </c>
      <c r="S147" s="1" t="s">
        <v>61</v>
      </c>
      <c r="T147" s="38">
        <v>44722</v>
      </c>
      <c r="U147" s="34">
        <f t="shared" si="304"/>
        <v>44743</v>
      </c>
      <c r="V147" s="35">
        <f t="shared" si="312"/>
        <v>44756</v>
      </c>
      <c r="W147" s="34">
        <f t="shared" si="279"/>
        <v>44812</v>
      </c>
      <c r="X147" s="34">
        <f t="shared" si="316"/>
        <v>44813</v>
      </c>
      <c r="Z147" s="52">
        <f t="shared" si="280"/>
        <v>0</v>
      </c>
      <c r="AA147" s="52">
        <f t="shared" si="281"/>
        <v>0</v>
      </c>
      <c r="AB147" s="36">
        <f t="shared" si="222"/>
        <v>44817</v>
      </c>
      <c r="AC147" s="55">
        <v>29.7</v>
      </c>
      <c r="AD147" s="52">
        <f t="shared" si="282"/>
        <v>0.29699999999999999</v>
      </c>
      <c r="AE147" s="52">
        <f t="shared" si="283"/>
        <v>148.5</v>
      </c>
      <c r="AF147" s="34">
        <f t="shared" si="284"/>
        <v>44824</v>
      </c>
      <c r="AG147" s="55">
        <v>28.8</v>
      </c>
      <c r="AH147" s="52">
        <f t="shared" si="285"/>
        <v>0.28800000000000003</v>
      </c>
      <c r="AI147" s="52">
        <f t="shared" si="286"/>
        <v>144.00000000000003</v>
      </c>
      <c r="AJ147" s="34">
        <f t="shared" si="287"/>
        <v>44831</v>
      </c>
      <c r="AK147" s="55"/>
      <c r="AL147" s="52">
        <f t="shared" si="288"/>
        <v>0</v>
      </c>
      <c r="AM147" s="52">
        <f t="shared" si="289"/>
        <v>0</v>
      </c>
      <c r="AN147" s="34">
        <f t="shared" si="290"/>
        <v>44838</v>
      </c>
      <c r="AO147" s="34">
        <f t="shared" si="291"/>
        <v>44862</v>
      </c>
      <c r="AP147" s="37">
        <f t="shared" si="319"/>
        <v>44865</v>
      </c>
      <c r="AQ147" s="1">
        <v>4</v>
      </c>
      <c r="AR147" s="1">
        <f t="shared" si="292"/>
        <v>28</v>
      </c>
      <c r="AS147" s="34">
        <f t="shared" si="317"/>
        <v>44841</v>
      </c>
      <c r="AT147" s="33">
        <f t="shared" si="315"/>
        <v>146</v>
      </c>
      <c r="AU147" s="7">
        <f t="shared" si="313"/>
        <v>44866</v>
      </c>
      <c r="AV147" s="7"/>
      <c r="AW147" s="80">
        <f t="shared" si="314"/>
        <v>4.9285714285714288</v>
      </c>
      <c r="AX147" s="50">
        <v>44756</v>
      </c>
      <c r="AY147" s="50">
        <f t="shared" si="301"/>
        <v>44784</v>
      </c>
      <c r="AZ147" s="61">
        <f t="shared" si="302"/>
        <v>44812</v>
      </c>
      <c r="BA147" s="50">
        <f t="shared" si="303"/>
        <v>44847</v>
      </c>
      <c r="BB147" s="50">
        <f t="shared" si="309"/>
        <v>44861</v>
      </c>
      <c r="BC147" s="50">
        <f t="shared" si="276"/>
        <v>44896</v>
      </c>
      <c r="BD147" s="61">
        <f t="shared" si="296"/>
        <v>44924</v>
      </c>
      <c r="BE147" s="61">
        <f t="shared" si="297"/>
        <v>44952</v>
      </c>
      <c r="BF147" s="61">
        <f t="shared" si="298"/>
        <v>44980</v>
      </c>
      <c r="BG147" s="61">
        <f t="shared" si="299"/>
        <v>45008</v>
      </c>
      <c r="BH147" s="61">
        <f t="shared" si="300"/>
        <v>45036</v>
      </c>
    </row>
    <row r="148" spans="1:61" s="143" customFormat="1">
      <c r="A148" s="129">
        <v>147</v>
      </c>
      <c r="B148" s="120">
        <v>189931</v>
      </c>
      <c r="C148" s="120" t="s">
        <v>54</v>
      </c>
      <c r="D148" s="120">
        <v>211895</v>
      </c>
      <c r="E148" s="73" t="s">
        <v>66</v>
      </c>
      <c r="F148" s="120" t="s">
        <v>55</v>
      </c>
      <c r="G148" s="120" t="s">
        <v>56</v>
      </c>
      <c r="H148" s="120" t="s">
        <v>57</v>
      </c>
      <c r="I148" s="121">
        <v>1</v>
      </c>
      <c r="J148" s="120" t="s">
        <v>64</v>
      </c>
      <c r="K148" s="120" t="s">
        <v>59</v>
      </c>
      <c r="L148" s="120" t="str">
        <f t="shared" si="318"/>
        <v>HFD-SED</v>
      </c>
      <c r="M148" s="120" t="s">
        <v>60</v>
      </c>
      <c r="N148" s="120" t="s">
        <v>60</v>
      </c>
      <c r="O148" s="120" t="s">
        <v>76</v>
      </c>
      <c r="P148" s="120" t="s">
        <v>76</v>
      </c>
      <c r="Q148" s="120" t="s">
        <v>76</v>
      </c>
      <c r="R148" s="120" t="s">
        <v>60</v>
      </c>
      <c r="S148" s="122" t="s">
        <v>61</v>
      </c>
      <c r="T148" s="123">
        <v>44724</v>
      </c>
      <c r="U148" s="124">
        <f t="shared" si="304"/>
        <v>44745</v>
      </c>
      <c r="V148" s="124">
        <f t="shared" si="312"/>
        <v>44756</v>
      </c>
      <c r="W148" s="124">
        <f t="shared" si="279"/>
        <v>44812</v>
      </c>
      <c r="X148" s="124">
        <f t="shared" si="316"/>
        <v>44813</v>
      </c>
      <c r="Y148" s="147" t="s">
        <v>61</v>
      </c>
      <c r="Z148" s="126" t="s">
        <v>61</v>
      </c>
      <c r="AA148" s="126" t="s">
        <v>61</v>
      </c>
      <c r="AB148" s="124">
        <f t="shared" si="222"/>
        <v>44817</v>
      </c>
      <c r="AC148" s="147" t="s">
        <v>61</v>
      </c>
      <c r="AD148" s="126" t="s">
        <v>61</v>
      </c>
      <c r="AE148" s="126" t="s">
        <v>61</v>
      </c>
      <c r="AF148" s="124">
        <f t="shared" si="284"/>
        <v>44824</v>
      </c>
      <c r="AG148" s="147" t="s">
        <v>61</v>
      </c>
      <c r="AH148" s="126" t="s">
        <v>61</v>
      </c>
      <c r="AI148" s="126" t="s">
        <v>61</v>
      </c>
      <c r="AJ148" s="124">
        <f t="shared" si="287"/>
        <v>44831</v>
      </c>
      <c r="AK148" s="147" t="s">
        <v>61</v>
      </c>
      <c r="AL148" s="126" t="s">
        <v>61</v>
      </c>
      <c r="AM148" s="126" t="s">
        <v>61</v>
      </c>
      <c r="AN148" s="124">
        <f t="shared" si="290"/>
        <v>44838</v>
      </c>
      <c r="AO148" s="124">
        <f t="shared" si="291"/>
        <v>44862</v>
      </c>
      <c r="AP148" s="124">
        <f t="shared" si="319"/>
        <v>44865</v>
      </c>
      <c r="AQ148" s="122">
        <v>30</v>
      </c>
      <c r="AR148" s="122">
        <f t="shared" si="292"/>
        <v>210</v>
      </c>
      <c r="AS148" s="124">
        <f t="shared" si="317"/>
        <v>45023</v>
      </c>
      <c r="AT148" s="121">
        <f t="shared" si="315"/>
        <v>147</v>
      </c>
      <c r="AU148" s="61">
        <f t="shared" si="313"/>
        <v>45048</v>
      </c>
      <c r="AV148" s="61"/>
      <c r="AW148" s="134">
        <f t="shared" si="314"/>
        <v>11.428571428571429</v>
      </c>
      <c r="AX148" s="61">
        <v>44756</v>
      </c>
      <c r="AY148" s="61">
        <f t="shared" si="301"/>
        <v>44784</v>
      </c>
      <c r="AZ148" s="61">
        <f t="shared" si="302"/>
        <v>44812</v>
      </c>
      <c r="BA148" s="61">
        <f t="shared" si="303"/>
        <v>44847</v>
      </c>
      <c r="BB148" s="61">
        <f t="shared" si="309"/>
        <v>44861</v>
      </c>
      <c r="BC148" s="61">
        <f t="shared" si="276"/>
        <v>44896</v>
      </c>
      <c r="BD148" s="61">
        <f t="shared" si="296"/>
        <v>44924</v>
      </c>
      <c r="BE148" s="61">
        <f t="shared" si="297"/>
        <v>44952</v>
      </c>
      <c r="BF148" s="61">
        <f t="shared" si="298"/>
        <v>44980</v>
      </c>
      <c r="BG148" s="61">
        <f t="shared" si="299"/>
        <v>45008</v>
      </c>
      <c r="BH148" s="61">
        <f t="shared" si="300"/>
        <v>45036</v>
      </c>
      <c r="BI148" s="135" t="s">
        <v>83</v>
      </c>
    </row>
    <row r="149" spans="1:61" s="143" customFormat="1">
      <c r="A149" s="129">
        <v>148</v>
      </c>
      <c r="B149" s="120">
        <v>189931</v>
      </c>
      <c r="C149" s="120" t="s">
        <v>54</v>
      </c>
      <c r="D149" s="120">
        <v>211895</v>
      </c>
      <c r="E149" s="73" t="s">
        <v>66</v>
      </c>
      <c r="F149" s="120" t="s">
        <v>55</v>
      </c>
      <c r="G149" s="120" t="s">
        <v>56</v>
      </c>
      <c r="H149" s="120" t="s">
        <v>57</v>
      </c>
      <c r="I149" s="121">
        <v>1</v>
      </c>
      <c r="J149" s="120" t="s">
        <v>64</v>
      </c>
      <c r="K149" s="120" t="s">
        <v>59</v>
      </c>
      <c r="L149" s="120" t="str">
        <f t="shared" si="318"/>
        <v>HFD-SED</v>
      </c>
      <c r="M149" s="120" t="s">
        <v>60</v>
      </c>
      <c r="N149" s="120" t="s">
        <v>60</v>
      </c>
      <c r="O149" s="120" t="s">
        <v>76</v>
      </c>
      <c r="P149" s="120" t="s">
        <v>76</v>
      </c>
      <c r="Q149" s="120" t="s">
        <v>76</v>
      </c>
      <c r="R149" s="120" t="s">
        <v>60</v>
      </c>
      <c r="S149" s="122" t="s">
        <v>61</v>
      </c>
      <c r="T149" s="123">
        <v>44724</v>
      </c>
      <c r="U149" s="124">
        <f t="shared" si="304"/>
        <v>44745</v>
      </c>
      <c r="V149" s="124">
        <f t="shared" si="312"/>
        <v>44756</v>
      </c>
      <c r="W149" s="124">
        <f t="shared" si="279"/>
        <v>44812</v>
      </c>
      <c r="X149" s="124">
        <f t="shared" si="316"/>
        <v>44813</v>
      </c>
      <c r="Y149" s="147" t="s">
        <v>61</v>
      </c>
      <c r="Z149" s="126" t="s">
        <v>61</v>
      </c>
      <c r="AA149" s="126" t="s">
        <v>61</v>
      </c>
      <c r="AB149" s="124">
        <f t="shared" si="222"/>
        <v>44817</v>
      </c>
      <c r="AC149" s="147" t="s">
        <v>61</v>
      </c>
      <c r="AD149" s="126" t="s">
        <v>61</v>
      </c>
      <c r="AE149" s="126" t="s">
        <v>61</v>
      </c>
      <c r="AF149" s="124">
        <f t="shared" si="284"/>
        <v>44824</v>
      </c>
      <c r="AG149" s="147" t="s">
        <v>61</v>
      </c>
      <c r="AH149" s="126" t="s">
        <v>61</v>
      </c>
      <c r="AI149" s="126" t="s">
        <v>61</v>
      </c>
      <c r="AJ149" s="124">
        <f t="shared" si="287"/>
        <v>44831</v>
      </c>
      <c r="AK149" s="147" t="s">
        <v>61</v>
      </c>
      <c r="AL149" s="126" t="s">
        <v>61</v>
      </c>
      <c r="AM149" s="126" t="s">
        <v>61</v>
      </c>
      <c r="AN149" s="124">
        <f t="shared" si="290"/>
        <v>44838</v>
      </c>
      <c r="AO149" s="124">
        <f t="shared" si="291"/>
        <v>44862</v>
      </c>
      <c r="AP149" s="124">
        <f t="shared" si="319"/>
        <v>44865</v>
      </c>
      <c r="AQ149" s="122">
        <v>30</v>
      </c>
      <c r="AR149" s="122">
        <f t="shared" si="292"/>
        <v>210</v>
      </c>
      <c r="AS149" s="124">
        <f t="shared" si="317"/>
        <v>45023</v>
      </c>
      <c r="AT149" s="121">
        <f t="shared" si="315"/>
        <v>148</v>
      </c>
      <c r="AU149" s="61">
        <f t="shared" si="313"/>
        <v>45048</v>
      </c>
      <c r="AV149" s="61"/>
      <c r="AW149" s="134">
        <f t="shared" si="314"/>
        <v>11.428571428571429</v>
      </c>
      <c r="AX149" s="61">
        <v>44756</v>
      </c>
      <c r="AY149" s="61">
        <f t="shared" si="301"/>
        <v>44784</v>
      </c>
      <c r="AZ149" s="61">
        <f t="shared" si="302"/>
        <v>44812</v>
      </c>
      <c r="BA149" s="61">
        <f t="shared" si="303"/>
        <v>44847</v>
      </c>
      <c r="BB149" s="61">
        <f t="shared" si="309"/>
        <v>44861</v>
      </c>
      <c r="BC149" s="61">
        <f t="shared" si="276"/>
        <v>44896</v>
      </c>
      <c r="BD149" s="61">
        <f t="shared" si="296"/>
        <v>44924</v>
      </c>
      <c r="BE149" s="61">
        <f t="shared" si="297"/>
        <v>44952</v>
      </c>
      <c r="BF149" s="61">
        <f t="shared" si="298"/>
        <v>44980</v>
      </c>
      <c r="BG149" s="61">
        <f t="shared" si="299"/>
        <v>45008</v>
      </c>
      <c r="BH149" s="61">
        <f t="shared" si="300"/>
        <v>45036</v>
      </c>
      <c r="BI149" s="135" t="s">
        <v>83</v>
      </c>
    </row>
    <row r="150" spans="1:61" s="143" customFormat="1">
      <c r="A150" s="129">
        <v>149</v>
      </c>
      <c r="B150" s="120">
        <v>189931</v>
      </c>
      <c r="C150" s="120" t="s">
        <v>54</v>
      </c>
      <c r="D150" s="120">
        <v>211895</v>
      </c>
      <c r="E150" s="73" t="s">
        <v>66</v>
      </c>
      <c r="F150" s="120" t="s">
        <v>55</v>
      </c>
      <c r="G150" s="120" t="s">
        <v>56</v>
      </c>
      <c r="H150" s="120" t="s">
        <v>57</v>
      </c>
      <c r="I150" s="121">
        <v>1</v>
      </c>
      <c r="J150" s="120" t="s">
        <v>64</v>
      </c>
      <c r="K150" s="120" t="s">
        <v>62</v>
      </c>
      <c r="L150" s="120" t="str">
        <f t="shared" si="318"/>
        <v>HFD-EX</v>
      </c>
      <c r="M150" s="120" t="s">
        <v>60</v>
      </c>
      <c r="N150" s="120" t="s">
        <v>60</v>
      </c>
      <c r="O150" s="120" t="s">
        <v>76</v>
      </c>
      <c r="P150" s="120" t="s">
        <v>76</v>
      </c>
      <c r="Q150" s="120" t="s">
        <v>76</v>
      </c>
      <c r="R150" s="120" t="s">
        <v>60</v>
      </c>
      <c r="S150" s="122" t="s">
        <v>61</v>
      </c>
      <c r="T150" s="123">
        <v>44724</v>
      </c>
      <c r="U150" s="124">
        <f t="shared" si="304"/>
        <v>44745</v>
      </c>
      <c r="V150" s="124">
        <f t="shared" si="312"/>
        <v>44756</v>
      </c>
      <c r="W150" s="124">
        <f t="shared" si="279"/>
        <v>44812</v>
      </c>
      <c r="X150" s="124">
        <f t="shared" si="316"/>
        <v>44813</v>
      </c>
      <c r="Y150" s="147" t="s">
        <v>61</v>
      </c>
      <c r="Z150" s="126" t="s">
        <v>61</v>
      </c>
      <c r="AA150" s="126" t="s">
        <v>61</v>
      </c>
      <c r="AB150" s="124">
        <f t="shared" si="222"/>
        <v>44817</v>
      </c>
      <c r="AC150" s="147" t="s">
        <v>61</v>
      </c>
      <c r="AD150" s="126" t="s">
        <v>61</v>
      </c>
      <c r="AE150" s="126" t="s">
        <v>61</v>
      </c>
      <c r="AF150" s="124">
        <f t="shared" si="284"/>
        <v>44824</v>
      </c>
      <c r="AG150" s="147" t="s">
        <v>61</v>
      </c>
      <c r="AH150" s="126" t="s">
        <v>61</v>
      </c>
      <c r="AI150" s="126" t="s">
        <v>61</v>
      </c>
      <c r="AJ150" s="124">
        <f t="shared" si="287"/>
        <v>44831</v>
      </c>
      <c r="AK150" s="147" t="s">
        <v>61</v>
      </c>
      <c r="AL150" s="126" t="s">
        <v>61</v>
      </c>
      <c r="AM150" s="126" t="s">
        <v>61</v>
      </c>
      <c r="AN150" s="124">
        <f t="shared" si="290"/>
        <v>44838</v>
      </c>
      <c r="AO150" s="124">
        <f t="shared" si="291"/>
        <v>44862</v>
      </c>
      <c r="AP150" s="124">
        <f t="shared" si="319"/>
        <v>44865</v>
      </c>
      <c r="AQ150" s="122">
        <v>30</v>
      </c>
      <c r="AR150" s="122">
        <f t="shared" si="292"/>
        <v>210</v>
      </c>
      <c r="AS150" s="124">
        <f t="shared" si="317"/>
        <v>45023</v>
      </c>
      <c r="AT150" s="121">
        <f t="shared" si="315"/>
        <v>149</v>
      </c>
      <c r="AU150" s="61">
        <f t="shared" si="313"/>
        <v>45048</v>
      </c>
      <c r="AV150" s="61"/>
      <c r="AW150" s="134">
        <f t="shared" si="314"/>
        <v>11.428571428571429</v>
      </c>
      <c r="AX150" s="61">
        <v>44756</v>
      </c>
      <c r="AY150" s="61">
        <f t="shared" si="301"/>
        <v>44784</v>
      </c>
      <c r="AZ150" s="61">
        <f t="shared" si="302"/>
        <v>44812</v>
      </c>
      <c r="BA150" s="61">
        <f t="shared" si="303"/>
        <v>44847</v>
      </c>
      <c r="BB150" s="61">
        <f t="shared" si="309"/>
        <v>44861</v>
      </c>
      <c r="BC150" s="61">
        <f t="shared" si="276"/>
        <v>44896</v>
      </c>
      <c r="BD150" s="61">
        <f t="shared" si="296"/>
        <v>44924</v>
      </c>
      <c r="BE150" s="61">
        <f t="shared" si="297"/>
        <v>44952</v>
      </c>
      <c r="BF150" s="61">
        <f t="shared" si="298"/>
        <v>44980</v>
      </c>
      <c r="BG150" s="61">
        <f t="shared" si="299"/>
        <v>45008</v>
      </c>
      <c r="BH150" s="61">
        <f t="shared" si="300"/>
        <v>45036</v>
      </c>
      <c r="BI150" s="135" t="s">
        <v>83</v>
      </c>
    </row>
    <row r="151" spans="1:61" s="143" customFormat="1">
      <c r="A151" s="129">
        <v>150</v>
      </c>
      <c r="B151" s="120">
        <v>189931</v>
      </c>
      <c r="C151" s="120" t="s">
        <v>54</v>
      </c>
      <c r="D151" s="120">
        <v>211895</v>
      </c>
      <c r="E151" s="73" t="s">
        <v>66</v>
      </c>
      <c r="F151" s="120" t="s">
        <v>55</v>
      </c>
      <c r="G151" s="120" t="s">
        <v>56</v>
      </c>
      <c r="H151" s="120" t="s">
        <v>57</v>
      </c>
      <c r="I151" s="121">
        <v>1</v>
      </c>
      <c r="J151" s="120" t="s">
        <v>64</v>
      </c>
      <c r="K151" s="120" t="s">
        <v>62</v>
      </c>
      <c r="L151" s="120" t="str">
        <f t="shared" si="318"/>
        <v>HFD-EX</v>
      </c>
      <c r="M151" s="120" t="s">
        <v>60</v>
      </c>
      <c r="N151" s="120" t="s">
        <v>60</v>
      </c>
      <c r="O151" s="120" t="s">
        <v>76</v>
      </c>
      <c r="P151" s="120" t="s">
        <v>76</v>
      </c>
      <c r="Q151" s="120" t="s">
        <v>76</v>
      </c>
      <c r="R151" s="120" t="s">
        <v>60</v>
      </c>
      <c r="S151" s="122" t="s">
        <v>61</v>
      </c>
      <c r="T151" s="123">
        <v>44724</v>
      </c>
      <c r="U151" s="124">
        <f t="shared" si="304"/>
        <v>44745</v>
      </c>
      <c r="V151" s="124">
        <f t="shared" si="312"/>
        <v>44756</v>
      </c>
      <c r="W151" s="124">
        <f t="shared" si="279"/>
        <v>44812</v>
      </c>
      <c r="X151" s="124">
        <f t="shared" si="316"/>
        <v>44813</v>
      </c>
      <c r="Y151" s="147" t="s">
        <v>61</v>
      </c>
      <c r="Z151" s="126" t="s">
        <v>61</v>
      </c>
      <c r="AA151" s="126" t="s">
        <v>61</v>
      </c>
      <c r="AB151" s="124">
        <f t="shared" si="222"/>
        <v>44817</v>
      </c>
      <c r="AC151" s="147" t="s">
        <v>61</v>
      </c>
      <c r="AD151" s="126" t="s">
        <v>61</v>
      </c>
      <c r="AE151" s="126" t="s">
        <v>61</v>
      </c>
      <c r="AF151" s="124">
        <f t="shared" si="284"/>
        <v>44824</v>
      </c>
      <c r="AG151" s="147" t="s">
        <v>61</v>
      </c>
      <c r="AH151" s="126" t="s">
        <v>61</v>
      </c>
      <c r="AI151" s="126" t="s">
        <v>61</v>
      </c>
      <c r="AJ151" s="124">
        <f t="shared" si="287"/>
        <v>44831</v>
      </c>
      <c r="AK151" s="147" t="s">
        <v>61</v>
      </c>
      <c r="AL151" s="126" t="s">
        <v>61</v>
      </c>
      <c r="AM151" s="126" t="s">
        <v>61</v>
      </c>
      <c r="AN151" s="124">
        <f t="shared" si="290"/>
        <v>44838</v>
      </c>
      <c r="AO151" s="124">
        <f t="shared" si="291"/>
        <v>44862</v>
      </c>
      <c r="AP151" s="124">
        <f t="shared" si="319"/>
        <v>44865</v>
      </c>
      <c r="AQ151" s="122">
        <v>30</v>
      </c>
      <c r="AR151" s="122">
        <f t="shared" si="292"/>
        <v>210</v>
      </c>
      <c r="AS151" s="124">
        <f t="shared" si="317"/>
        <v>45023</v>
      </c>
      <c r="AT151" s="121">
        <f t="shared" si="315"/>
        <v>150</v>
      </c>
      <c r="AU151" s="61">
        <f t="shared" si="313"/>
        <v>45048</v>
      </c>
      <c r="AV151" s="61"/>
      <c r="AW151" s="134">
        <f t="shared" si="314"/>
        <v>11.428571428571429</v>
      </c>
      <c r="AX151" s="61">
        <v>44756</v>
      </c>
      <c r="AY151" s="61">
        <f t="shared" si="301"/>
        <v>44784</v>
      </c>
      <c r="AZ151" s="61">
        <f t="shared" si="302"/>
        <v>44812</v>
      </c>
      <c r="BA151" s="61">
        <f t="shared" si="303"/>
        <v>44847</v>
      </c>
      <c r="BB151" s="61">
        <f t="shared" si="309"/>
        <v>44861</v>
      </c>
      <c r="BC151" s="61">
        <f t="shared" si="276"/>
        <v>44896</v>
      </c>
      <c r="BD151" s="61">
        <f t="shared" si="296"/>
        <v>44924</v>
      </c>
      <c r="BE151" s="61">
        <f t="shared" si="297"/>
        <v>44952</v>
      </c>
      <c r="BF151" s="61">
        <f t="shared" si="298"/>
        <v>44980</v>
      </c>
      <c r="BG151" s="61">
        <f t="shared" si="299"/>
        <v>45008</v>
      </c>
      <c r="BH151" s="61">
        <f t="shared" si="300"/>
        <v>45036</v>
      </c>
      <c r="BI151" s="135" t="s">
        <v>83</v>
      </c>
    </row>
    <row r="152" spans="1:61" s="143" customFormat="1">
      <c r="A152" s="129">
        <v>151</v>
      </c>
      <c r="B152" s="120">
        <v>189931</v>
      </c>
      <c r="C152" s="120" t="s">
        <v>54</v>
      </c>
      <c r="D152" s="120">
        <v>211896</v>
      </c>
      <c r="E152" s="73" t="s">
        <v>66</v>
      </c>
      <c r="F152" s="120" t="s">
        <v>55</v>
      </c>
      <c r="G152" s="120" t="s">
        <v>63</v>
      </c>
      <c r="H152" s="120" t="s">
        <v>57</v>
      </c>
      <c r="I152" s="121">
        <v>1</v>
      </c>
      <c r="J152" s="120" t="s">
        <v>64</v>
      </c>
      <c r="K152" s="120" t="s">
        <v>59</v>
      </c>
      <c r="L152" s="120" t="str">
        <f t="shared" si="318"/>
        <v>HFD-SED</v>
      </c>
      <c r="M152" s="120" t="s">
        <v>60</v>
      </c>
      <c r="N152" s="120" t="s">
        <v>60</v>
      </c>
      <c r="O152" s="120" t="s">
        <v>76</v>
      </c>
      <c r="P152" s="120" t="s">
        <v>76</v>
      </c>
      <c r="Q152" s="120" t="s">
        <v>76</v>
      </c>
      <c r="R152" s="120" t="s">
        <v>60</v>
      </c>
      <c r="S152" s="122" t="s">
        <v>61</v>
      </c>
      <c r="T152" s="123">
        <v>44724</v>
      </c>
      <c r="U152" s="124">
        <f t="shared" si="304"/>
        <v>44745</v>
      </c>
      <c r="V152" s="124">
        <f t="shared" si="312"/>
        <v>44756</v>
      </c>
      <c r="W152" s="124">
        <f t="shared" si="279"/>
        <v>44812</v>
      </c>
      <c r="X152" s="124">
        <f t="shared" si="316"/>
        <v>44813</v>
      </c>
      <c r="Y152" s="147" t="s">
        <v>61</v>
      </c>
      <c r="Z152" s="126" t="s">
        <v>61</v>
      </c>
      <c r="AA152" s="126" t="s">
        <v>61</v>
      </c>
      <c r="AB152" s="124">
        <f t="shared" si="222"/>
        <v>44817</v>
      </c>
      <c r="AC152" s="147" t="s">
        <v>61</v>
      </c>
      <c r="AD152" s="126" t="s">
        <v>61</v>
      </c>
      <c r="AE152" s="126" t="s">
        <v>61</v>
      </c>
      <c r="AF152" s="124">
        <f t="shared" si="284"/>
        <v>44824</v>
      </c>
      <c r="AG152" s="147" t="s">
        <v>61</v>
      </c>
      <c r="AH152" s="126" t="s">
        <v>61</v>
      </c>
      <c r="AI152" s="126" t="s">
        <v>61</v>
      </c>
      <c r="AJ152" s="124">
        <f t="shared" si="287"/>
        <v>44831</v>
      </c>
      <c r="AK152" s="147" t="s">
        <v>61</v>
      </c>
      <c r="AL152" s="126" t="s">
        <v>61</v>
      </c>
      <c r="AM152" s="126" t="s">
        <v>61</v>
      </c>
      <c r="AN152" s="124">
        <f t="shared" si="290"/>
        <v>44838</v>
      </c>
      <c r="AO152" s="124">
        <f t="shared" si="291"/>
        <v>44862</v>
      </c>
      <c r="AP152" s="124">
        <f t="shared" si="319"/>
        <v>44865</v>
      </c>
      <c r="AQ152" s="122">
        <v>30</v>
      </c>
      <c r="AR152" s="122">
        <f t="shared" si="292"/>
        <v>210</v>
      </c>
      <c r="AS152" s="124">
        <f t="shared" si="317"/>
        <v>45023</v>
      </c>
      <c r="AT152" s="121">
        <f t="shared" si="315"/>
        <v>151</v>
      </c>
      <c r="AU152" s="61">
        <f t="shared" si="313"/>
        <v>45048</v>
      </c>
      <c r="AV152" s="61"/>
      <c r="AW152" s="134">
        <f t="shared" si="314"/>
        <v>11.428571428571429</v>
      </c>
      <c r="AX152" s="61">
        <v>44756</v>
      </c>
      <c r="AY152" s="61">
        <f t="shared" si="301"/>
        <v>44784</v>
      </c>
      <c r="AZ152" s="61">
        <f t="shared" si="302"/>
        <v>44812</v>
      </c>
      <c r="BA152" s="61">
        <f t="shared" si="303"/>
        <v>44847</v>
      </c>
      <c r="BB152" s="61">
        <f t="shared" si="309"/>
        <v>44861</v>
      </c>
      <c r="BC152" s="61">
        <f t="shared" si="276"/>
        <v>44896</v>
      </c>
      <c r="BD152" s="61">
        <f t="shared" si="296"/>
        <v>44924</v>
      </c>
      <c r="BE152" s="61">
        <f t="shared" si="297"/>
        <v>44952</v>
      </c>
      <c r="BF152" s="61">
        <f t="shared" si="298"/>
        <v>44980</v>
      </c>
      <c r="BG152" s="61">
        <f t="shared" si="299"/>
        <v>45008</v>
      </c>
      <c r="BH152" s="61">
        <f t="shared" si="300"/>
        <v>45036</v>
      </c>
      <c r="BI152" s="135" t="s">
        <v>83</v>
      </c>
    </row>
    <row r="153" spans="1:61" s="143" customFormat="1">
      <c r="A153" s="129">
        <v>152</v>
      </c>
      <c r="B153" s="120">
        <v>189931</v>
      </c>
      <c r="C153" s="120" t="s">
        <v>54</v>
      </c>
      <c r="D153" s="120">
        <v>211896</v>
      </c>
      <c r="E153" s="73" t="s">
        <v>66</v>
      </c>
      <c r="F153" s="120" t="s">
        <v>55</v>
      </c>
      <c r="G153" s="120" t="s">
        <v>63</v>
      </c>
      <c r="H153" s="120" t="s">
        <v>57</v>
      </c>
      <c r="I153" s="121">
        <v>1</v>
      </c>
      <c r="J153" s="120" t="s">
        <v>64</v>
      </c>
      <c r="K153" s="120" t="s">
        <v>59</v>
      </c>
      <c r="L153" s="120" t="str">
        <f t="shared" si="318"/>
        <v>HFD-SED</v>
      </c>
      <c r="M153" s="120" t="s">
        <v>60</v>
      </c>
      <c r="N153" s="120" t="s">
        <v>60</v>
      </c>
      <c r="O153" s="120" t="s">
        <v>76</v>
      </c>
      <c r="P153" s="120" t="s">
        <v>76</v>
      </c>
      <c r="Q153" s="120" t="s">
        <v>76</v>
      </c>
      <c r="R153" s="120" t="s">
        <v>60</v>
      </c>
      <c r="S153" s="122" t="s">
        <v>61</v>
      </c>
      <c r="T153" s="123">
        <v>44724</v>
      </c>
      <c r="U153" s="124">
        <f t="shared" si="304"/>
        <v>44745</v>
      </c>
      <c r="V153" s="124">
        <f t="shared" si="312"/>
        <v>44756</v>
      </c>
      <c r="W153" s="124">
        <f t="shared" si="279"/>
        <v>44812</v>
      </c>
      <c r="X153" s="124">
        <f t="shared" si="316"/>
        <v>44813</v>
      </c>
      <c r="Y153" s="147" t="s">
        <v>61</v>
      </c>
      <c r="Z153" s="126" t="s">
        <v>61</v>
      </c>
      <c r="AA153" s="126" t="s">
        <v>61</v>
      </c>
      <c r="AB153" s="124">
        <f t="shared" si="222"/>
        <v>44817</v>
      </c>
      <c r="AC153" s="147" t="s">
        <v>61</v>
      </c>
      <c r="AD153" s="126" t="s">
        <v>61</v>
      </c>
      <c r="AE153" s="126" t="s">
        <v>61</v>
      </c>
      <c r="AF153" s="124">
        <f t="shared" si="284"/>
        <v>44824</v>
      </c>
      <c r="AG153" s="147" t="s">
        <v>61</v>
      </c>
      <c r="AH153" s="126" t="s">
        <v>61</v>
      </c>
      <c r="AI153" s="126" t="s">
        <v>61</v>
      </c>
      <c r="AJ153" s="124">
        <f t="shared" si="287"/>
        <v>44831</v>
      </c>
      <c r="AK153" s="147" t="s">
        <v>61</v>
      </c>
      <c r="AL153" s="126" t="s">
        <v>61</v>
      </c>
      <c r="AM153" s="126" t="s">
        <v>61</v>
      </c>
      <c r="AN153" s="124">
        <f t="shared" si="290"/>
        <v>44838</v>
      </c>
      <c r="AO153" s="124">
        <f t="shared" si="291"/>
        <v>44862</v>
      </c>
      <c r="AP153" s="124">
        <f t="shared" si="319"/>
        <v>44865</v>
      </c>
      <c r="AQ153" s="122">
        <v>4</v>
      </c>
      <c r="AR153" s="122">
        <f t="shared" si="292"/>
        <v>28</v>
      </c>
      <c r="AS153" s="124">
        <f t="shared" si="317"/>
        <v>44841</v>
      </c>
      <c r="AT153" s="121">
        <f t="shared" si="315"/>
        <v>152</v>
      </c>
      <c r="AU153" s="61">
        <f t="shared" si="313"/>
        <v>44866</v>
      </c>
      <c r="AV153" s="61"/>
      <c r="AW153" s="134">
        <f t="shared" si="314"/>
        <v>4.9285714285714288</v>
      </c>
      <c r="AX153" s="61">
        <v>44756</v>
      </c>
      <c r="AY153" s="61">
        <f t="shared" si="301"/>
        <v>44784</v>
      </c>
      <c r="AZ153" s="61">
        <f t="shared" si="302"/>
        <v>44812</v>
      </c>
      <c r="BA153" s="61">
        <f t="shared" si="303"/>
        <v>44847</v>
      </c>
      <c r="BB153" s="61">
        <f t="shared" si="309"/>
        <v>44861</v>
      </c>
      <c r="BC153" s="61">
        <f t="shared" si="276"/>
        <v>44896</v>
      </c>
      <c r="BD153" s="61">
        <f t="shared" si="296"/>
        <v>44924</v>
      </c>
      <c r="BE153" s="61">
        <f t="shared" si="297"/>
        <v>44952</v>
      </c>
      <c r="BF153" s="61">
        <f t="shared" si="298"/>
        <v>44980</v>
      </c>
      <c r="BG153" s="61">
        <f t="shared" si="299"/>
        <v>45008</v>
      </c>
      <c r="BH153" s="61">
        <f t="shared" si="300"/>
        <v>45036</v>
      </c>
      <c r="BI153" s="135" t="s">
        <v>83</v>
      </c>
    </row>
    <row r="154" spans="1:61" s="143" customFormat="1">
      <c r="A154" s="129">
        <v>153</v>
      </c>
      <c r="B154" s="120">
        <v>189931</v>
      </c>
      <c r="C154" s="120" t="s">
        <v>54</v>
      </c>
      <c r="D154" s="120">
        <v>211896</v>
      </c>
      <c r="E154" s="73" t="s">
        <v>66</v>
      </c>
      <c r="F154" s="120" t="s">
        <v>55</v>
      </c>
      <c r="G154" s="120" t="s">
        <v>63</v>
      </c>
      <c r="H154" s="120" t="s">
        <v>57</v>
      </c>
      <c r="I154" s="121">
        <v>1</v>
      </c>
      <c r="J154" s="120" t="s">
        <v>64</v>
      </c>
      <c r="K154" s="120" t="s">
        <v>59</v>
      </c>
      <c r="L154" s="120" t="str">
        <f t="shared" si="318"/>
        <v>HFD-SED</v>
      </c>
      <c r="M154" s="120" t="s">
        <v>60</v>
      </c>
      <c r="N154" s="120" t="s">
        <v>60</v>
      </c>
      <c r="O154" s="120" t="s">
        <v>76</v>
      </c>
      <c r="P154" s="120" t="s">
        <v>76</v>
      </c>
      <c r="Q154" s="120" t="s">
        <v>76</v>
      </c>
      <c r="R154" s="120" t="s">
        <v>60</v>
      </c>
      <c r="S154" s="122" t="s">
        <v>61</v>
      </c>
      <c r="T154" s="123">
        <v>44724</v>
      </c>
      <c r="U154" s="124">
        <f t="shared" si="304"/>
        <v>44745</v>
      </c>
      <c r="V154" s="124">
        <f t="shared" si="312"/>
        <v>44756</v>
      </c>
      <c r="W154" s="124">
        <f t="shared" si="279"/>
        <v>44812</v>
      </c>
      <c r="X154" s="124">
        <f t="shared" si="316"/>
        <v>44813</v>
      </c>
      <c r="Y154" s="147" t="s">
        <v>61</v>
      </c>
      <c r="Z154" s="126" t="s">
        <v>61</v>
      </c>
      <c r="AA154" s="126" t="s">
        <v>61</v>
      </c>
      <c r="AB154" s="124">
        <f t="shared" si="222"/>
        <v>44817</v>
      </c>
      <c r="AC154" s="147" t="s">
        <v>61</v>
      </c>
      <c r="AD154" s="126" t="s">
        <v>61</v>
      </c>
      <c r="AE154" s="126" t="s">
        <v>61</v>
      </c>
      <c r="AF154" s="124">
        <f t="shared" si="284"/>
        <v>44824</v>
      </c>
      <c r="AG154" s="147" t="s">
        <v>61</v>
      </c>
      <c r="AH154" s="126" t="s">
        <v>61</v>
      </c>
      <c r="AI154" s="126" t="s">
        <v>61</v>
      </c>
      <c r="AJ154" s="124">
        <f t="shared" si="287"/>
        <v>44831</v>
      </c>
      <c r="AK154" s="147" t="s">
        <v>61</v>
      </c>
      <c r="AL154" s="126" t="s">
        <v>61</v>
      </c>
      <c r="AM154" s="126" t="s">
        <v>61</v>
      </c>
      <c r="AN154" s="124">
        <f t="shared" si="290"/>
        <v>44838</v>
      </c>
      <c r="AO154" s="124">
        <f t="shared" si="291"/>
        <v>44862</v>
      </c>
      <c r="AP154" s="124">
        <f t="shared" si="319"/>
        <v>44865</v>
      </c>
      <c r="AQ154" s="122">
        <v>4</v>
      </c>
      <c r="AR154" s="122">
        <f t="shared" si="292"/>
        <v>28</v>
      </c>
      <c r="AS154" s="124">
        <f t="shared" si="317"/>
        <v>44841</v>
      </c>
      <c r="AT154" s="121">
        <f t="shared" si="315"/>
        <v>153</v>
      </c>
      <c r="AU154" s="61">
        <f t="shared" si="313"/>
        <v>44866</v>
      </c>
      <c r="AV154" s="61"/>
      <c r="AW154" s="134">
        <f t="shared" si="314"/>
        <v>4.9285714285714288</v>
      </c>
      <c r="AX154" s="61">
        <v>44756</v>
      </c>
      <c r="AY154" s="61">
        <f t="shared" si="301"/>
        <v>44784</v>
      </c>
      <c r="AZ154" s="61">
        <f t="shared" si="302"/>
        <v>44812</v>
      </c>
      <c r="BA154" s="61">
        <f t="shared" si="303"/>
        <v>44847</v>
      </c>
      <c r="BB154" s="61">
        <f t="shared" si="309"/>
        <v>44861</v>
      </c>
      <c r="BC154" s="61">
        <f t="shared" si="276"/>
        <v>44896</v>
      </c>
      <c r="BD154" s="61">
        <f t="shared" si="296"/>
        <v>44924</v>
      </c>
      <c r="BE154" s="61">
        <f t="shared" si="297"/>
        <v>44952</v>
      </c>
      <c r="BF154" s="61">
        <f t="shared" si="298"/>
        <v>44980</v>
      </c>
      <c r="BG154" s="61">
        <f t="shared" si="299"/>
        <v>45008</v>
      </c>
      <c r="BH154" s="61">
        <f t="shared" si="300"/>
        <v>45036</v>
      </c>
      <c r="BI154" s="135" t="s">
        <v>82</v>
      </c>
    </row>
    <row r="155" spans="1:61" s="143" customFormat="1">
      <c r="A155" s="129">
        <v>154</v>
      </c>
      <c r="B155" s="120">
        <v>189931</v>
      </c>
      <c r="C155" s="120" t="s">
        <v>54</v>
      </c>
      <c r="D155" s="120">
        <v>211896</v>
      </c>
      <c r="E155" s="73" t="s">
        <v>66</v>
      </c>
      <c r="F155" s="120" t="s">
        <v>55</v>
      </c>
      <c r="G155" s="120" t="s">
        <v>63</v>
      </c>
      <c r="H155" s="120" t="s">
        <v>57</v>
      </c>
      <c r="I155" s="121">
        <v>1</v>
      </c>
      <c r="J155" s="120" t="s">
        <v>64</v>
      </c>
      <c r="K155" s="120" t="s">
        <v>62</v>
      </c>
      <c r="L155" s="120" t="str">
        <f t="shared" si="318"/>
        <v>HFD-EX</v>
      </c>
      <c r="M155" s="120" t="s">
        <v>60</v>
      </c>
      <c r="N155" s="120" t="s">
        <v>60</v>
      </c>
      <c r="O155" s="120" t="s">
        <v>76</v>
      </c>
      <c r="P155" s="120" t="s">
        <v>76</v>
      </c>
      <c r="Q155" s="120" t="s">
        <v>76</v>
      </c>
      <c r="R155" s="120" t="s">
        <v>60</v>
      </c>
      <c r="S155" s="122" t="s">
        <v>61</v>
      </c>
      <c r="T155" s="123">
        <v>44724</v>
      </c>
      <c r="U155" s="124">
        <f t="shared" si="304"/>
        <v>44745</v>
      </c>
      <c r="V155" s="124">
        <f t="shared" si="312"/>
        <v>44756</v>
      </c>
      <c r="W155" s="124">
        <f t="shared" si="279"/>
        <v>44812</v>
      </c>
      <c r="X155" s="124">
        <f t="shared" si="316"/>
        <v>44813</v>
      </c>
      <c r="Y155" s="147" t="s">
        <v>61</v>
      </c>
      <c r="Z155" s="126" t="s">
        <v>61</v>
      </c>
      <c r="AA155" s="126" t="s">
        <v>61</v>
      </c>
      <c r="AB155" s="124">
        <f t="shared" si="222"/>
        <v>44817</v>
      </c>
      <c r="AC155" s="147" t="s">
        <v>61</v>
      </c>
      <c r="AD155" s="126" t="s">
        <v>61</v>
      </c>
      <c r="AE155" s="126" t="s">
        <v>61</v>
      </c>
      <c r="AF155" s="124">
        <f t="shared" si="284"/>
        <v>44824</v>
      </c>
      <c r="AG155" s="147" t="s">
        <v>61</v>
      </c>
      <c r="AH155" s="126" t="s">
        <v>61</v>
      </c>
      <c r="AI155" s="126" t="s">
        <v>61</v>
      </c>
      <c r="AJ155" s="124">
        <f t="shared" si="287"/>
        <v>44831</v>
      </c>
      <c r="AK155" s="147" t="s">
        <v>61</v>
      </c>
      <c r="AL155" s="126" t="s">
        <v>61</v>
      </c>
      <c r="AM155" s="126" t="s">
        <v>61</v>
      </c>
      <c r="AN155" s="124">
        <f t="shared" si="290"/>
        <v>44838</v>
      </c>
      <c r="AO155" s="124">
        <f t="shared" si="291"/>
        <v>44862</v>
      </c>
      <c r="AP155" s="124">
        <f t="shared" si="319"/>
        <v>44865</v>
      </c>
      <c r="AQ155" s="122">
        <v>4</v>
      </c>
      <c r="AR155" s="122">
        <f t="shared" si="292"/>
        <v>28</v>
      </c>
      <c r="AS155" s="124">
        <f t="shared" si="317"/>
        <v>44841</v>
      </c>
      <c r="AT155" s="121">
        <f t="shared" si="315"/>
        <v>154</v>
      </c>
      <c r="AU155" s="61">
        <f t="shared" si="313"/>
        <v>44866</v>
      </c>
      <c r="AV155" s="61"/>
      <c r="AW155" s="134">
        <f t="shared" si="314"/>
        <v>4.9285714285714288</v>
      </c>
      <c r="AX155" s="61">
        <v>44756</v>
      </c>
      <c r="AY155" s="61">
        <f t="shared" si="301"/>
        <v>44784</v>
      </c>
      <c r="AZ155" s="61">
        <f t="shared" si="302"/>
        <v>44812</v>
      </c>
      <c r="BA155" s="61">
        <f t="shared" si="303"/>
        <v>44847</v>
      </c>
      <c r="BB155" s="61">
        <f t="shared" si="309"/>
        <v>44861</v>
      </c>
      <c r="BC155" s="61">
        <f t="shared" si="276"/>
        <v>44896</v>
      </c>
      <c r="BD155" s="61">
        <f t="shared" si="296"/>
        <v>44924</v>
      </c>
      <c r="BE155" s="61">
        <f t="shared" si="297"/>
        <v>44952</v>
      </c>
      <c r="BF155" s="61">
        <f t="shared" si="298"/>
        <v>44980</v>
      </c>
      <c r="BG155" s="61">
        <f t="shared" si="299"/>
        <v>45008</v>
      </c>
      <c r="BH155" s="61">
        <f t="shared" si="300"/>
        <v>45036</v>
      </c>
      <c r="BI155" s="135" t="s">
        <v>82</v>
      </c>
    </row>
    <row r="156" spans="1:61" s="143" customFormat="1">
      <c r="A156" s="129">
        <v>155</v>
      </c>
      <c r="B156" s="120">
        <v>189931</v>
      </c>
      <c r="C156" s="120" t="s">
        <v>54</v>
      </c>
      <c r="D156" s="120">
        <v>211896</v>
      </c>
      <c r="E156" s="73" t="s">
        <v>66</v>
      </c>
      <c r="F156" s="120" t="s">
        <v>55</v>
      </c>
      <c r="G156" s="120" t="s">
        <v>63</v>
      </c>
      <c r="H156" s="120" t="s">
        <v>57</v>
      </c>
      <c r="I156" s="121">
        <v>1</v>
      </c>
      <c r="J156" s="120" t="s">
        <v>64</v>
      </c>
      <c r="K156" s="120" t="s">
        <v>62</v>
      </c>
      <c r="L156" s="120" t="str">
        <f t="shared" si="318"/>
        <v>HFD-EX</v>
      </c>
      <c r="M156" s="120" t="s">
        <v>60</v>
      </c>
      <c r="N156" s="120" t="s">
        <v>60</v>
      </c>
      <c r="O156" s="120" t="s">
        <v>76</v>
      </c>
      <c r="P156" s="120" t="s">
        <v>76</v>
      </c>
      <c r="Q156" s="120" t="s">
        <v>76</v>
      </c>
      <c r="R156" s="120" t="s">
        <v>60</v>
      </c>
      <c r="S156" s="122" t="s">
        <v>61</v>
      </c>
      <c r="T156" s="123">
        <v>44724</v>
      </c>
      <c r="U156" s="124">
        <f t="shared" si="304"/>
        <v>44745</v>
      </c>
      <c r="V156" s="124">
        <f t="shared" si="312"/>
        <v>44756</v>
      </c>
      <c r="W156" s="124">
        <f t="shared" si="279"/>
        <v>44812</v>
      </c>
      <c r="X156" s="124">
        <f t="shared" si="316"/>
        <v>44813</v>
      </c>
      <c r="Y156" s="147" t="s">
        <v>61</v>
      </c>
      <c r="Z156" s="126" t="s">
        <v>61</v>
      </c>
      <c r="AA156" s="126" t="s">
        <v>61</v>
      </c>
      <c r="AB156" s="124">
        <f t="shared" si="222"/>
        <v>44817</v>
      </c>
      <c r="AC156" s="147" t="s">
        <v>61</v>
      </c>
      <c r="AD156" s="126" t="s">
        <v>61</v>
      </c>
      <c r="AE156" s="126" t="s">
        <v>61</v>
      </c>
      <c r="AF156" s="124">
        <f t="shared" si="284"/>
        <v>44824</v>
      </c>
      <c r="AG156" s="147" t="s">
        <v>61</v>
      </c>
      <c r="AH156" s="126" t="s">
        <v>61</v>
      </c>
      <c r="AI156" s="126" t="s">
        <v>61</v>
      </c>
      <c r="AJ156" s="124">
        <f t="shared" si="287"/>
        <v>44831</v>
      </c>
      <c r="AK156" s="147" t="s">
        <v>61</v>
      </c>
      <c r="AL156" s="126" t="s">
        <v>61</v>
      </c>
      <c r="AM156" s="126" t="s">
        <v>61</v>
      </c>
      <c r="AN156" s="124">
        <f t="shared" si="290"/>
        <v>44838</v>
      </c>
      <c r="AO156" s="124">
        <f t="shared" si="291"/>
        <v>44862</v>
      </c>
      <c r="AP156" s="124">
        <f t="shared" si="319"/>
        <v>44865</v>
      </c>
      <c r="AQ156" s="122">
        <v>4</v>
      </c>
      <c r="AR156" s="122">
        <f t="shared" si="292"/>
        <v>28</v>
      </c>
      <c r="AS156" s="124">
        <f t="shared" si="317"/>
        <v>44841</v>
      </c>
      <c r="AT156" s="121">
        <f t="shared" si="315"/>
        <v>155</v>
      </c>
      <c r="AU156" s="61">
        <f t="shared" si="313"/>
        <v>44866</v>
      </c>
      <c r="AV156" s="61"/>
      <c r="AW156" s="134">
        <f t="shared" si="314"/>
        <v>4.9285714285714288</v>
      </c>
      <c r="AX156" s="61">
        <v>44756</v>
      </c>
      <c r="AY156" s="61">
        <f t="shared" si="301"/>
        <v>44784</v>
      </c>
      <c r="AZ156" s="61">
        <f t="shared" si="302"/>
        <v>44812</v>
      </c>
      <c r="BA156" s="61">
        <f t="shared" si="303"/>
        <v>44847</v>
      </c>
      <c r="BB156" s="61">
        <f t="shared" si="309"/>
        <v>44861</v>
      </c>
      <c r="BC156" s="61">
        <f t="shared" si="276"/>
        <v>44896</v>
      </c>
      <c r="BD156" s="61">
        <f t="shared" si="296"/>
        <v>44924</v>
      </c>
      <c r="BE156" s="61">
        <f t="shared" si="297"/>
        <v>44952</v>
      </c>
      <c r="BF156" s="61">
        <f t="shared" si="298"/>
        <v>44980</v>
      </c>
      <c r="BG156" s="61">
        <f t="shared" si="299"/>
        <v>45008</v>
      </c>
      <c r="BH156" s="61">
        <f t="shared" si="300"/>
        <v>45036</v>
      </c>
      <c r="BI156" s="135" t="s">
        <v>82</v>
      </c>
    </row>
    <row r="157" spans="1:61">
      <c r="A157" s="129">
        <v>156</v>
      </c>
      <c r="B157" s="120">
        <v>189929</v>
      </c>
      <c r="C157" s="120" t="s">
        <v>54</v>
      </c>
      <c r="D157" s="120">
        <v>213836</v>
      </c>
      <c r="E157" s="73" t="s">
        <v>66</v>
      </c>
      <c r="F157" s="120" t="s">
        <v>69</v>
      </c>
      <c r="G157" s="120" t="s">
        <v>56</v>
      </c>
      <c r="H157" s="120" t="s">
        <v>57</v>
      </c>
      <c r="I157" s="121">
        <v>1</v>
      </c>
      <c r="J157" s="120" t="s">
        <v>61</v>
      </c>
      <c r="K157" s="120" t="s">
        <v>61</v>
      </c>
      <c r="L157" s="120" t="str">
        <f t="shared" si="277"/>
        <v>Not Yet Assigned</v>
      </c>
      <c r="M157" s="120" t="s">
        <v>60</v>
      </c>
      <c r="N157" s="120" t="s">
        <v>60</v>
      </c>
      <c r="O157" s="120" t="s">
        <v>76</v>
      </c>
      <c r="P157" s="120" t="s">
        <v>76</v>
      </c>
      <c r="Q157" s="120" t="s">
        <v>76</v>
      </c>
      <c r="R157" s="120" t="s">
        <v>60</v>
      </c>
      <c r="S157" s="122" t="s">
        <v>61</v>
      </c>
      <c r="T157" s="123">
        <v>44743</v>
      </c>
      <c r="U157" s="124">
        <f t="shared" si="304"/>
        <v>44764</v>
      </c>
      <c r="V157" s="124">
        <f t="shared" si="312"/>
        <v>44770</v>
      </c>
      <c r="W157" s="124">
        <f t="shared" si="279"/>
        <v>44826</v>
      </c>
      <c r="X157" s="124">
        <f t="shared" si="316"/>
        <v>44827</v>
      </c>
      <c r="Y157" s="147" t="s">
        <v>61</v>
      </c>
      <c r="Z157" s="126" t="s">
        <v>61</v>
      </c>
      <c r="AA157" s="126" t="s">
        <v>61</v>
      </c>
      <c r="AB157" s="124">
        <f t="shared" si="222"/>
        <v>44831</v>
      </c>
      <c r="AC157" s="147" t="s">
        <v>61</v>
      </c>
      <c r="AD157" s="126" t="s">
        <v>61</v>
      </c>
      <c r="AE157" s="126" t="s">
        <v>61</v>
      </c>
      <c r="AF157" s="124">
        <f t="shared" si="284"/>
        <v>44838</v>
      </c>
      <c r="AG157" s="147" t="s">
        <v>61</v>
      </c>
      <c r="AH157" s="126" t="s">
        <v>61</v>
      </c>
      <c r="AI157" s="126" t="s">
        <v>61</v>
      </c>
      <c r="AJ157" s="124">
        <f t="shared" si="287"/>
        <v>44845</v>
      </c>
      <c r="AK157" s="147" t="s">
        <v>61</v>
      </c>
      <c r="AL157" s="126" t="s">
        <v>61</v>
      </c>
      <c r="AM157" s="126" t="s">
        <v>61</v>
      </c>
      <c r="AN157" s="124">
        <f t="shared" si="290"/>
        <v>44852</v>
      </c>
      <c r="AO157" s="124">
        <f t="shared" si="291"/>
        <v>44876</v>
      </c>
      <c r="AP157" s="124">
        <f t="shared" si="319"/>
        <v>44879</v>
      </c>
      <c r="AQ157" s="122">
        <v>30</v>
      </c>
      <c r="AR157" s="122">
        <f t="shared" si="292"/>
        <v>210</v>
      </c>
      <c r="AS157" s="124">
        <f t="shared" si="317"/>
        <v>45037</v>
      </c>
      <c r="AT157" s="121">
        <v>156</v>
      </c>
      <c r="AU157" s="61">
        <f t="shared" ref="AU157:AU170" si="320">AN157+AR157</f>
        <v>45062</v>
      </c>
      <c r="AV157" s="61"/>
      <c r="AW157" s="134">
        <f t="shared" ref="AW157:AW170" si="321">((AU157-V157)/28)+1</f>
        <v>11.428571428571429</v>
      </c>
      <c r="AX157" s="61">
        <v>44770</v>
      </c>
      <c r="AY157" s="61">
        <f t="shared" si="301"/>
        <v>44798</v>
      </c>
      <c r="AZ157" s="61">
        <f t="shared" si="302"/>
        <v>44826</v>
      </c>
      <c r="BA157" s="61">
        <f t="shared" si="303"/>
        <v>44861</v>
      </c>
      <c r="BB157" s="61">
        <f t="shared" si="309"/>
        <v>44875</v>
      </c>
      <c r="BC157" s="61">
        <f t="shared" si="276"/>
        <v>44910</v>
      </c>
      <c r="BD157" s="61">
        <f t="shared" si="296"/>
        <v>44938</v>
      </c>
      <c r="BE157" s="61">
        <f t="shared" si="297"/>
        <v>44966</v>
      </c>
      <c r="BF157" s="61">
        <f t="shared" si="298"/>
        <v>44994</v>
      </c>
      <c r="BG157" s="61">
        <f t="shared" si="299"/>
        <v>45022</v>
      </c>
      <c r="BH157" s="61">
        <f t="shared" si="300"/>
        <v>45050</v>
      </c>
      <c r="BI157" s="135" t="s">
        <v>80</v>
      </c>
    </row>
    <row r="158" spans="1:61">
      <c r="A158" s="127">
        <v>157</v>
      </c>
      <c r="B158" s="5">
        <v>189929</v>
      </c>
      <c r="C158" s="5" t="s">
        <v>54</v>
      </c>
      <c r="D158" s="5">
        <v>213837</v>
      </c>
      <c r="E158" s="150" t="s">
        <v>66</v>
      </c>
      <c r="F158" s="5" t="s">
        <v>69</v>
      </c>
      <c r="G158" s="5" t="s">
        <v>63</v>
      </c>
      <c r="H158" s="5" t="s">
        <v>57</v>
      </c>
      <c r="I158" s="151">
        <v>1</v>
      </c>
      <c r="J158" s="5" t="s">
        <v>61</v>
      </c>
      <c r="K158" s="5" t="s">
        <v>61</v>
      </c>
      <c r="L158" s="5" t="str">
        <f t="shared" si="277"/>
        <v>Not Yet Assigned</v>
      </c>
      <c r="M158" s="120" t="s">
        <v>60</v>
      </c>
      <c r="N158" s="120" t="s">
        <v>60</v>
      </c>
      <c r="O158" s="5" t="s">
        <v>76</v>
      </c>
      <c r="P158" s="5" t="s">
        <v>76</v>
      </c>
      <c r="Q158" s="5" t="s">
        <v>76</v>
      </c>
      <c r="R158" s="5" t="s">
        <v>60</v>
      </c>
      <c r="S158" s="6" t="s">
        <v>61</v>
      </c>
      <c r="T158" s="152">
        <v>44743</v>
      </c>
      <c r="U158" s="153">
        <f t="shared" si="304"/>
        <v>44764</v>
      </c>
      <c r="V158" s="153">
        <f t="shared" si="312"/>
        <v>44770</v>
      </c>
      <c r="W158" s="153">
        <f t="shared" si="279"/>
        <v>44826</v>
      </c>
      <c r="X158" s="153">
        <f t="shared" si="316"/>
        <v>44827</v>
      </c>
      <c r="Y158" s="154"/>
      <c r="Z158" s="155">
        <f t="shared" si="280"/>
        <v>0</v>
      </c>
      <c r="AA158" s="155">
        <f t="shared" si="281"/>
        <v>0</v>
      </c>
      <c r="AB158" s="153">
        <f t="shared" si="222"/>
        <v>44831</v>
      </c>
      <c r="AC158" s="156"/>
      <c r="AD158" s="155">
        <f t="shared" si="282"/>
        <v>0</v>
      </c>
      <c r="AE158" s="155">
        <f t="shared" si="283"/>
        <v>0</v>
      </c>
      <c r="AF158" s="153">
        <f t="shared" si="284"/>
        <v>44838</v>
      </c>
      <c r="AG158" s="156"/>
      <c r="AH158" s="155">
        <f t="shared" si="285"/>
        <v>0</v>
      </c>
      <c r="AI158" s="155">
        <f t="shared" si="286"/>
        <v>0</v>
      </c>
      <c r="AJ158" s="153">
        <f t="shared" si="287"/>
        <v>44845</v>
      </c>
      <c r="AK158" s="156"/>
      <c r="AL158" s="155">
        <f t="shared" si="288"/>
        <v>0</v>
      </c>
      <c r="AM158" s="155">
        <f t="shared" si="289"/>
        <v>0</v>
      </c>
      <c r="AN158" s="153">
        <f t="shared" si="290"/>
        <v>44852</v>
      </c>
      <c r="AO158" s="153">
        <f t="shared" si="291"/>
        <v>44876</v>
      </c>
      <c r="AP158" s="153">
        <f t="shared" si="319"/>
        <v>44879</v>
      </c>
      <c r="AQ158" s="6">
        <v>30</v>
      </c>
      <c r="AR158" s="6">
        <f t="shared" si="292"/>
        <v>210</v>
      </c>
      <c r="AS158" s="153">
        <f t="shared" si="317"/>
        <v>45037</v>
      </c>
      <c r="AT158" s="151">
        <v>157</v>
      </c>
      <c r="AU158" s="157">
        <f t="shared" si="320"/>
        <v>45062</v>
      </c>
      <c r="AV158" s="157"/>
      <c r="AW158" s="158">
        <f t="shared" si="321"/>
        <v>11.428571428571429</v>
      </c>
      <c r="AX158" s="157">
        <v>44770</v>
      </c>
      <c r="AY158" s="157">
        <f t="shared" si="301"/>
        <v>44798</v>
      </c>
      <c r="AZ158" s="61">
        <f t="shared" si="302"/>
        <v>44826</v>
      </c>
      <c r="BA158" s="157">
        <f t="shared" si="303"/>
        <v>44861</v>
      </c>
      <c r="BB158" s="50">
        <f t="shared" si="309"/>
        <v>44875</v>
      </c>
      <c r="BC158" s="50">
        <f t="shared" si="276"/>
        <v>44910</v>
      </c>
      <c r="BD158" s="157">
        <f t="shared" si="296"/>
        <v>44938</v>
      </c>
      <c r="BE158" s="157">
        <f t="shared" si="297"/>
        <v>44966</v>
      </c>
      <c r="BF158" s="157">
        <f t="shared" si="298"/>
        <v>44994</v>
      </c>
      <c r="BG158" s="157">
        <f t="shared" si="299"/>
        <v>45022</v>
      </c>
      <c r="BH158" s="157">
        <f t="shared" si="300"/>
        <v>45050</v>
      </c>
      <c r="BI158" s="135" t="s">
        <v>84</v>
      </c>
    </row>
    <row r="159" spans="1:61">
      <c r="A159" s="127">
        <v>158</v>
      </c>
      <c r="B159" s="5">
        <v>189929</v>
      </c>
      <c r="C159" s="5" t="s">
        <v>54</v>
      </c>
      <c r="D159" s="5">
        <v>213837</v>
      </c>
      <c r="E159" s="150" t="s">
        <v>66</v>
      </c>
      <c r="F159" s="5" t="s">
        <v>69</v>
      </c>
      <c r="G159" s="5" t="s">
        <v>63</v>
      </c>
      <c r="H159" s="5" t="s">
        <v>57</v>
      </c>
      <c r="I159" s="151">
        <v>1</v>
      </c>
      <c r="J159" s="5" t="s">
        <v>61</v>
      </c>
      <c r="K159" s="5" t="s">
        <v>61</v>
      </c>
      <c r="L159" s="5" t="str">
        <f t="shared" si="277"/>
        <v>Not Yet Assigned</v>
      </c>
      <c r="M159" s="120" t="s">
        <v>60</v>
      </c>
      <c r="N159" s="120" t="s">
        <v>60</v>
      </c>
      <c r="O159" s="5" t="s">
        <v>76</v>
      </c>
      <c r="P159" s="5" t="s">
        <v>76</v>
      </c>
      <c r="Q159" s="5" t="s">
        <v>76</v>
      </c>
      <c r="R159" s="5" t="s">
        <v>60</v>
      </c>
      <c r="S159" s="6" t="s">
        <v>61</v>
      </c>
      <c r="T159" s="152">
        <v>44743</v>
      </c>
      <c r="U159" s="153">
        <f t="shared" si="304"/>
        <v>44764</v>
      </c>
      <c r="V159" s="153">
        <f t="shared" si="312"/>
        <v>44770</v>
      </c>
      <c r="W159" s="153">
        <f t="shared" si="279"/>
        <v>44826</v>
      </c>
      <c r="X159" s="153">
        <f t="shared" si="316"/>
        <v>44827</v>
      </c>
      <c r="Y159" s="154"/>
      <c r="Z159" s="155">
        <f t="shared" si="280"/>
        <v>0</v>
      </c>
      <c r="AA159" s="155">
        <f t="shared" si="281"/>
        <v>0</v>
      </c>
      <c r="AB159" s="153">
        <f t="shared" si="222"/>
        <v>44831</v>
      </c>
      <c r="AC159" s="156"/>
      <c r="AD159" s="155">
        <f t="shared" si="282"/>
        <v>0</v>
      </c>
      <c r="AE159" s="155">
        <f t="shared" si="283"/>
        <v>0</v>
      </c>
      <c r="AF159" s="153">
        <f t="shared" si="284"/>
        <v>44838</v>
      </c>
      <c r="AG159" s="156"/>
      <c r="AH159" s="155">
        <f t="shared" si="285"/>
        <v>0</v>
      </c>
      <c r="AI159" s="155">
        <f t="shared" si="286"/>
        <v>0</v>
      </c>
      <c r="AJ159" s="153">
        <f t="shared" si="287"/>
        <v>44845</v>
      </c>
      <c r="AK159" s="156"/>
      <c r="AL159" s="155">
        <f t="shared" si="288"/>
        <v>0</v>
      </c>
      <c r="AM159" s="155">
        <f t="shared" si="289"/>
        <v>0</v>
      </c>
      <c r="AN159" s="153">
        <f t="shared" si="290"/>
        <v>44852</v>
      </c>
      <c r="AO159" s="153">
        <f t="shared" si="291"/>
        <v>44876</v>
      </c>
      <c r="AP159" s="153">
        <f t="shared" si="319"/>
        <v>44879</v>
      </c>
      <c r="AQ159" s="6">
        <v>30</v>
      </c>
      <c r="AR159" s="6">
        <f t="shared" si="292"/>
        <v>210</v>
      </c>
      <c r="AS159" s="153">
        <f t="shared" si="317"/>
        <v>45037</v>
      </c>
      <c r="AT159" s="151">
        <v>158</v>
      </c>
      <c r="AU159" s="157">
        <f t="shared" si="320"/>
        <v>45062</v>
      </c>
      <c r="AV159" s="157"/>
      <c r="AW159" s="158">
        <f t="shared" si="321"/>
        <v>11.428571428571429</v>
      </c>
      <c r="AX159" s="157">
        <v>44770</v>
      </c>
      <c r="AY159" s="157">
        <f t="shared" si="301"/>
        <v>44798</v>
      </c>
      <c r="AZ159" s="61">
        <f t="shared" si="302"/>
        <v>44826</v>
      </c>
      <c r="BA159" s="157">
        <f t="shared" si="303"/>
        <v>44861</v>
      </c>
      <c r="BB159" s="50">
        <f t="shared" si="309"/>
        <v>44875</v>
      </c>
      <c r="BC159" s="50">
        <f t="shared" si="276"/>
        <v>44910</v>
      </c>
      <c r="BD159" s="157">
        <f t="shared" si="296"/>
        <v>44938</v>
      </c>
      <c r="BE159" s="157">
        <f t="shared" si="297"/>
        <v>44966</v>
      </c>
      <c r="BF159" s="157">
        <f t="shared" si="298"/>
        <v>44994</v>
      </c>
      <c r="BG159" s="157">
        <f t="shared" si="299"/>
        <v>45022</v>
      </c>
      <c r="BH159" s="157">
        <f t="shared" si="300"/>
        <v>45050</v>
      </c>
      <c r="BI159" s="135" t="s">
        <v>84</v>
      </c>
    </row>
    <row r="160" spans="1:61">
      <c r="A160" s="127">
        <v>159</v>
      </c>
      <c r="B160" s="5">
        <v>189929</v>
      </c>
      <c r="C160" s="5" t="s">
        <v>54</v>
      </c>
      <c r="D160" s="5">
        <v>213837</v>
      </c>
      <c r="E160" s="150" t="s">
        <v>66</v>
      </c>
      <c r="F160" s="5" t="s">
        <v>69</v>
      </c>
      <c r="G160" s="5" t="s">
        <v>63</v>
      </c>
      <c r="H160" s="5" t="s">
        <v>57</v>
      </c>
      <c r="I160" s="151">
        <v>1</v>
      </c>
      <c r="J160" s="5" t="s">
        <v>61</v>
      </c>
      <c r="K160" s="5" t="s">
        <v>61</v>
      </c>
      <c r="L160" s="5" t="str">
        <f t="shared" si="277"/>
        <v>Not Yet Assigned</v>
      </c>
      <c r="M160" s="120" t="s">
        <v>60</v>
      </c>
      <c r="N160" s="120" t="s">
        <v>60</v>
      </c>
      <c r="O160" s="5" t="s">
        <v>76</v>
      </c>
      <c r="P160" s="5" t="s">
        <v>76</v>
      </c>
      <c r="Q160" s="5" t="s">
        <v>76</v>
      </c>
      <c r="R160" s="5" t="s">
        <v>60</v>
      </c>
      <c r="S160" s="6" t="s">
        <v>61</v>
      </c>
      <c r="T160" s="152">
        <v>44743</v>
      </c>
      <c r="U160" s="153">
        <f t="shared" si="304"/>
        <v>44764</v>
      </c>
      <c r="V160" s="153">
        <f t="shared" si="312"/>
        <v>44770</v>
      </c>
      <c r="W160" s="153">
        <f t="shared" si="279"/>
        <v>44826</v>
      </c>
      <c r="X160" s="153">
        <f t="shared" si="316"/>
        <v>44827</v>
      </c>
      <c r="Y160" s="154"/>
      <c r="Z160" s="155">
        <f t="shared" si="280"/>
        <v>0</v>
      </c>
      <c r="AA160" s="155">
        <f t="shared" si="281"/>
        <v>0</v>
      </c>
      <c r="AB160" s="153">
        <f t="shared" si="222"/>
        <v>44831</v>
      </c>
      <c r="AC160" s="156"/>
      <c r="AD160" s="155">
        <f t="shared" si="282"/>
        <v>0</v>
      </c>
      <c r="AE160" s="155">
        <f t="shared" si="283"/>
        <v>0</v>
      </c>
      <c r="AF160" s="153">
        <f t="shared" si="284"/>
        <v>44838</v>
      </c>
      <c r="AG160" s="156"/>
      <c r="AH160" s="155">
        <f t="shared" si="285"/>
        <v>0</v>
      </c>
      <c r="AI160" s="155">
        <f t="shared" si="286"/>
        <v>0</v>
      </c>
      <c r="AJ160" s="153">
        <f t="shared" si="287"/>
        <v>44845</v>
      </c>
      <c r="AK160" s="156"/>
      <c r="AL160" s="155">
        <f t="shared" si="288"/>
        <v>0</v>
      </c>
      <c r="AM160" s="155">
        <f t="shared" si="289"/>
        <v>0</v>
      </c>
      <c r="AN160" s="153">
        <f t="shared" si="290"/>
        <v>44852</v>
      </c>
      <c r="AO160" s="153">
        <f t="shared" si="291"/>
        <v>44876</v>
      </c>
      <c r="AP160" s="153">
        <f t="shared" si="319"/>
        <v>44879</v>
      </c>
      <c r="AQ160" s="6">
        <v>30</v>
      </c>
      <c r="AR160" s="6">
        <f t="shared" si="292"/>
        <v>210</v>
      </c>
      <c r="AS160" s="153">
        <f t="shared" si="317"/>
        <v>45037</v>
      </c>
      <c r="AT160" s="151">
        <v>159</v>
      </c>
      <c r="AU160" s="157">
        <f t="shared" si="320"/>
        <v>45062</v>
      </c>
      <c r="AV160" s="157"/>
      <c r="AW160" s="158">
        <f t="shared" si="321"/>
        <v>11.428571428571429</v>
      </c>
      <c r="AX160" s="157">
        <v>44770</v>
      </c>
      <c r="AY160" s="157">
        <f t="shared" si="301"/>
        <v>44798</v>
      </c>
      <c r="AZ160" s="61">
        <f t="shared" si="302"/>
        <v>44826</v>
      </c>
      <c r="BA160" s="157">
        <f t="shared" si="303"/>
        <v>44861</v>
      </c>
      <c r="BB160" s="50">
        <f t="shared" si="309"/>
        <v>44875</v>
      </c>
      <c r="BC160" s="50">
        <f t="shared" si="276"/>
        <v>44910</v>
      </c>
      <c r="BD160" s="157">
        <f t="shared" si="296"/>
        <v>44938</v>
      </c>
      <c r="BE160" s="157">
        <f t="shared" si="297"/>
        <v>44966</v>
      </c>
      <c r="BF160" s="157">
        <f t="shared" si="298"/>
        <v>44994</v>
      </c>
      <c r="BG160" s="157">
        <f t="shared" si="299"/>
        <v>45022</v>
      </c>
      <c r="BH160" s="157">
        <f t="shared" si="300"/>
        <v>45050</v>
      </c>
      <c r="BI160" s="135" t="s">
        <v>84</v>
      </c>
    </row>
    <row r="161" spans="1:61">
      <c r="A161" s="159">
        <v>160</v>
      </c>
      <c r="B161" s="160">
        <v>206883</v>
      </c>
      <c r="C161" s="160" t="s">
        <v>54</v>
      </c>
      <c r="D161" s="160">
        <v>213841</v>
      </c>
      <c r="E161" s="150" t="s">
        <v>66</v>
      </c>
      <c r="F161" s="5" t="s">
        <v>69</v>
      </c>
      <c r="G161" s="5" t="s">
        <v>56</v>
      </c>
      <c r="H161" s="5" t="s">
        <v>85</v>
      </c>
      <c r="I161" s="151">
        <v>1</v>
      </c>
      <c r="J161" s="5" t="s">
        <v>61</v>
      </c>
      <c r="K161" s="5" t="s">
        <v>61</v>
      </c>
      <c r="L161" s="5" t="str">
        <f t="shared" si="277"/>
        <v>Not Yet Assigned</v>
      </c>
      <c r="M161" s="120" t="s">
        <v>60</v>
      </c>
      <c r="N161" s="120" t="s">
        <v>60</v>
      </c>
      <c r="O161" s="5" t="s">
        <v>76</v>
      </c>
      <c r="P161" s="5" t="s">
        <v>76</v>
      </c>
      <c r="Q161" s="5" t="s">
        <v>76</v>
      </c>
      <c r="R161" s="5" t="s">
        <v>60</v>
      </c>
      <c r="S161" s="6" t="s">
        <v>61</v>
      </c>
      <c r="T161" s="152">
        <v>44735</v>
      </c>
      <c r="U161" s="153">
        <f t="shared" si="304"/>
        <v>44756</v>
      </c>
      <c r="V161" s="153">
        <f t="shared" si="312"/>
        <v>44770</v>
      </c>
      <c r="W161" s="153">
        <f t="shared" si="279"/>
        <v>44826</v>
      </c>
      <c r="X161" s="153">
        <f t="shared" si="316"/>
        <v>44827</v>
      </c>
      <c r="Y161" s="154"/>
      <c r="Z161" s="155">
        <f t="shared" si="280"/>
        <v>0</v>
      </c>
      <c r="AA161" s="155">
        <f t="shared" si="281"/>
        <v>0</v>
      </c>
      <c r="AB161" s="153">
        <f t="shared" si="222"/>
        <v>44831</v>
      </c>
      <c r="AC161" s="156"/>
      <c r="AD161" s="155">
        <f t="shared" si="282"/>
        <v>0</v>
      </c>
      <c r="AE161" s="155">
        <f t="shared" si="283"/>
        <v>0</v>
      </c>
      <c r="AF161" s="153">
        <f t="shared" si="284"/>
        <v>44838</v>
      </c>
      <c r="AG161" s="156"/>
      <c r="AH161" s="155">
        <f t="shared" si="285"/>
        <v>0</v>
      </c>
      <c r="AI161" s="155">
        <f t="shared" si="286"/>
        <v>0</v>
      </c>
      <c r="AJ161" s="153">
        <f t="shared" si="287"/>
        <v>44845</v>
      </c>
      <c r="AK161" s="156"/>
      <c r="AL161" s="155">
        <f t="shared" si="288"/>
        <v>0</v>
      </c>
      <c r="AM161" s="155">
        <f t="shared" si="289"/>
        <v>0</v>
      </c>
      <c r="AN161" s="153">
        <f t="shared" si="290"/>
        <v>44852</v>
      </c>
      <c r="AO161" s="153">
        <f t="shared" si="291"/>
        <v>44876</v>
      </c>
      <c r="AP161" s="153">
        <f t="shared" si="319"/>
        <v>44879</v>
      </c>
      <c r="AQ161" s="6">
        <v>30</v>
      </c>
      <c r="AR161" s="6">
        <f t="shared" si="292"/>
        <v>210</v>
      </c>
      <c r="AS161" s="153">
        <f t="shared" si="317"/>
        <v>45037</v>
      </c>
      <c r="AT161" s="151">
        <v>160</v>
      </c>
      <c r="AU161" s="157">
        <f t="shared" si="320"/>
        <v>45062</v>
      </c>
      <c r="AV161" s="157"/>
      <c r="AW161" s="158">
        <f t="shared" si="321"/>
        <v>11.428571428571429</v>
      </c>
      <c r="AX161" s="157">
        <v>44770</v>
      </c>
      <c r="AY161" s="157">
        <f t="shared" si="301"/>
        <v>44798</v>
      </c>
      <c r="AZ161" s="61">
        <f t="shared" si="302"/>
        <v>44826</v>
      </c>
      <c r="BA161" s="157">
        <f t="shared" si="303"/>
        <v>44861</v>
      </c>
      <c r="BB161" s="50">
        <f t="shared" si="309"/>
        <v>44875</v>
      </c>
      <c r="BC161" s="50">
        <f t="shared" si="276"/>
        <v>44910</v>
      </c>
      <c r="BD161" s="157">
        <f t="shared" si="296"/>
        <v>44938</v>
      </c>
      <c r="BE161" s="157">
        <f t="shared" si="297"/>
        <v>44966</v>
      </c>
      <c r="BF161" s="157">
        <f t="shared" si="298"/>
        <v>44994</v>
      </c>
      <c r="BG161" s="157">
        <f t="shared" si="299"/>
        <v>45022</v>
      </c>
      <c r="BH161" s="157">
        <f t="shared" si="300"/>
        <v>45050</v>
      </c>
      <c r="BI161" s="135" t="s">
        <v>86</v>
      </c>
    </row>
    <row r="162" spans="1:61">
      <c r="A162" s="159">
        <v>161</v>
      </c>
      <c r="B162" s="160">
        <v>206883</v>
      </c>
      <c r="C162" s="160" t="s">
        <v>54</v>
      </c>
      <c r="D162" s="160">
        <v>213841</v>
      </c>
      <c r="E162" s="150" t="s">
        <v>66</v>
      </c>
      <c r="F162" s="5" t="s">
        <v>69</v>
      </c>
      <c r="G162" s="5" t="s">
        <v>56</v>
      </c>
      <c r="H162" s="5" t="s">
        <v>85</v>
      </c>
      <c r="I162" s="151">
        <v>1</v>
      </c>
      <c r="J162" s="5" t="s">
        <v>61</v>
      </c>
      <c r="K162" s="5" t="s">
        <v>61</v>
      </c>
      <c r="L162" s="5" t="str">
        <f t="shared" si="277"/>
        <v>Not Yet Assigned</v>
      </c>
      <c r="M162" s="120" t="s">
        <v>60</v>
      </c>
      <c r="N162" s="120" t="s">
        <v>60</v>
      </c>
      <c r="O162" s="5" t="s">
        <v>76</v>
      </c>
      <c r="P162" s="5" t="s">
        <v>76</v>
      </c>
      <c r="Q162" s="5" t="s">
        <v>76</v>
      </c>
      <c r="R162" s="5" t="s">
        <v>60</v>
      </c>
      <c r="S162" s="6" t="s">
        <v>61</v>
      </c>
      <c r="T162" s="152">
        <v>44735</v>
      </c>
      <c r="U162" s="153">
        <f t="shared" si="304"/>
        <v>44756</v>
      </c>
      <c r="V162" s="153">
        <f t="shared" si="312"/>
        <v>44770</v>
      </c>
      <c r="W162" s="153">
        <f t="shared" si="279"/>
        <v>44826</v>
      </c>
      <c r="X162" s="153">
        <f t="shared" si="316"/>
        <v>44827</v>
      </c>
      <c r="Y162" s="154"/>
      <c r="Z162" s="155">
        <f t="shared" si="280"/>
        <v>0</v>
      </c>
      <c r="AA162" s="155">
        <f t="shared" si="281"/>
        <v>0</v>
      </c>
      <c r="AB162" s="153">
        <f t="shared" ref="AB162:AB174" si="322">V162+61</f>
        <v>44831</v>
      </c>
      <c r="AC162" s="156"/>
      <c r="AD162" s="155">
        <f t="shared" si="282"/>
        <v>0</v>
      </c>
      <c r="AE162" s="155">
        <f t="shared" si="283"/>
        <v>0</v>
      </c>
      <c r="AF162" s="153">
        <f t="shared" si="284"/>
        <v>44838</v>
      </c>
      <c r="AG162" s="156"/>
      <c r="AH162" s="155">
        <f t="shared" si="285"/>
        <v>0</v>
      </c>
      <c r="AI162" s="155">
        <f t="shared" si="286"/>
        <v>0</v>
      </c>
      <c r="AJ162" s="153">
        <f t="shared" si="287"/>
        <v>44845</v>
      </c>
      <c r="AK162" s="156"/>
      <c r="AL162" s="155">
        <f t="shared" si="288"/>
        <v>0</v>
      </c>
      <c r="AM162" s="155">
        <f t="shared" si="289"/>
        <v>0</v>
      </c>
      <c r="AN162" s="153">
        <f t="shared" si="290"/>
        <v>44852</v>
      </c>
      <c r="AO162" s="153">
        <f t="shared" si="291"/>
        <v>44876</v>
      </c>
      <c r="AP162" s="153">
        <f t="shared" si="319"/>
        <v>44879</v>
      </c>
      <c r="AQ162" s="6">
        <v>30</v>
      </c>
      <c r="AR162" s="6">
        <f t="shared" si="292"/>
        <v>210</v>
      </c>
      <c r="AS162" s="153">
        <f t="shared" si="317"/>
        <v>45037</v>
      </c>
      <c r="AT162" s="151">
        <v>161</v>
      </c>
      <c r="AU162" s="157">
        <f t="shared" si="320"/>
        <v>45062</v>
      </c>
      <c r="AV162" s="157"/>
      <c r="AW162" s="158">
        <f t="shared" si="321"/>
        <v>11.428571428571429</v>
      </c>
      <c r="AX162" s="157">
        <v>44770</v>
      </c>
      <c r="AY162" s="157">
        <f t="shared" si="301"/>
        <v>44798</v>
      </c>
      <c r="AZ162" s="61">
        <f t="shared" si="302"/>
        <v>44826</v>
      </c>
      <c r="BA162" s="157">
        <f t="shared" si="303"/>
        <v>44861</v>
      </c>
      <c r="BB162" s="50">
        <f t="shared" si="309"/>
        <v>44875</v>
      </c>
      <c r="BC162" s="50">
        <f t="shared" si="276"/>
        <v>44910</v>
      </c>
      <c r="BD162" s="157">
        <f t="shared" si="296"/>
        <v>44938</v>
      </c>
      <c r="BE162" s="157">
        <f t="shared" si="297"/>
        <v>44966</v>
      </c>
      <c r="BF162" s="157">
        <f t="shared" si="298"/>
        <v>44994</v>
      </c>
      <c r="BG162" s="157">
        <f t="shared" si="299"/>
        <v>45022</v>
      </c>
      <c r="BH162" s="157">
        <f t="shared" si="300"/>
        <v>45050</v>
      </c>
      <c r="BI162" s="135" t="s">
        <v>86</v>
      </c>
    </row>
    <row r="163" spans="1:61" s="143" customFormat="1">
      <c r="A163" s="129">
        <v>162</v>
      </c>
      <c r="B163" s="120">
        <v>206883</v>
      </c>
      <c r="C163" s="120" t="s">
        <v>54</v>
      </c>
      <c r="D163" s="120">
        <v>213841</v>
      </c>
      <c r="E163" s="73" t="s">
        <v>66</v>
      </c>
      <c r="F163" s="120" t="s">
        <v>69</v>
      </c>
      <c r="G163" s="120" t="s">
        <v>56</v>
      </c>
      <c r="H163" s="120" t="s">
        <v>85</v>
      </c>
      <c r="I163" s="121">
        <v>1</v>
      </c>
      <c r="J163" s="120" t="s">
        <v>61</v>
      </c>
      <c r="K163" s="120" t="s">
        <v>61</v>
      </c>
      <c r="L163" s="120" t="str">
        <f t="shared" si="277"/>
        <v>Not Yet Assigned</v>
      </c>
      <c r="M163" s="120" t="s">
        <v>60</v>
      </c>
      <c r="N163" s="120" t="s">
        <v>60</v>
      </c>
      <c r="O163" s="120" t="s">
        <v>76</v>
      </c>
      <c r="P163" s="120" t="s">
        <v>76</v>
      </c>
      <c r="Q163" s="120" t="s">
        <v>76</v>
      </c>
      <c r="R163" s="120" t="s">
        <v>60</v>
      </c>
      <c r="S163" s="122" t="s">
        <v>61</v>
      </c>
      <c r="T163" s="123">
        <v>44735</v>
      </c>
      <c r="U163" s="124">
        <f t="shared" si="304"/>
        <v>44756</v>
      </c>
      <c r="V163" s="124">
        <f t="shared" si="312"/>
        <v>44770</v>
      </c>
      <c r="W163" s="124">
        <f t="shared" si="279"/>
        <v>44826</v>
      </c>
      <c r="X163" s="124">
        <f t="shared" si="316"/>
        <v>44827</v>
      </c>
      <c r="Y163" s="147"/>
      <c r="Z163" s="126">
        <f t="shared" si="280"/>
        <v>0</v>
      </c>
      <c r="AA163" s="126">
        <f t="shared" si="281"/>
        <v>0</v>
      </c>
      <c r="AB163" s="124">
        <f t="shared" si="322"/>
        <v>44831</v>
      </c>
      <c r="AC163" s="125"/>
      <c r="AD163" s="126">
        <f t="shared" si="282"/>
        <v>0</v>
      </c>
      <c r="AE163" s="126">
        <f t="shared" si="283"/>
        <v>0</v>
      </c>
      <c r="AF163" s="124">
        <f t="shared" si="284"/>
        <v>44838</v>
      </c>
      <c r="AG163" s="125"/>
      <c r="AH163" s="126">
        <f t="shared" si="285"/>
        <v>0</v>
      </c>
      <c r="AI163" s="126">
        <f t="shared" si="286"/>
        <v>0</v>
      </c>
      <c r="AJ163" s="124">
        <f t="shared" si="287"/>
        <v>44845</v>
      </c>
      <c r="AK163" s="125"/>
      <c r="AL163" s="126">
        <f t="shared" si="288"/>
        <v>0</v>
      </c>
      <c r="AM163" s="126">
        <f t="shared" si="289"/>
        <v>0</v>
      </c>
      <c r="AN163" s="124">
        <f t="shared" si="290"/>
        <v>44852</v>
      </c>
      <c r="AO163" s="124">
        <f t="shared" si="291"/>
        <v>44876</v>
      </c>
      <c r="AP163" s="124">
        <f t="shared" si="319"/>
        <v>44879</v>
      </c>
      <c r="AQ163" s="122">
        <v>30</v>
      </c>
      <c r="AR163" s="122">
        <f t="shared" si="292"/>
        <v>210</v>
      </c>
      <c r="AS163" s="124">
        <f t="shared" si="317"/>
        <v>45037</v>
      </c>
      <c r="AT163" s="121">
        <v>162</v>
      </c>
      <c r="AU163" s="61">
        <f t="shared" si="320"/>
        <v>45062</v>
      </c>
      <c r="AV163" s="61"/>
      <c r="AW163" s="134">
        <f t="shared" si="321"/>
        <v>11.428571428571429</v>
      </c>
      <c r="AX163" s="61">
        <v>44770</v>
      </c>
      <c r="AY163" s="61">
        <f t="shared" si="301"/>
        <v>44798</v>
      </c>
      <c r="AZ163" s="61">
        <f t="shared" si="302"/>
        <v>44826</v>
      </c>
      <c r="BA163" s="61">
        <f t="shared" si="303"/>
        <v>44861</v>
      </c>
      <c r="BB163" s="61">
        <f t="shared" si="309"/>
        <v>44875</v>
      </c>
      <c r="BC163" s="61">
        <f t="shared" si="276"/>
        <v>44910</v>
      </c>
      <c r="BD163" s="61">
        <f t="shared" si="296"/>
        <v>44938</v>
      </c>
      <c r="BE163" s="61">
        <f t="shared" si="297"/>
        <v>44966</v>
      </c>
      <c r="BF163" s="61">
        <f t="shared" si="298"/>
        <v>44994</v>
      </c>
      <c r="BG163" s="61">
        <f t="shared" si="299"/>
        <v>45022</v>
      </c>
      <c r="BH163" s="61">
        <f t="shared" si="300"/>
        <v>45050</v>
      </c>
      <c r="BI163" s="188" t="s">
        <v>87</v>
      </c>
    </row>
    <row r="164" spans="1:61">
      <c r="A164" s="159">
        <v>163</v>
      </c>
      <c r="B164" s="160">
        <v>206883</v>
      </c>
      <c r="C164" s="160" t="s">
        <v>54</v>
      </c>
      <c r="D164" s="160">
        <v>213841</v>
      </c>
      <c r="E164" s="150" t="s">
        <v>66</v>
      </c>
      <c r="F164" s="5" t="s">
        <v>73</v>
      </c>
      <c r="G164" s="5" t="s">
        <v>56</v>
      </c>
      <c r="H164" s="5" t="s">
        <v>85</v>
      </c>
      <c r="I164" s="151">
        <v>1</v>
      </c>
      <c r="J164" s="5" t="s">
        <v>61</v>
      </c>
      <c r="K164" s="5" t="s">
        <v>61</v>
      </c>
      <c r="L164" s="5" t="str">
        <f t="shared" si="277"/>
        <v>Not Yet Assigned</v>
      </c>
      <c r="M164" s="120" t="s">
        <v>60</v>
      </c>
      <c r="N164" s="120" t="s">
        <v>60</v>
      </c>
      <c r="O164" s="5" t="s">
        <v>76</v>
      </c>
      <c r="P164" s="5" t="s">
        <v>76</v>
      </c>
      <c r="Q164" s="5" t="s">
        <v>76</v>
      </c>
      <c r="R164" s="5" t="s">
        <v>60</v>
      </c>
      <c r="S164" s="6" t="s">
        <v>61</v>
      </c>
      <c r="T164" s="152">
        <v>44735</v>
      </c>
      <c r="U164" s="153">
        <f t="shared" si="304"/>
        <v>44756</v>
      </c>
      <c r="V164" s="153">
        <f t="shared" si="312"/>
        <v>44770</v>
      </c>
      <c r="W164" s="153">
        <f t="shared" si="279"/>
        <v>44826</v>
      </c>
      <c r="X164" s="153">
        <f t="shared" si="316"/>
        <v>44827</v>
      </c>
      <c r="Y164" s="154"/>
      <c r="Z164" s="155">
        <f t="shared" si="280"/>
        <v>0</v>
      </c>
      <c r="AA164" s="155">
        <f t="shared" si="281"/>
        <v>0</v>
      </c>
      <c r="AB164" s="153">
        <f t="shared" si="322"/>
        <v>44831</v>
      </c>
      <c r="AC164" s="156"/>
      <c r="AD164" s="155">
        <f t="shared" si="282"/>
        <v>0</v>
      </c>
      <c r="AE164" s="155">
        <f t="shared" si="283"/>
        <v>0</v>
      </c>
      <c r="AF164" s="153">
        <f t="shared" si="284"/>
        <v>44838</v>
      </c>
      <c r="AG164" s="156"/>
      <c r="AH164" s="155">
        <f t="shared" si="285"/>
        <v>0</v>
      </c>
      <c r="AI164" s="155">
        <f t="shared" si="286"/>
        <v>0</v>
      </c>
      <c r="AJ164" s="153">
        <f t="shared" si="287"/>
        <v>44845</v>
      </c>
      <c r="AK164" s="156"/>
      <c r="AL164" s="155">
        <f t="shared" si="288"/>
        <v>0</v>
      </c>
      <c r="AM164" s="155">
        <f t="shared" si="289"/>
        <v>0</v>
      </c>
      <c r="AN164" s="153">
        <f t="shared" si="290"/>
        <v>44852</v>
      </c>
      <c r="AO164" s="153">
        <f t="shared" si="291"/>
        <v>44876</v>
      </c>
      <c r="AP164" s="153">
        <f t="shared" si="319"/>
        <v>44879</v>
      </c>
      <c r="AQ164" s="6">
        <v>30</v>
      </c>
      <c r="AR164" s="6">
        <f t="shared" si="292"/>
        <v>210</v>
      </c>
      <c r="AS164" s="153">
        <f t="shared" si="317"/>
        <v>45037</v>
      </c>
      <c r="AT164" s="151">
        <v>163</v>
      </c>
      <c r="AU164" s="157">
        <f t="shared" si="320"/>
        <v>45062</v>
      </c>
      <c r="AV164" s="157"/>
      <c r="AW164" s="158">
        <f t="shared" si="321"/>
        <v>11.428571428571429</v>
      </c>
      <c r="AX164" s="157">
        <v>44770</v>
      </c>
      <c r="AY164" s="157">
        <f t="shared" si="301"/>
        <v>44798</v>
      </c>
      <c r="AZ164" s="61">
        <f t="shared" si="302"/>
        <v>44826</v>
      </c>
      <c r="BA164" s="157">
        <f t="shared" si="303"/>
        <v>44861</v>
      </c>
      <c r="BB164" s="50">
        <f t="shared" si="309"/>
        <v>44875</v>
      </c>
      <c r="BC164" s="50">
        <f t="shared" si="276"/>
        <v>44910</v>
      </c>
      <c r="BD164" s="157">
        <f t="shared" si="296"/>
        <v>44938</v>
      </c>
      <c r="BE164" s="157">
        <f t="shared" si="297"/>
        <v>44966</v>
      </c>
      <c r="BF164" s="157">
        <f t="shared" si="298"/>
        <v>44994</v>
      </c>
      <c r="BG164" s="157">
        <f t="shared" si="299"/>
        <v>45022</v>
      </c>
      <c r="BH164" s="157">
        <f t="shared" si="300"/>
        <v>45050</v>
      </c>
      <c r="BI164" s="135" t="s">
        <v>86</v>
      </c>
    </row>
    <row r="165" spans="1:61" s="143" customFormat="1">
      <c r="A165" s="129">
        <v>164</v>
      </c>
      <c r="B165" s="120">
        <v>206883</v>
      </c>
      <c r="C165" s="120" t="s">
        <v>54</v>
      </c>
      <c r="D165" s="120">
        <v>213842</v>
      </c>
      <c r="E165" s="73" t="s">
        <v>66</v>
      </c>
      <c r="F165" s="120" t="s">
        <v>73</v>
      </c>
      <c r="G165" s="120" t="s">
        <v>63</v>
      </c>
      <c r="H165" s="120" t="s">
        <v>85</v>
      </c>
      <c r="I165" s="121">
        <v>1</v>
      </c>
      <c r="J165" s="120" t="s">
        <v>61</v>
      </c>
      <c r="K165" s="120" t="s">
        <v>61</v>
      </c>
      <c r="L165" s="120" t="str">
        <f t="shared" si="277"/>
        <v>Not Yet Assigned</v>
      </c>
      <c r="M165" s="120" t="s">
        <v>60</v>
      </c>
      <c r="N165" s="120" t="s">
        <v>60</v>
      </c>
      <c r="O165" s="120" t="s">
        <v>76</v>
      </c>
      <c r="P165" s="120" t="s">
        <v>76</v>
      </c>
      <c r="Q165" s="120" t="s">
        <v>76</v>
      </c>
      <c r="R165" s="120" t="s">
        <v>60</v>
      </c>
      <c r="S165" s="122" t="s">
        <v>61</v>
      </c>
      <c r="T165" s="123">
        <v>44735</v>
      </c>
      <c r="U165" s="124">
        <f t="shared" si="304"/>
        <v>44756</v>
      </c>
      <c r="V165" s="124">
        <f t="shared" si="312"/>
        <v>44770</v>
      </c>
      <c r="W165" s="124">
        <f t="shared" si="279"/>
        <v>44826</v>
      </c>
      <c r="X165" s="124">
        <f t="shared" si="316"/>
        <v>44827</v>
      </c>
      <c r="Y165" s="147"/>
      <c r="Z165" s="126">
        <f t="shared" si="280"/>
        <v>0</v>
      </c>
      <c r="AA165" s="126">
        <f t="shared" si="281"/>
        <v>0</v>
      </c>
      <c r="AB165" s="124">
        <f t="shared" si="322"/>
        <v>44831</v>
      </c>
      <c r="AC165" s="125"/>
      <c r="AD165" s="126">
        <f t="shared" si="282"/>
        <v>0</v>
      </c>
      <c r="AE165" s="126">
        <f t="shared" si="283"/>
        <v>0</v>
      </c>
      <c r="AF165" s="124">
        <f t="shared" si="284"/>
        <v>44838</v>
      </c>
      <c r="AG165" s="125"/>
      <c r="AH165" s="126">
        <f t="shared" si="285"/>
        <v>0</v>
      </c>
      <c r="AI165" s="126">
        <f t="shared" si="286"/>
        <v>0</v>
      </c>
      <c r="AJ165" s="124">
        <f t="shared" si="287"/>
        <v>44845</v>
      </c>
      <c r="AK165" s="125"/>
      <c r="AL165" s="126">
        <f t="shared" si="288"/>
        <v>0</v>
      </c>
      <c r="AM165" s="126">
        <f t="shared" si="289"/>
        <v>0</v>
      </c>
      <c r="AN165" s="124">
        <f t="shared" si="290"/>
        <v>44852</v>
      </c>
      <c r="AO165" s="124">
        <f t="shared" si="291"/>
        <v>44876</v>
      </c>
      <c r="AP165" s="124">
        <f t="shared" si="319"/>
        <v>44879</v>
      </c>
      <c r="AQ165" s="122">
        <v>30</v>
      </c>
      <c r="AR165" s="122">
        <f t="shared" si="292"/>
        <v>210</v>
      </c>
      <c r="AS165" s="124">
        <f t="shared" si="317"/>
        <v>45037</v>
      </c>
      <c r="AT165" s="121">
        <v>164</v>
      </c>
      <c r="AU165" s="61">
        <f t="shared" si="320"/>
        <v>45062</v>
      </c>
      <c r="AV165" s="61"/>
      <c r="AW165" s="134">
        <f t="shared" si="321"/>
        <v>11.428571428571429</v>
      </c>
      <c r="AX165" s="61">
        <v>44770</v>
      </c>
      <c r="AY165" s="61">
        <f t="shared" si="301"/>
        <v>44798</v>
      </c>
      <c r="AZ165" s="61">
        <f t="shared" si="302"/>
        <v>44826</v>
      </c>
      <c r="BA165" s="61">
        <f t="shared" si="303"/>
        <v>44861</v>
      </c>
      <c r="BB165" s="61">
        <f t="shared" si="309"/>
        <v>44875</v>
      </c>
      <c r="BC165" s="61">
        <f t="shared" si="276"/>
        <v>44910</v>
      </c>
      <c r="BD165" s="61">
        <f t="shared" si="296"/>
        <v>44938</v>
      </c>
      <c r="BE165" s="61">
        <f t="shared" si="297"/>
        <v>44966</v>
      </c>
      <c r="BF165" s="61">
        <f t="shared" si="298"/>
        <v>44994</v>
      </c>
      <c r="BG165" s="61">
        <f t="shared" si="299"/>
        <v>45022</v>
      </c>
      <c r="BH165" s="61">
        <f t="shared" si="300"/>
        <v>45050</v>
      </c>
      <c r="BI165" s="188" t="s">
        <v>87</v>
      </c>
    </row>
    <row r="166" spans="1:61">
      <c r="A166" s="128">
        <v>165</v>
      </c>
      <c r="B166" s="3">
        <v>194881</v>
      </c>
      <c r="C166" s="3" t="s">
        <v>81</v>
      </c>
      <c r="D166" s="3">
        <v>215371</v>
      </c>
      <c r="E166" s="60" t="s">
        <v>66</v>
      </c>
      <c r="G166" s="3" t="s">
        <v>56</v>
      </c>
      <c r="H166" s="3" t="s">
        <v>57</v>
      </c>
      <c r="I166" s="33">
        <v>1</v>
      </c>
      <c r="J166" s="3" t="s">
        <v>58</v>
      </c>
      <c r="K166" s="3" t="s">
        <v>59</v>
      </c>
      <c r="L166" s="3" t="str">
        <f t="shared" si="277"/>
        <v>CON-SED</v>
      </c>
      <c r="M166" s="120" t="s">
        <v>60</v>
      </c>
      <c r="N166" s="120" t="s">
        <v>60</v>
      </c>
      <c r="O166" s="3" t="s">
        <v>76</v>
      </c>
      <c r="P166" s="3" t="s">
        <v>76</v>
      </c>
      <c r="Q166" s="3" t="s">
        <v>76</v>
      </c>
      <c r="R166" s="3" t="s">
        <v>60</v>
      </c>
      <c r="S166" s="1" t="s">
        <v>61</v>
      </c>
      <c r="T166" s="38">
        <v>44748</v>
      </c>
      <c r="U166" s="34">
        <f t="shared" si="304"/>
        <v>44769</v>
      </c>
      <c r="V166" s="35">
        <f t="shared" si="312"/>
        <v>44784</v>
      </c>
      <c r="W166" s="34">
        <f t="shared" si="279"/>
        <v>44840</v>
      </c>
      <c r="X166" s="34">
        <f t="shared" si="316"/>
        <v>44841</v>
      </c>
      <c r="Z166" s="52">
        <f t="shared" si="280"/>
        <v>0</v>
      </c>
      <c r="AA166" s="52">
        <f t="shared" si="281"/>
        <v>0</v>
      </c>
      <c r="AB166" s="36">
        <f t="shared" si="322"/>
        <v>44845</v>
      </c>
      <c r="AC166" s="55"/>
      <c r="AD166" s="52">
        <f t="shared" si="282"/>
        <v>0</v>
      </c>
      <c r="AE166" s="52">
        <f t="shared" si="283"/>
        <v>0</v>
      </c>
      <c r="AF166" s="34">
        <f t="shared" si="284"/>
        <v>44852</v>
      </c>
      <c r="AG166" s="55"/>
      <c r="AH166" s="52">
        <f t="shared" si="285"/>
        <v>0</v>
      </c>
      <c r="AI166" s="52">
        <f t="shared" si="286"/>
        <v>0</v>
      </c>
      <c r="AJ166" s="34">
        <f t="shared" si="287"/>
        <v>44859</v>
      </c>
      <c r="AK166" s="55"/>
      <c r="AL166" s="52">
        <f t="shared" si="288"/>
        <v>0</v>
      </c>
      <c r="AM166" s="52">
        <f t="shared" si="289"/>
        <v>0</v>
      </c>
      <c r="AN166" s="34">
        <f t="shared" si="290"/>
        <v>44866</v>
      </c>
      <c r="AO166" s="34">
        <f t="shared" si="291"/>
        <v>44890</v>
      </c>
      <c r="AP166" s="37">
        <f t="shared" si="319"/>
        <v>44893</v>
      </c>
      <c r="AQ166" s="1">
        <v>30</v>
      </c>
      <c r="AR166" s="1">
        <f t="shared" si="292"/>
        <v>210</v>
      </c>
      <c r="AS166" s="34">
        <f t="shared" si="317"/>
        <v>45051</v>
      </c>
      <c r="AT166" s="33">
        <v>165</v>
      </c>
      <c r="AU166" s="7">
        <f t="shared" si="320"/>
        <v>45076</v>
      </c>
      <c r="AV166" s="7"/>
      <c r="AW166" s="80">
        <f t="shared" si="321"/>
        <v>11.428571428571429</v>
      </c>
      <c r="AX166" s="50">
        <v>44784</v>
      </c>
      <c r="AY166" s="50">
        <f t="shared" si="301"/>
        <v>44812</v>
      </c>
      <c r="AZ166" s="61">
        <f t="shared" si="302"/>
        <v>44840</v>
      </c>
      <c r="BA166" s="50">
        <f t="shared" si="303"/>
        <v>44875</v>
      </c>
      <c r="BB166" s="50">
        <f t="shared" si="309"/>
        <v>44889</v>
      </c>
      <c r="BC166" s="50">
        <f t="shared" si="276"/>
        <v>44924</v>
      </c>
      <c r="BD166" s="61">
        <f t="shared" si="296"/>
        <v>44952</v>
      </c>
      <c r="BE166" s="61">
        <f t="shared" si="297"/>
        <v>44980</v>
      </c>
      <c r="BF166" s="61">
        <f t="shared" si="298"/>
        <v>45008</v>
      </c>
      <c r="BG166" s="61">
        <f t="shared" si="299"/>
        <v>45036</v>
      </c>
      <c r="BH166" s="61">
        <f t="shared" si="300"/>
        <v>45064</v>
      </c>
      <c r="BI166" s="135"/>
    </row>
    <row r="167" spans="1:61">
      <c r="A167" s="128">
        <v>166</v>
      </c>
      <c r="B167" s="3">
        <v>194881</v>
      </c>
      <c r="C167" s="3" t="s">
        <v>81</v>
      </c>
      <c r="D167" s="3">
        <v>215371</v>
      </c>
      <c r="E167" s="60" t="s">
        <v>66</v>
      </c>
      <c r="G167" s="3" t="s">
        <v>56</v>
      </c>
      <c r="H167" s="3" t="s">
        <v>57</v>
      </c>
      <c r="I167" s="33">
        <v>1</v>
      </c>
      <c r="J167" s="3" t="s">
        <v>58</v>
      </c>
      <c r="K167" s="3" t="s">
        <v>59</v>
      </c>
      <c r="L167" s="3" t="str">
        <f t="shared" si="277"/>
        <v>CON-SED</v>
      </c>
      <c r="M167" s="120" t="s">
        <v>60</v>
      </c>
      <c r="N167" s="120" t="s">
        <v>60</v>
      </c>
      <c r="O167" s="3" t="s">
        <v>76</v>
      </c>
      <c r="P167" s="3" t="s">
        <v>76</v>
      </c>
      <c r="Q167" s="3" t="s">
        <v>76</v>
      </c>
      <c r="R167" s="3" t="s">
        <v>60</v>
      </c>
      <c r="S167" s="1" t="s">
        <v>61</v>
      </c>
      <c r="T167" s="38">
        <v>44748</v>
      </c>
      <c r="U167" s="34">
        <f t="shared" si="304"/>
        <v>44769</v>
      </c>
      <c r="V167" s="35">
        <f t="shared" si="312"/>
        <v>44784</v>
      </c>
      <c r="W167" s="34">
        <f t="shared" si="279"/>
        <v>44840</v>
      </c>
      <c r="X167" s="34">
        <f t="shared" si="316"/>
        <v>44841</v>
      </c>
      <c r="Z167" s="52">
        <f t="shared" si="280"/>
        <v>0</v>
      </c>
      <c r="AA167" s="52">
        <f t="shared" si="281"/>
        <v>0</v>
      </c>
      <c r="AB167" s="36">
        <f t="shared" si="322"/>
        <v>44845</v>
      </c>
      <c r="AC167" s="55"/>
      <c r="AD167" s="52">
        <f t="shared" si="282"/>
        <v>0</v>
      </c>
      <c r="AE167" s="52">
        <f t="shared" si="283"/>
        <v>0</v>
      </c>
      <c r="AF167" s="34">
        <f t="shared" si="284"/>
        <v>44852</v>
      </c>
      <c r="AG167" s="55"/>
      <c r="AH167" s="52">
        <f t="shared" si="285"/>
        <v>0</v>
      </c>
      <c r="AI167" s="52">
        <f t="shared" si="286"/>
        <v>0</v>
      </c>
      <c r="AJ167" s="34">
        <f t="shared" si="287"/>
        <v>44859</v>
      </c>
      <c r="AK167" s="55"/>
      <c r="AL167" s="52">
        <f t="shared" si="288"/>
        <v>0</v>
      </c>
      <c r="AM167" s="52">
        <f t="shared" si="289"/>
        <v>0</v>
      </c>
      <c r="AN167" s="34">
        <f t="shared" si="290"/>
        <v>44866</v>
      </c>
      <c r="AO167" s="34">
        <f t="shared" si="291"/>
        <v>44890</v>
      </c>
      <c r="AP167" s="37">
        <f t="shared" si="319"/>
        <v>44893</v>
      </c>
      <c r="AQ167" s="1">
        <v>30</v>
      </c>
      <c r="AR167" s="1">
        <f t="shared" si="292"/>
        <v>210</v>
      </c>
      <c r="AS167" s="34">
        <f t="shared" si="317"/>
        <v>45051</v>
      </c>
      <c r="AT167" s="33">
        <v>166</v>
      </c>
      <c r="AU167" s="7">
        <f t="shared" si="320"/>
        <v>45076</v>
      </c>
      <c r="AV167" s="7"/>
      <c r="AW167" s="80">
        <f t="shared" si="321"/>
        <v>11.428571428571429</v>
      </c>
      <c r="AX167" s="50">
        <v>44784</v>
      </c>
      <c r="AY167" s="50">
        <f t="shared" si="301"/>
        <v>44812</v>
      </c>
      <c r="AZ167" s="61">
        <f t="shared" si="302"/>
        <v>44840</v>
      </c>
      <c r="BA167" s="50">
        <f t="shared" si="303"/>
        <v>44875</v>
      </c>
      <c r="BB167" s="50">
        <f t="shared" si="309"/>
        <v>44889</v>
      </c>
      <c r="BC167" s="50">
        <f t="shared" si="276"/>
        <v>44924</v>
      </c>
      <c r="BD167" s="50">
        <f t="shared" si="296"/>
        <v>44952</v>
      </c>
      <c r="BE167" s="50">
        <f t="shared" si="297"/>
        <v>44980</v>
      </c>
      <c r="BF167" s="50">
        <f t="shared" si="298"/>
        <v>45008</v>
      </c>
      <c r="BG167" s="50">
        <f t="shared" si="299"/>
        <v>45036</v>
      </c>
      <c r="BH167" s="50">
        <f t="shared" si="300"/>
        <v>45064</v>
      </c>
    </row>
    <row r="168" spans="1:61">
      <c r="A168" s="128">
        <v>167</v>
      </c>
      <c r="B168" s="3">
        <v>194881</v>
      </c>
      <c r="C168" s="3" t="s">
        <v>81</v>
      </c>
      <c r="D168" s="3">
        <v>215371</v>
      </c>
      <c r="E168" s="60" t="s">
        <v>66</v>
      </c>
      <c r="G168" s="3" t="s">
        <v>56</v>
      </c>
      <c r="H168" s="3" t="s">
        <v>57</v>
      </c>
      <c r="I168" s="33">
        <v>1</v>
      </c>
      <c r="J168" s="3" t="s">
        <v>58</v>
      </c>
      <c r="K168" s="3" t="s">
        <v>62</v>
      </c>
      <c r="L168" s="3" t="str">
        <f t="shared" si="277"/>
        <v>CON-EX</v>
      </c>
      <c r="M168" s="120" t="s">
        <v>60</v>
      </c>
      <c r="N168" s="120" t="s">
        <v>60</v>
      </c>
      <c r="O168" s="3" t="s">
        <v>76</v>
      </c>
      <c r="P168" s="3" t="s">
        <v>76</v>
      </c>
      <c r="Q168" s="3" t="s">
        <v>76</v>
      </c>
      <c r="R168" s="3" t="s">
        <v>60</v>
      </c>
      <c r="S168" s="1" t="s">
        <v>61</v>
      </c>
      <c r="T168" s="38">
        <v>44748</v>
      </c>
      <c r="U168" s="34">
        <f t="shared" si="304"/>
        <v>44769</v>
      </c>
      <c r="V168" s="35">
        <f t="shared" si="312"/>
        <v>44784</v>
      </c>
      <c r="W168" s="34">
        <f t="shared" si="279"/>
        <v>44840</v>
      </c>
      <c r="X168" s="34">
        <f t="shared" si="316"/>
        <v>44841</v>
      </c>
      <c r="Z168" s="52">
        <f t="shared" si="280"/>
        <v>0</v>
      </c>
      <c r="AA168" s="52">
        <f t="shared" si="281"/>
        <v>0</v>
      </c>
      <c r="AB168" s="36">
        <f t="shared" si="322"/>
        <v>44845</v>
      </c>
      <c r="AC168" s="55"/>
      <c r="AD168" s="52">
        <f t="shared" si="282"/>
        <v>0</v>
      </c>
      <c r="AE168" s="52">
        <f t="shared" si="283"/>
        <v>0</v>
      </c>
      <c r="AF168" s="34">
        <f t="shared" si="284"/>
        <v>44852</v>
      </c>
      <c r="AG168" s="55"/>
      <c r="AH168" s="52">
        <f t="shared" si="285"/>
        <v>0</v>
      </c>
      <c r="AI168" s="52">
        <f t="shared" si="286"/>
        <v>0</v>
      </c>
      <c r="AJ168" s="34">
        <f t="shared" si="287"/>
        <v>44859</v>
      </c>
      <c r="AK168" s="55"/>
      <c r="AL168" s="52">
        <f t="shared" si="288"/>
        <v>0</v>
      </c>
      <c r="AM168" s="52">
        <f t="shared" si="289"/>
        <v>0</v>
      </c>
      <c r="AN168" s="34">
        <f t="shared" si="290"/>
        <v>44866</v>
      </c>
      <c r="AO168" s="34">
        <f t="shared" si="291"/>
        <v>44890</v>
      </c>
      <c r="AP168" s="37">
        <f t="shared" si="319"/>
        <v>44893</v>
      </c>
      <c r="AQ168" s="1">
        <v>30</v>
      </c>
      <c r="AR168" s="1">
        <f t="shared" si="292"/>
        <v>210</v>
      </c>
      <c r="AS168" s="34">
        <f t="shared" si="317"/>
        <v>45051</v>
      </c>
      <c r="AT168" s="33">
        <v>167</v>
      </c>
      <c r="AU168" s="7">
        <f t="shared" si="320"/>
        <v>45076</v>
      </c>
      <c r="AV168" s="7"/>
      <c r="AW168" s="80">
        <f t="shared" si="321"/>
        <v>11.428571428571429</v>
      </c>
      <c r="AX168" s="50">
        <v>44784</v>
      </c>
      <c r="AY168" s="50">
        <f t="shared" si="301"/>
        <v>44812</v>
      </c>
      <c r="AZ168" s="61">
        <f t="shared" si="302"/>
        <v>44840</v>
      </c>
      <c r="BA168" s="50">
        <f t="shared" si="303"/>
        <v>44875</v>
      </c>
      <c r="BB168" s="50">
        <f t="shared" si="309"/>
        <v>44889</v>
      </c>
      <c r="BC168" s="50">
        <f t="shared" si="276"/>
        <v>44924</v>
      </c>
      <c r="BD168" s="50">
        <f t="shared" si="296"/>
        <v>44952</v>
      </c>
      <c r="BE168" s="50">
        <f t="shared" si="297"/>
        <v>44980</v>
      </c>
      <c r="BF168" s="50">
        <f t="shared" si="298"/>
        <v>45008</v>
      </c>
      <c r="BG168" s="50">
        <f t="shared" si="299"/>
        <v>45036</v>
      </c>
      <c r="BH168" s="50">
        <f t="shared" si="300"/>
        <v>45064</v>
      </c>
    </row>
    <row r="169" spans="1:61">
      <c r="A169" s="128">
        <v>168</v>
      </c>
      <c r="B169" s="3">
        <v>194881</v>
      </c>
      <c r="C169" s="3" t="s">
        <v>81</v>
      </c>
      <c r="D169" s="3">
        <v>215371</v>
      </c>
      <c r="E169" s="60" t="s">
        <v>66</v>
      </c>
      <c r="G169" s="3" t="s">
        <v>56</v>
      </c>
      <c r="H169" s="3" t="s">
        <v>57</v>
      </c>
      <c r="I169" s="33">
        <v>1</v>
      </c>
      <c r="J169" s="3" t="s">
        <v>58</v>
      </c>
      <c r="K169" s="3" t="s">
        <v>62</v>
      </c>
      <c r="L169" s="3" t="str">
        <f t="shared" ref="L169:L178" si="323">IF((AND(J169="CON",K169="SED")),"CON-SED",IF((AND(J169="CON",K169="EX")),"CON-EX",IF((AND(J169="HFD",K169="SED")),"HFD-SED",IF((AND(J169="HFD",K169="EX")),"HFD-EX","Not Yet Assigned"))))</f>
        <v>CON-EX</v>
      </c>
      <c r="M169" s="120" t="s">
        <v>60</v>
      </c>
      <c r="N169" s="120" t="s">
        <v>60</v>
      </c>
      <c r="O169" s="3" t="s">
        <v>76</v>
      </c>
      <c r="P169" s="3" t="s">
        <v>76</v>
      </c>
      <c r="Q169" s="3" t="s">
        <v>76</v>
      </c>
      <c r="R169" s="3" t="s">
        <v>60</v>
      </c>
      <c r="S169" s="1" t="s">
        <v>61</v>
      </c>
      <c r="T169" s="38">
        <v>44748</v>
      </c>
      <c r="U169" s="34">
        <f t="shared" si="304"/>
        <v>44769</v>
      </c>
      <c r="V169" s="35">
        <f t="shared" si="312"/>
        <v>44784</v>
      </c>
      <c r="W169" s="34">
        <f t="shared" ref="W169:W172" si="324">AZ169</f>
        <v>44840</v>
      </c>
      <c r="X169" s="34">
        <f t="shared" si="316"/>
        <v>44841</v>
      </c>
      <c r="Z169" s="52">
        <f t="shared" ref="Z169:Z172" si="325">10/1000*Y169</f>
        <v>0</v>
      </c>
      <c r="AA169" s="52">
        <f t="shared" ref="AA169:AA172" si="326">Y169*(10/1000)*(1/2)*(1000/1)</f>
        <v>0</v>
      </c>
      <c r="AB169" s="36">
        <f t="shared" si="322"/>
        <v>44845</v>
      </c>
      <c r="AC169" s="55"/>
      <c r="AD169" s="52">
        <f t="shared" ref="AD169:AD172" si="327">10/1000*AC169</f>
        <v>0</v>
      </c>
      <c r="AE169" s="52">
        <f t="shared" ref="AE169:AE172" si="328">AC169*(10/1000)*(1/2)*(1000/1)</f>
        <v>0</v>
      </c>
      <c r="AF169" s="34">
        <f t="shared" ref="AF169:AF172" si="329">AB169+7</f>
        <v>44852</v>
      </c>
      <c r="AG169" s="55"/>
      <c r="AH169" s="52">
        <f t="shared" ref="AH169:AH172" si="330">10/1000*AG169</f>
        <v>0</v>
      </c>
      <c r="AI169" s="52">
        <f t="shared" ref="AI169:AI172" si="331">AG169*(10/1000)*(1/2)*(1000/1)</f>
        <v>0</v>
      </c>
      <c r="AJ169" s="34">
        <f t="shared" ref="AJ169:AJ172" si="332">AB169+14</f>
        <v>44859</v>
      </c>
      <c r="AK169" s="55"/>
      <c r="AL169" s="52">
        <f t="shared" ref="AL169:AL172" si="333">10/1000*AK169</f>
        <v>0</v>
      </c>
      <c r="AM169" s="52">
        <f t="shared" ref="AM169:AM172" si="334">AK169*(10/1000)*(1/2)*(1000/1)</f>
        <v>0</v>
      </c>
      <c r="AN169" s="34">
        <f t="shared" ref="AN169:AN172" si="335">AB169+21</f>
        <v>44866</v>
      </c>
      <c r="AO169" s="34">
        <f t="shared" ref="AO169:AO172" si="336">AP169-3</f>
        <v>44890</v>
      </c>
      <c r="AP169" s="37">
        <f t="shared" si="319"/>
        <v>44893</v>
      </c>
      <c r="AQ169" s="1">
        <v>30</v>
      </c>
      <c r="AR169" s="1">
        <f t="shared" ref="AR169:AR172" si="337">AQ169*7</f>
        <v>210</v>
      </c>
      <c r="AS169" s="34">
        <f t="shared" si="317"/>
        <v>45051</v>
      </c>
      <c r="AT169" s="33">
        <v>168</v>
      </c>
      <c r="AU169" s="7">
        <f t="shared" si="320"/>
        <v>45076</v>
      </c>
      <c r="AV169" s="7"/>
      <c r="AW169" s="80">
        <f t="shared" si="321"/>
        <v>11.428571428571429</v>
      </c>
      <c r="AX169" s="50">
        <v>44784</v>
      </c>
      <c r="AY169" s="50">
        <f t="shared" ref="AY169:AY171" si="338">AX169+28</f>
        <v>44812</v>
      </c>
      <c r="AZ169" s="61">
        <f t="shared" si="302"/>
        <v>44840</v>
      </c>
      <c r="BA169" s="50">
        <f t="shared" ref="BA169:BA171" si="339">AZ169+35</f>
        <v>44875</v>
      </c>
      <c r="BB169" s="50">
        <f t="shared" si="309"/>
        <v>44889</v>
      </c>
      <c r="BC169" s="50">
        <f t="shared" si="276"/>
        <v>44924</v>
      </c>
      <c r="BD169" s="50">
        <f t="shared" ref="BD169:BD171" si="340">BC169+28</f>
        <v>44952</v>
      </c>
      <c r="BE169" s="50">
        <f t="shared" ref="BE169:BE171" si="341">BD169+28</f>
        <v>44980</v>
      </c>
      <c r="BF169" s="50">
        <f t="shared" ref="BF169:BF171" si="342">BE169+28</f>
        <v>45008</v>
      </c>
      <c r="BG169" s="50">
        <f t="shared" ref="BG169:BG171" si="343">BF169+28</f>
        <v>45036</v>
      </c>
      <c r="BH169" s="50">
        <f t="shared" ref="BH169:BH171" si="344">BG169+28</f>
        <v>45064</v>
      </c>
    </row>
    <row r="170" spans="1:61" s="143" customFormat="1">
      <c r="A170" s="129">
        <v>169</v>
      </c>
      <c r="B170" s="120">
        <v>194881</v>
      </c>
      <c r="C170" s="120" t="s">
        <v>81</v>
      </c>
      <c r="D170" s="120">
        <v>215372</v>
      </c>
      <c r="E170" s="73" t="s">
        <v>66</v>
      </c>
      <c r="F170" s="120"/>
      <c r="G170" s="120" t="s">
        <v>63</v>
      </c>
      <c r="H170" s="120" t="s">
        <v>57</v>
      </c>
      <c r="I170" s="121">
        <v>1</v>
      </c>
      <c r="J170" s="120" t="s">
        <v>64</v>
      </c>
      <c r="K170" s="120" t="s">
        <v>59</v>
      </c>
      <c r="L170" s="120" t="str">
        <f t="shared" si="323"/>
        <v>HFD-SED</v>
      </c>
      <c r="M170" s="120" t="s">
        <v>60</v>
      </c>
      <c r="N170" s="120" t="s">
        <v>60</v>
      </c>
      <c r="O170" s="120" t="s">
        <v>76</v>
      </c>
      <c r="P170" s="120" t="s">
        <v>76</v>
      </c>
      <c r="Q170" s="120" t="s">
        <v>76</v>
      </c>
      <c r="R170" s="120" t="s">
        <v>60</v>
      </c>
      <c r="S170" s="122" t="s">
        <v>61</v>
      </c>
      <c r="T170" s="123">
        <v>44748</v>
      </c>
      <c r="U170" s="124">
        <f t="shared" si="304"/>
        <v>44769</v>
      </c>
      <c r="V170" s="124">
        <f t="shared" si="312"/>
        <v>44784</v>
      </c>
      <c r="W170" s="124">
        <f t="shared" si="324"/>
        <v>44840</v>
      </c>
      <c r="X170" s="124">
        <f t="shared" si="316"/>
        <v>44841</v>
      </c>
      <c r="Y170" s="147"/>
      <c r="Z170" s="126">
        <f t="shared" si="325"/>
        <v>0</v>
      </c>
      <c r="AA170" s="126">
        <f t="shared" si="326"/>
        <v>0</v>
      </c>
      <c r="AB170" s="124">
        <f t="shared" si="322"/>
        <v>44845</v>
      </c>
      <c r="AC170" s="125"/>
      <c r="AD170" s="126">
        <f t="shared" si="327"/>
        <v>0</v>
      </c>
      <c r="AE170" s="126">
        <f t="shared" si="328"/>
        <v>0</v>
      </c>
      <c r="AF170" s="124">
        <f t="shared" si="329"/>
        <v>44852</v>
      </c>
      <c r="AG170" s="125"/>
      <c r="AH170" s="126">
        <f t="shared" si="330"/>
        <v>0</v>
      </c>
      <c r="AI170" s="126">
        <f t="shared" si="331"/>
        <v>0</v>
      </c>
      <c r="AJ170" s="124">
        <f t="shared" si="332"/>
        <v>44859</v>
      </c>
      <c r="AK170" s="125"/>
      <c r="AL170" s="126">
        <f t="shared" si="333"/>
        <v>0</v>
      </c>
      <c r="AM170" s="126">
        <f t="shared" si="334"/>
        <v>0</v>
      </c>
      <c r="AN170" s="124">
        <f t="shared" si="335"/>
        <v>44866</v>
      </c>
      <c r="AO170" s="124">
        <f t="shared" si="336"/>
        <v>44890</v>
      </c>
      <c r="AP170" s="124">
        <f t="shared" si="319"/>
        <v>44893</v>
      </c>
      <c r="AQ170" s="122">
        <v>4</v>
      </c>
      <c r="AR170" s="122">
        <f t="shared" si="337"/>
        <v>28</v>
      </c>
      <c r="AS170" s="124">
        <f t="shared" si="317"/>
        <v>44869</v>
      </c>
      <c r="AT170" s="121">
        <v>169</v>
      </c>
      <c r="AU170" s="61">
        <f t="shared" si="320"/>
        <v>44894</v>
      </c>
      <c r="AV170" s="61"/>
      <c r="AW170" s="134">
        <f t="shared" si="321"/>
        <v>4.9285714285714288</v>
      </c>
      <c r="AX170" s="61">
        <v>44784</v>
      </c>
      <c r="AY170" s="61">
        <f t="shared" si="338"/>
        <v>44812</v>
      </c>
      <c r="AZ170" s="61">
        <f t="shared" si="302"/>
        <v>44840</v>
      </c>
      <c r="BA170" s="61">
        <f t="shared" si="339"/>
        <v>44875</v>
      </c>
      <c r="BB170" s="61">
        <f t="shared" si="309"/>
        <v>44889</v>
      </c>
      <c r="BC170" s="61">
        <f t="shared" si="276"/>
        <v>44924</v>
      </c>
      <c r="BD170" s="61">
        <f t="shared" si="340"/>
        <v>44952</v>
      </c>
      <c r="BE170" s="61">
        <f t="shared" si="341"/>
        <v>44980</v>
      </c>
      <c r="BF170" s="61">
        <f t="shared" si="342"/>
        <v>45008</v>
      </c>
      <c r="BG170" s="61">
        <f t="shared" si="343"/>
        <v>45036</v>
      </c>
      <c r="BH170" s="61">
        <f t="shared" si="344"/>
        <v>45064</v>
      </c>
      <c r="BI170" s="135" t="s">
        <v>65</v>
      </c>
    </row>
    <row r="171" spans="1:61" s="143" customFormat="1">
      <c r="A171" s="129">
        <v>170</v>
      </c>
      <c r="B171" s="120">
        <v>194881</v>
      </c>
      <c r="C171" s="120" t="s">
        <v>81</v>
      </c>
      <c r="D171" s="120">
        <v>215372</v>
      </c>
      <c r="E171" s="73" t="s">
        <v>66</v>
      </c>
      <c r="F171" s="120"/>
      <c r="G171" s="120" t="s">
        <v>63</v>
      </c>
      <c r="H171" s="120" t="s">
        <v>57</v>
      </c>
      <c r="I171" s="121">
        <v>1</v>
      </c>
      <c r="J171" s="120" t="s">
        <v>64</v>
      </c>
      <c r="K171" s="120" t="s">
        <v>62</v>
      </c>
      <c r="L171" s="120" t="str">
        <f t="shared" si="323"/>
        <v>HFD-EX</v>
      </c>
      <c r="M171" s="120" t="s">
        <v>60</v>
      </c>
      <c r="N171" s="120" t="s">
        <v>60</v>
      </c>
      <c r="O171" s="120" t="s">
        <v>76</v>
      </c>
      <c r="P171" s="120" t="s">
        <v>76</v>
      </c>
      <c r="Q171" s="120" t="s">
        <v>76</v>
      </c>
      <c r="R171" s="120" t="s">
        <v>60</v>
      </c>
      <c r="S171" s="122" t="s">
        <v>61</v>
      </c>
      <c r="T171" s="123">
        <v>44748</v>
      </c>
      <c r="U171" s="124">
        <f t="shared" si="304"/>
        <v>44769</v>
      </c>
      <c r="V171" s="124">
        <f t="shared" si="312"/>
        <v>44784</v>
      </c>
      <c r="W171" s="124">
        <f t="shared" si="324"/>
        <v>44840</v>
      </c>
      <c r="X171" s="124">
        <f t="shared" si="316"/>
        <v>44841</v>
      </c>
      <c r="Y171" s="147"/>
      <c r="Z171" s="126">
        <f t="shared" si="325"/>
        <v>0</v>
      </c>
      <c r="AA171" s="126">
        <f t="shared" si="326"/>
        <v>0</v>
      </c>
      <c r="AB171" s="124">
        <f t="shared" si="322"/>
        <v>44845</v>
      </c>
      <c r="AC171" s="125"/>
      <c r="AD171" s="126">
        <f t="shared" si="327"/>
        <v>0</v>
      </c>
      <c r="AE171" s="126">
        <f t="shared" si="328"/>
        <v>0</v>
      </c>
      <c r="AF171" s="124">
        <f t="shared" si="329"/>
        <v>44852</v>
      </c>
      <c r="AG171" s="125"/>
      <c r="AH171" s="126">
        <f t="shared" si="330"/>
        <v>0</v>
      </c>
      <c r="AI171" s="126">
        <f t="shared" si="331"/>
        <v>0</v>
      </c>
      <c r="AJ171" s="124">
        <f t="shared" si="332"/>
        <v>44859</v>
      </c>
      <c r="AK171" s="125"/>
      <c r="AL171" s="126">
        <f t="shared" si="333"/>
        <v>0</v>
      </c>
      <c r="AM171" s="126">
        <f t="shared" si="334"/>
        <v>0</v>
      </c>
      <c r="AN171" s="124">
        <f t="shared" si="335"/>
        <v>44866</v>
      </c>
      <c r="AO171" s="124">
        <f t="shared" si="336"/>
        <v>44890</v>
      </c>
      <c r="AP171" s="124">
        <f t="shared" si="319"/>
        <v>44893</v>
      </c>
      <c r="AQ171" s="122">
        <v>30</v>
      </c>
      <c r="AR171" s="122">
        <f t="shared" si="337"/>
        <v>210</v>
      </c>
      <c r="AS171" s="124">
        <f t="shared" si="317"/>
        <v>45051</v>
      </c>
      <c r="AT171" s="121">
        <v>170</v>
      </c>
      <c r="AU171" s="61">
        <f t="shared" ref="AU171:AU174" si="345">AN171+AR171</f>
        <v>45076</v>
      </c>
      <c r="AV171" s="61"/>
      <c r="AW171" s="134">
        <f t="shared" ref="AW171:AW174" si="346">((AU171-V171)/28)+1</f>
        <v>11.428571428571429</v>
      </c>
      <c r="AX171" s="61">
        <v>44784</v>
      </c>
      <c r="AY171" s="61">
        <f t="shared" si="338"/>
        <v>44812</v>
      </c>
      <c r="AZ171" s="61">
        <f t="shared" si="302"/>
        <v>44840</v>
      </c>
      <c r="BA171" s="61">
        <f t="shared" si="339"/>
        <v>44875</v>
      </c>
      <c r="BB171" s="61">
        <f t="shared" si="309"/>
        <v>44889</v>
      </c>
      <c r="BC171" s="61">
        <f t="shared" si="276"/>
        <v>44924</v>
      </c>
      <c r="BD171" s="61">
        <f t="shared" si="340"/>
        <v>44952</v>
      </c>
      <c r="BE171" s="61">
        <f t="shared" si="341"/>
        <v>44980</v>
      </c>
      <c r="BF171" s="61">
        <f t="shared" si="342"/>
        <v>45008</v>
      </c>
      <c r="BG171" s="61">
        <f t="shared" si="343"/>
        <v>45036</v>
      </c>
      <c r="BH171" s="61">
        <f t="shared" si="344"/>
        <v>45064</v>
      </c>
      <c r="BI171" s="135" t="s">
        <v>65</v>
      </c>
    </row>
    <row r="172" spans="1:61" s="143" customFormat="1">
      <c r="A172" s="129">
        <v>171</v>
      </c>
      <c r="B172" s="120">
        <v>194881</v>
      </c>
      <c r="C172" s="120" t="s">
        <v>81</v>
      </c>
      <c r="D172" s="120">
        <v>215372</v>
      </c>
      <c r="E172" s="73" t="s">
        <v>66</v>
      </c>
      <c r="F172" s="120"/>
      <c r="G172" s="120" t="s">
        <v>63</v>
      </c>
      <c r="H172" s="120" t="s">
        <v>57</v>
      </c>
      <c r="I172" s="121">
        <v>1</v>
      </c>
      <c r="J172" s="120" t="s">
        <v>64</v>
      </c>
      <c r="K172" s="120" t="s">
        <v>62</v>
      </c>
      <c r="L172" s="120" t="str">
        <f t="shared" si="323"/>
        <v>HFD-EX</v>
      </c>
      <c r="M172" s="120" t="s">
        <v>60</v>
      </c>
      <c r="N172" s="120" t="s">
        <v>60</v>
      </c>
      <c r="O172" s="120" t="s">
        <v>76</v>
      </c>
      <c r="P172" s="120" t="s">
        <v>76</v>
      </c>
      <c r="Q172" s="120" t="s">
        <v>76</v>
      </c>
      <c r="R172" s="120" t="s">
        <v>60</v>
      </c>
      <c r="S172" s="122" t="s">
        <v>61</v>
      </c>
      <c r="T172" s="123">
        <v>44748</v>
      </c>
      <c r="U172" s="124">
        <f t="shared" si="304"/>
        <v>44769</v>
      </c>
      <c r="V172" s="124">
        <f t="shared" si="312"/>
        <v>44784</v>
      </c>
      <c r="W172" s="124">
        <f t="shared" si="324"/>
        <v>44840</v>
      </c>
      <c r="X172" s="124">
        <f t="shared" si="316"/>
        <v>44841</v>
      </c>
      <c r="Y172" s="147"/>
      <c r="Z172" s="126">
        <f t="shared" si="325"/>
        <v>0</v>
      </c>
      <c r="AA172" s="126">
        <f t="shared" si="326"/>
        <v>0</v>
      </c>
      <c r="AB172" s="124">
        <f t="shared" si="322"/>
        <v>44845</v>
      </c>
      <c r="AC172" s="125"/>
      <c r="AD172" s="126">
        <f t="shared" si="327"/>
        <v>0</v>
      </c>
      <c r="AE172" s="126">
        <f t="shared" si="328"/>
        <v>0</v>
      </c>
      <c r="AF172" s="124">
        <f t="shared" si="329"/>
        <v>44852</v>
      </c>
      <c r="AG172" s="125"/>
      <c r="AH172" s="126">
        <f t="shared" si="330"/>
        <v>0</v>
      </c>
      <c r="AI172" s="126">
        <f t="shared" si="331"/>
        <v>0</v>
      </c>
      <c r="AJ172" s="124">
        <f t="shared" si="332"/>
        <v>44859</v>
      </c>
      <c r="AK172" s="125"/>
      <c r="AL172" s="126">
        <f t="shared" si="333"/>
        <v>0</v>
      </c>
      <c r="AM172" s="126">
        <f t="shared" si="334"/>
        <v>0</v>
      </c>
      <c r="AN172" s="124">
        <f t="shared" si="335"/>
        <v>44866</v>
      </c>
      <c r="AO172" s="124">
        <f t="shared" si="336"/>
        <v>44890</v>
      </c>
      <c r="AP172" s="124">
        <f t="shared" si="319"/>
        <v>44893</v>
      </c>
      <c r="AQ172" s="122">
        <v>30</v>
      </c>
      <c r="AR172" s="122">
        <f t="shared" si="337"/>
        <v>210</v>
      </c>
      <c r="AS172" s="124">
        <f t="shared" si="317"/>
        <v>45051</v>
      </c>
      <c r="AT172" s="121">
        <v>171</v>
      </c>
      <c r="AU172" s="61">
        <f t="shared" si="345"/>
        <v>45076</v>
      </c>
      <c r="AV172" s="61"/>
      <c r="AW172" s="134">
        <f t="shared" si="346"/>
        <v>11.428571428571429</v>
      </c>
      <c r="AX172" s="61">
        <v>44784</v>
      </c>
      <c r="AY172" s="61">
        <f t="shared" ref="AY172:AY174" si="347">AX172+28</f>
        <v>44812</v>
      </c>
      <c r="AZ172" s="61">
        <f t="shared" si="302"/>
        <v>44840</v>
      </c>
      <c r="BA172" s="61">
        <f t="shared" ref="BA172:BA174" si="348">AZ172+35</f>
        <v>44875</v>
      </c>
      <c r="BB172" s="61">
        <f t="shared" si="309"/>
        <v>44889</v>
      </c>
      <c r="BC172" s="61">
        <f t="shared" si="276"/>
        <v>44924</v>
      </c>
      <c r="BD172" s="61">
        <f t="shared" ref="BD172:BD174" si="349">BC172+28</f>
        <v>44952</v>
      </c>
      <c r="BE172" s="61">
        <f t="shared" ref="BE172:BE174" si="350">BD172+28</f>
        <v>44980</v>
      </c>
      <c r="BF172" s="61">
        <f t="shared" ref="BF172:BF174" si="351">BE172+28</f>
        <v>45008</v>
      </c>
      <c r="BG172" s="61">
        <f t="shared" ref="BG172:BG174" si="352">BF172+28</f>
        <v>45036</v>
      </c>
      <c r="BH172" s="61">
        <f t="shared" ref="BH172:BH174" si="353">BG172+28</f>
        <v>45064</v>
      </c>
      <c r="BI172" s="135" t="s">
        <v>393</v>
      </c>
    </row>
    <row r="173" spans="1:61">
      <c r="A173" s="128">
        <v>172</v>
      </c>
      <c r="B173" s="3">
        <v>189931</v>
      </c>
      <c r="C173" s="3" t="s">
        <v>54</v>
      </c>
      <c r="D173" s="3">
        <v>215364</v>
      </c>
      <c r="E173" s="60" t="s">
        <v>66</v>
      </c>
      <c r="G173" s="3" t="s">
        <v>56</v>
      </c>
      <c r="H173" s="3" t="s">
        <v>57</v>
      </c>
      <c r="I173" s="33">
        <v>1</v>
      </c>
      <c r="J173" s="3" t="s">
        <v>58</v>
      </c>
      <c r="K173" s="3" t="s">
        <v>59</v>
      </c>
      <c r="L173" s="3" t="str">
        <f t="shared" si="323"/>
        <v>CON-SED</v>
      </c>
      <c r="M173" s="120" t="s">
        <v>60</v>
      </c>
      <c r="N173" s="120" t="s">
        <v>60</v>
      </c>
      <c r="O173" s="3" t="s">
        <v>76</v>
      </c>
      <c r="P173" s="3" t="s">
        <v>76</v>
      </c>
      <c r="Q173" s="3" t="s">
        <v>76</v>
      </c>
      <c r="R173" s="3" t="s">
        <v>60</v>
      </c>
      <c r="S173" s="1" t="s">
        <v>61</v>
      </c>
      <c r="T173" s="38">
        <v>44750</v>
      </c>
      <c r="U173" s="34">
        <f t="shared" si="304"/>
        <v>44771</v>
      </c>
      <c r="V173" s="35">
        <f t="shared" si="312"/>
        <v>44784</v>
      </c>
      <c r="W173" s="34">
        <f t="shared" ref="W173:W175" si="354">AZ173</f>
        <v>44840</v>
      </c>
      <c r="X173" s="34">
        <f t="shared" si="316"/>
        <v>44841</v>
      </c>
      <c r="Z173" s="52">
        <f t="shared" ref="Z173:Z175" si="355">10/1000*Y173</f>
        <v>0</v>
      </c>
      <c r="AA173" s="52">
        <f t="shared" ref="AA173:AA175" si="356">Y173*(10/1000)*(1/2)*(1000/1)</f>
        <v>0</v>
      </c>
      <c r="AB173" s="36">
        <f t="shared" si="322"/>
        <v>44845</v>
      </c>
      <c r="AC173" s="55"/>
      <c r="AD173" s="52">
        <f t="shared" ref="AD173:AD175" si="357">10/1000*AC173</f>
        <v>0</v>
      </c>
      <c r="AE173" s="52">
        <f t="shared" ref="AE173:AE175" si="358">AC173*(10/1000)*(1/2)*(1000/1)</f>
        <v>0</v>
      </c>
      <c r="AF173" s="34">
        <f t="shared" ref="AF173:AF175" si="359">AB173+7</f>
        <v>44852</v>
      </c>
      <c r="AG173" s="55"/>
      <c r="AH173" s="52">
        <f t="shared" ref="AH173:AH175" si="360">10/1000*AG173</f>
        <v>0</v>
      </c>
      <c r="AI173" s="52">
        <f t="shared" ref="AI173:AI175" si="361">AG173*(10/1000)*(1/2)*(1000/1)</f>
        <v>0</v>
      </c>
      <c r="AJ173" s="34">
        <f t="shared" ref="AJ173:AJ175" si="362">AB173+14</f>
        <v>44859</v>
      </c>
      <c r="AK173" s="55"/>
      <c r="AL173" s="52">
        <f t="shared" ref="AL173:AL175" si="363">10/1000*AK173</f>
        <v>0</v>
      </c>
      <c r="AM173" s="52">
        <f t="shared" ref="AM173:AM175" si="364">AK173*(10/1000)*(1/2)*(1000/1)</f>
        <v>0</v>
      </c>
      <c r="AN173" s="34">
        <f t="shared" ref="AN173:AN175" si="365">AB173+21</f>
        <v>44866</v>
      </c>
      <c r="AO173" s="34">
        <f t="shared" ref="AO173:AO175" si="366">AP173-3</f>
        <v>44890</v>
      </c>
      <c r="AP173" s="37">
        <f t="shared" si="319"/>
        <v>44893</v>
      </c>
      <c r="AQ173" s="1">
        <v>30</v>
      </c>
      <c r="AR173" s="1">
        <f t="shared" ref="AR173:AR175" si="367">AQ173*7</f>
        <v>210</v>
      </c>
      <c r="AS173" s="34">
        <f t="shared" si="317"/>
        <v>45051</v>
      </c>
      <c r="AT173" s="33">
        <v>172</v>
      </c>
      <c r="AU173" s="7">
        <f t="shared" si="345"/>
        <v>45076</v>
      </c>
      <c r="AV173" s="7"/>
      <c r="AW173" s="80">
        <f t="shared" si="346"/>
        <v>11.428571428571429</v>
      </c>
      <c r="AX173" s="50">
        <v>44784</v>
      </c>
      <c r="AY173" s="50">
        <f t="shared" si="347"/>
        <v>44812</v>
      </c>
      <c r="AZ173" s="61">
        <f t="shared" si="302"/>
        <v>44840</v>
      </c>
      <c r="BA173" s="50">
        <f t="shared" si="348"/>
        <v>44875</v>
      </c>
      <c r="BB173" s="50">
        <f t="shared" si="309"/>
        <v>44889</v>
      </c>
      <c r="BC173" s="50">
        <f t="shared" si="276"/>
        <v>44924</v>
      </c>
      <c r="BD173" s="50">
        <f t="shared" si="349"/>
        <v>44952</v>
      </c>
      <c r="BE173" s="50">
        <f t="shared" si="350"/>
        <v>44980</v>
      </c>
      <c r="BF173" s="50">
        <f t="shared" si="351"/>
        <v>45008</v>
      </c>
      <c r="BG173" s="50">
        <f t="shared" si="352"/>
        <v>45036</v>
      </c>
      <c r="BH173" s="50">
        <f t="shared" si="353"/>
        <v>45064</v>
      </c>
    </row>
    <row r="174" spans="1:61">
      <c r="A174" s="128">
        <v>173</v>
      </c>
      <c r="B174" s="3">
        <v>189931</v>
      </c>
      <c r="C174" s="3" t="s">
        <v>54</v>
      </c>
      <c r="D174" s="3">
        <v>215364</v>
      </c>
      <c r="E174" s="60" t="s">
        <v>66</v>
      </c>
      <c r="G174" s="3" t="s">
        <v>56</v>
      </c>
      <c r="H174" s="3" t="s">
        <v>57</v>
      </c>
      <c r="I174" s="33">
        <v>1</v>
      </c>
      <c r="J174" s="3" t="s">
        <v>58</v>
      </c>
      <c r="K174" s="3" t="s">
        <v>59</v>
      </c>
      <c r="L174" s="3" t="str">
        <f t="shared" si="323"/>
        <v>CON-SED</v>
      </c>
      <c r="M174" s="120" t="s">
        <v>60</v>
      </c>
      <c r="N174" s="120" t="s">
        <v>60</v>
      </c>
      <c r="O174" s="3" t="s">
        <v>76</v>
      </c>
      <c r="P174" s="3" t="s">
        <v>76</v>
      </c>
      <c r="Q174" s="3" t="s">
        <v>76</v>
      </c>
      <c r="R174" s="3" t="s">
        <v>60</v>
      </c>
      <c r="S174" s="1" t="s">
        <v>61</v>
      </c>
      <c r="T174" s="38">
        <v>44750</v>
      </c>
      <c r="U174" s="34">
        <f t="shared" si="304"/>
        <v>44771</v>
      </c>
      <c r="V174" s="35">
        <f t="shared" si="312"/>
        <v>44784</v>
      </c>
      <c r="W174" s="34">
        <f t="shared" si="354"/>
        <v>44840</v>
      </c>
      <c r="X174" s="34">
        <f t="shared" si="316"/>
        <v>44841</v>
      </c>
      <c r="Z174" s="52">
        <f t="shared" si="355"/>
        <v>0</v>
      </c>
      <c r="AA174" s="52">
        <f t="shared" si="356"/>
        <v>0</v>
      </c>
      <c r="AB174" s="36">
        <f t="shared" si="322"/>
        <v>44845</v>
      </c>
      <c r="AC174" s="55"/>
      <c r="AD174" s="52">
        <f t="shared" si="357"/>
        <v>0</v>
      </c>
      <c r="AE174" s="52">
        <f t="shared" si="358"/>
        <v>0</v>
      </c>
      <c r="AF174" s="34">
        <f t="shared" si="359"/>
        <v>44852</v>
      </c>
      <c r="AG174" s="55"/>
      <c r="AH174" s="52">
        <f t="shared" si="360"/>
        <v>0</v>
      </c>
      <c r="AI174" s="52">
        <f t="shared" si="361"/>
        <v>0</v>
      </c>
      <c r="AJ174" s="34">
        <f t="shared" si="362"/>
        <v>44859</v>
      </c>
      <c r="AK174" s="55"/>
      <c r="AL174" s="52">
        <f t="shared" si="363"/>
        <v>0</v>
      </c>
      <c r="AM174" s="52">
        <f t="shared" si="364"/>
        <v>0</v>
      </c>
      <c r="AN174" s="34">
        <f t="shared" si="365"/>
        <v>44866</v>
      </c>
      <c r="AO174" s="34">
        <f t="shared" si="366"/>
        <v>44890</v>
      </c>
      <c r="AP174" s="37">
        <f t="shared" si="319"/>
        <v>44893</v>
      </c>
      <c r="AQ174" s="1">
        <v>30</v>
      </c>
      <c r="AR174" s="1">
        <f t="shared" si="367"/>
        <v>210</v>
      </c>
      <c r="AS174" s="34">
        <f t="shared" si="317"/>
        <v>45051</v>
      </c>
      <c r="AT174" s="33">
        <v>173</v>
      </c>
      <c r="AU174" s="7">
        <f t="shared" si="345"/>
        <v>45076</v>
      </c>
      <c r="AV174" s="7"/>
      <c r="AW174" s="80">
        <f t="shared" si="346"/>
        <v>11.428571428571429</v>
      </c>
      <c r="AX174" s="50">
        <v>44784</v>
      </c>
      <c r="AY174" s="50">
        <f t="shared" si="347"/>
        <v>44812</v>
      </c>
      <c r="AZ174" s="61">
        <f t="shared" si="302"/>
        <v>44840</v>
      </c>
      <c r="BA174" s="50">
        <f t="shared" si="348"/>
        <v>44875</v>
      </c>
      <c r="BB174" s="50">
        <f t="shared" si="309"/>
        <v>44889</v>
      </c>
      <c r="BC174" s="50">
        <f t="shared" si="276"/>
        <v>44924</v>
      </c>
      <c r="BD174" s="50">
        <f t="shared" si="349"/>
        <v>44952</v>
      </c>
      <c r="BE174" s="50">
        <f t="shared" si="350"/>
        <v>44980</v>
      </c>
      <c r="BF174" s="50">
        <f t="shared" si="351"/>
        <v>45008</v>
      </c>
      <c r="BG174" s="50">
        <f t="shared" si="352"/>
        <v>45036</v>
      </c>
      <c r="BH174" s="50">
        <f t="shared" si="353"/>
        <v>45064</v>
      </c>
    </row>
    <row r="175" spans="1:61">
      <c r="A175" s="128">
        <v>174</v>
      </c>
      <c r="B175" s="3">
        <v>189931</v>
      </c>
      <c r="C175" s="3" t="s">
        <v>54</v>
      </c>
      <c r="D175" s="3">
        <v>215364</v>
      </c>
      <c r="E175" s="60" t="s">
        <v>66</v>
      </c>
      <c r="G175" s="3" t="s">
        <v>56</v>
      </c>
      <c r="H175" s="3" t="s">
        <v>57</v>
      </c>
      <c r="I175" s="33">
        <v>1</v>
      </c>
      <c r="J175" s="3" t="s">
        <v>58</v>
      </c>
      <c r="K175" s="3" t="s">
        <v>62</v>
      </c>
      <c r="L175" s="3" t="str">
        <f t="shared" si="323"/>
        <v>CON-EX</v>
      </c>
      <c r="M175" s="120" t="s">
        <v>60</v>
      </c>
      <c r="N175" s="120" t="s">
        <v>60</v>
      </c>
      <c r="O175" s="3" t="s">
        <v>76</v>
      </c>
      <c r="P175" s="3" t="s">
        <v>76</v>
      </c>
      <c r="Q175" s="3" t="s">
        <v>76</v>
      </c>
      <c r="R175" s="3" t="s">
        <v>60</v>
      </c>
      <c r="S175" s="1" t="s">
        <v>61</v>
      </c>
      <c r="T175" s="38">
        <v>44750</v>
      </c>
      <c r="U175" s="34">
        <f t="shared" ref="U175:U214" si="368">T175+21</f>
        <v>44771</v>
      </c>
      <c r="V175" s="35">
        <f t="shared" ref="V175:V214" si="369">AX175</f>
        <v>44784</v>
      </c>
      <c r="W175" s="34">
        <f t="shared" si="354"/>
        <v>44840</v>
      </c>
      <c r="X175" s="34">
        <f t="shared" ref="X175:X214" si="370">AB175-4</f>
        <v>44841</v>
      </c>
      <c r="Z175" s="52">
        <f t="shared" si="355"/>
        <v>0</v>
      </c>
      <c r="AA175" s="52">
        <f t="shared" si="356"/>
        <v>0</v>
      </c>
      <c r="AB175" s="36">
        <f t="shared" ref="AB175:AB214" si="371">V175+61</f>
        <v>44845</v>
      </c>
      <c r="AC175" s="55"/>
      <c r="AD175" s="52">
        <f t="shared" si="357"/>
        <v>0</v>
      </c>
      <c r="AE175" s="52">
        <f t="shared" si="358"/>
        <v>0</v>
      </c>
      <c r="AF175" s="34">
        <f t="shared" si="359"/>
        <v>44852</v>
      </c>
      <c r="AG175" s="55"/>
      <c r="AH175" s="52">
        <f t="shared" si="360"/>
        <v>0</v>
      </c>
      <c r="AI175" s="52">
        <f t="shared" si="361"/>
        <v>0</v>
      </c>
      <c r="AJ175" s="34">
        <f t="shared" si="362"/>
        <v>44859</v>
      </c>
      <c r="AK175" s="55"/>
      <c r="AL175" s="52">
        <f t="shared" si="363"/>
        <v>0</v>
      </c>
      <c r="AM175" s="52">
        <f t="shared" si="364"/>
        <v>0</v>
      </c>
      <c r="AN175" s="34">
        <f t="shared" si="365"/>
        <v>44866</v>
      </c>
      <c r="AO175" s="34">
        <f t="shared" si="366"/>
        <v>44890</v>
      </c>
      <c r="AP175" s="37">
        <f t="shared" ref="AP175:AP214" si="372">AN175+27</f>
        <v>44893</v>
      </c>
      <c r="AQ175" s="1">
        <v>30</v>
      </c>
      <c r="AR175" s="1">
        <f t="shared" si="367"/>
        <v>210</v>
      </c>
      <c r="AS175" s="34">
        <f t="shared" si="317"/>
        <v>45051</v>
      </c>
      <c r="AT175" s="33">
        <v>174</v>
      </c>
      <c r="AU175" s="7">
        <f t="shared" ref="AU175:AU214" si="373">AN175+AR175</f>
        <v>45076</v>
      </c>
      <c r="AV175" s="7"/>
      <c r="AW175" s="80">
        <f t="shared" ref="AW175:AW214" si="374">((AU175-V175)/28)+1</f>
        <v>11.428571428571429</v>
      </c>
      <c r="AX175" s="50">
        <v>44784</v>
      </c>
      <c r="AY175" s="50">
        <f t="shared" ref="AY175:AZ214" si="375">AX175+28</f>
        <v>44812</v>
      </c>
      <c r="AZ175" s="61">
        <f t="shared" si="302"/>
        <v>44840</v>
      </c>
      <c r="BA175" s="50">
        <f t="shared" ref="BA175:BA214" si="376">AZ175+35</f>
        <v>44875</v>
      </c>
      <c r="BB175" s="50">
        <f t="shared" ref="BB175:BB206" si="377">BA175+14</f>
        <v>44889</v>
      </c>
      <c r="BC175" s="50">
        <f t="shared" ref="BC175:BC206" si="378">BB175+35</f>
        <v>44924</v>
      </c>
      <c r="BD175" s="50">
        <f t="shared" ref="BD175:BD214" si="379">BC175+28</f>
        <v>44952</v>
      </c>
      <c r="BE175" s="50">
        <f t="shared" ref="BE175:BE214" si="380">BD175+28</f>
        <v>44980</v>
      </c>
      <c r="BF175" s="50">
        <f t="shared" ref="BF175:BF214" si="381">BE175+28</f>
        <v>45008</v>
      </c>
      <c r="BG175" s="50">
        <f t="shared" ref="BG175:BG214" si="382">BF175+28</f>
        <v>45036</v>
      </c>
      <c r="BH175" s="50">
        <f t="shared" ref="BH175:BH214" si="383">BG175+28</f>
        <v>45064</v>
      </c>
    </row>
    <row r="176" spans="1:61">
      <c r="A176" s="128">
        <v>175</v>
      </c>
      <c r="B176" s="3">
        <v>189931</v>
      </c>
      <c r="C176" s="3" t="s">
        <v>54</v>
      </c>
      <c r="D176" s="3">
        <v>215364</v>
      </c>
      <c r="E176" s="60" t="s">
        <v>66</v>
      </c>
      <c r="G176" s="3" t="s">
        <v>56</v>
      </c>
      <c r="H176" s="3" t="s">
        <v>57</v>
      </c>
      <c r="I176" s="33">
        <v>1</v>
      </c>
      <c r="J176" s="3" t="s">
        <v>58</v>
      </c>
      <c r="K176" s="3" t="s">
        <v>62</v>
      </c>
      <c r="L176" s="3" t="str">
        <f t="shared" si="323"/>
        <v>CON-EX</v>
      </c>
      <c r="M176" s="120" t="s">
        <v>60</v>
      </c>
      <c r="N176" s="120" t="s">
        <v>60</v>
      </c>
      <c r="O176" s="3" t="s">
        <v>76</v>
      </c>
      <c r="P176" s="3" t="s">
        <v>76</v>
      </c>
      <c r="Q176" s="3" t="s">
        <v>76</v>
      </c>
      <c r="R176" s="3" t="s">
        <v>60</v>
      </c>
      <c r="S176" s="1" t="s">
        <v>61</v>
      </c>
      <c r="T176" s="38">
        <v>44750</v>
      </c>
      <c r="U176" s="34">
        <f t="shared" si="368"/>
        <v>44771</v>
      </c>
      <c r="V176" s="35">
        <f t="shared" si="369"/>
        <v>44784</v>
      </c>
      <c r="W176" s="34">
        <f t="shared" ref="W176:W214" si="384">AZ176</f>
        <v>44840</v>
      </c>
      <c r="X176" s="34">
        <f t="shared" si="370"/>
        <v>44841</v>
      </c>
      <c r="Z176" s="52">
        <f t="shared" ref="Z176:Z214" si="385">10/1000*Y176</f>
        <v>0</v>
      </c>
      <c r="AA176" s="52">
        <f t="shared" ref="AA176:AA214" si="386">Y176*(10/1000)*(1/2)*(1000/1)</f>
        <v>0</v>
      </c>
      <c r="AB176" s="36">
        <f t="shared" si="371"/>
        <v>44845</v>
      </c>
      <c r="AC176" s="55"/>
      <c r="AD176" s="52">
        <f t="shared" ref="AD176:AD214" si="387">10/1000*AC176</f>
        <v>0</v>
      </c>
      <c r="AE176" s="52">
        <f t="shared" ref="AE176:AE214" si="388">AC176*(10/1000)*(1/2)*(1000/1)</f>
        <v>0</v>
      </c>
      <c r="AF176" s="34">
        <f t="shared" ref="AF176:AF214" si="389">AB176+7</f>
        <v>44852</v>
      </c>
      <c r="AG176" s="55"/>
      <c r="AH176" s="52">
        <f t="shared" ref="AH176:AH214" si="390">10/1000*AG176</f>
        <v>0</v>
      </c>
      <c r="AI176" s="52">
        <f t="shared" ref="AI176:AI214" si="391">AG176*(10/1000)*(1/2)*(1000/1)</f>
        <v>0</v>
      </c>
      <c r="AJ176" s="34">
        <f t="shared" ref="AJ176:AJ214" si="392">AB176+14</f>
        <v>44859</v>
      </c>
      <c r="AK176" s="55"/>
      <c r="AL176" s="52">
        <f t="shared" ref="AL176:AL214" si="393">10/1000*AK176</f>
        <v>0</v>
      </c>
      <c r="AM176" s="52">
        <f t="shared" ref="AM176:AM214" si="394">AK176*(10/1000)*(1/2)*(1000/1)</f>
        <v>0</v>
      </c>
      <c r="AN176" s="34">
        <f t="shared" ref="AN176:AN214" si="395">AB176+21</f>
        <v>44866</v>
      </c>
      <c r="AO176" s="34">
        <f t="shared" ref="AO176:AO214" si="396">AP176-3</f>
        <v>44890</v>
      </c>
      <c r="AP176" s="37">
        <f t="shared" si="372"/>
        <v>44893</v>
      </c>
      <c r="AQ176" s="1">
        <v>30</v>
      </c>
      <c r="AR176" s="1">
        <f t="shared" ref="AR176:AR214" si="397">AQ176*7</f>
        <v>210</v>
      </c>
      <c r="AS176" s="34">
        <f t="shared" si="317"/>
        <v>45051</v>
      </c>
      <c r="AT176" s="33">
        <v>175</v>
      </c>
      <c r="AU176" s="7">
        <f t="shared" si="373"/>
        <v>45076</v>
      </c>
      <c r="AV176" s="7"/>
      <c r="AW176" s="80">
        <f t="shared" si="374"/>
        <v>11.428571428571429</v>
      </c>
      <c r="AX176" s="50">
        <v>44784</v>
      </c>
      <c r="AY176" s="50">
        <f t="shared" si="375"/>
        <v>44812</v>
      </c>
      <c r="AZ176" s="61">
        <f t="shared" si="302"/>
        <v>44840</v>
      </c>
      <c r="BA176" s="50">
        <f t="shared" si="376"/>
        <v>44875</v>
      </c>
      <c r="BB176" s="50">
        <f t="shared" si="377"/>
        <v>44889</v>
      </c>
      <c r="BC176" s="50">
        <f t="shared" si="378"/>
        <v>44924</v>
      </c>
      <c r="BD176" s="50">
        <f t="shared" si="379"/>
        <v>44952</v>
      </c>
      <c r="BE176" s="50">
        <f t="shared" si="380"/>
        <v>44980</v>
      </c>
      <c r="BF176" s="50">
        <f t="shared" si="381"/>
        <v>45008</v>
      </c>
      <c r="BG176" s="50">
        <f t="shared" si="382"/>
        <v>45036</v>
      </c>
      <c r="BH176" s="50">
        <f t="shared" si="383"/>
        <v>45064</v>
      </c>
    </row>
    <row r="177" spans="1:60">
      <c r="A177" s="128">
        <v>176</v>
      </c>
      <c r="B177" s="3">
        <v>189931</v>
      </c>
      <c r="C177" s="3" t="s">
        <v>54</v>
      </c>
      <c r="D177" s="3">
        <v>215364</v>
      </c>
      <c r="E177" s="60" t="s">
        <v>66</v>
      </c>
      <c r="G177" s="3" t="s">
        <v>56</v>
      </c>
      <c r="H177" s="3" t="s">
        <v>57</v>
      </c>
      <c r="I177" s="33">
        <v>1</v>
      </c>
      <c r="J177" s="3" t="s">
        <v>58</v>
      </c>
      <c r="K177" s="3" t="s">
        <v>62</v>
      </c>
      <c r="L177" s="3" t="str">
        <f t="shared" si="323"/>
        <v>CON-EX</v>
      </c>
      <c r="M177" s="120" t="s">
        <v>60</v>
      </c>
      <c r="N177" s="120" t="s">
        <v>60</v>
      </c>
      <c r="O177" s="3" t="s">
        <v>76</v>
      </c>
      <c r="P177" s="3" t="s">
        <v>76</v>
      </c>
      <c r="Q177" s="3" t="s">
        <v>76</v>
      </c>
      <c r="R177" s="3" t="s">
        <v>60</v>
      </c>
      <c r="S177" s="1" t="s">
        <v>61</v>
      </c>
      <c r="T177" s="38">
        <v>44750</v>
      </c>
      <c r="U177" s="34">
        <f t="shared" si="368"/>
        <v>44771</v>
      </c>
      <c r="V177" s="35">
        <f t="shared" si="369"/>
        <v>44784</v>
      </c>
      <c r="W177" s="34">
        <f t="shared" si="384"/>
        <v>44840</v>
      </c>
      <c r="X177" s="34">
        <f t="shared" si="370"/>
        <v>44841</v>
      </c>
      <c r="Z177" s="52">
        <f t="shared" si="385"/>
        <v>0</v>
      </c>
      <c r="AA177" s="52">
        <f t="shared" si="386"/>
        <v>0</v>
      </c>
      <c r="AB177" s="36">
        <f t="shared" si="371"/>
        <v>44845</v>
      </c>
      <c r="AC177" s="55"/>
      <c r="AD177" s="52">
        <f t="shared" si="387"/>
        <v>0</v>
      </c>
      <c r="AE177" s="52">
        <f t="shared" si="388"/>
        <v>0</v>
      </c>
      <c r="AF177" s="34">
        <f t="shared" si="389"/>
        <v>44852</v>
      </c>
      <c r="AG177" s="55"/>
      <c r="AH177" s="52">
        <f t="shared" si="390"/>
        <v>0</v>
      </c>
      <c r="AI177" s="52">
        <f t="shared" si="391"/>
        <v>0</v>
      </c>
      <c r="AJ177" s="34">
        <f t="shared" si="392"/>
        <v>44859</v>
      </c>
      <c r="AK177" s="55"/>
      <c r="AL177" s="52">
        <f t="shared" si="393"/>
        <v>0</v>
      </c>
      <c r="AM177" s="52">
        <f t="shared" si="394"/>
        <v>0</v>
      </c>
      <c r="AN177" s="34">
        <f t="shared" si="395"/>
        <v>44866</v>
      </c>
      <c r="AO177" s="34">
        <f t="shared" si="396"/>
        <v>44890</v>
      </c>
      <c r="AP177" s="37">
        <f t="shared" si="372"/>
        <v>44893</v>
      </c>
      <c r="AQ177" s="1">
        <v>30</v>
      </c>
      <c r="AR177" s="1">
        <f t="shared" si="397"/>
        <v>210</v>
      </c>
      <c r="AS177" s="34">
        <f t="shared" si="317"/>
        <v>45051</v>
      </c>
      <c r="AT177" s="33">
        <v>176</v>
      </c>
      <c r="AU177" s="7">
        <f t="shared" si="373"/>
        <v>45076</v>
      </c>
      <c r="AV177" s="7"/>
      <c r="AW177" s="80">
        <f t="shared" si="374"/>
        <v>11.428571428571429</v>
      </c>
      <c r="AX177" s="50">
        <v>44784</v>
      </c>
      <c r="AY177" s="50">
        <f t="shared" si="375"/>
        <v>44812</v>
      </c>
      <c r="AZ177" s="61">
        <f t="shared" si="302"/>
        <v>44840</v>
      </c>
      <c r="BA177" s="50">
        <f t="shared" si="376"/>
        <v>44875</v>
      </c>
      <c r="BB177" s="50">
        <f t="shared" si="377"/>
        <v>44889</v>
      </c>
      <c r="BC177" s="50">
        <f t="shared" si="378"/>
        <v>44924</v>
      </c>
      <c r="BD177" s="61">
        <f t="shared" si="379"/>
        <v>44952</v>
      </c>
      <c r="BE177" s="61">
        <f t="shared" si="380"/>
        <v>44980</v>
      </c>
      <c r="BF177" s="61">
        <f t="shared" si="381"/>
        <v>45008</v>
      </c>
      <c r="BG177" s="61">
        <f t="shared" si="382"/>
        <v>45036</v>
      </c>
      <c r="BH177" s="61">
        <f t="shared" si="383"/>
        <v>45064</v>
      </c>
    </row>
    <row r="178" spans="1:60">
      <c r="A178" s="128">
        <v>177</v>
      </c>
      <c r="B178" s="3">
        <v>189931</v>
      </c>
      <c r="C178" s="3" t="s">
        <v>54</v>
      </c>
      <c r="D178" s="3">
        <v>215365</v>
      </c>
      <c r="E178" s="60" t="s">
        <v>66</v>
      </c>
      <c r="G178" s="3" t="s">
        <v>63</v>
      </c>
      <c r="H178" s="3" t="s">
        <v>57</v>
      </c>
      <c r="I178" s="33">
        <v>1</v>
      </c>
      <c r="J178" s="3" t="s">
        <v>64</v>
      </c>
      <c r="K178" s="3" t="s">
        <v>59</v>
      </c>
      <c r="L178" s="3" t="str">
        <f t="shared" si="323"/>
        <v>HFD-SED</v>
      </c>
      <c r="M178" s="120" t="s">
        <v>60</v>
      </c>
      <c r="N178" s="120" t="s">
        <v>60</v>
      </c>
      <c r="O178" s="3" t="s">
        <v>76</v>
      </c>
      <c r="P178" s="3" t="s">
        <v>76</v>
      </c>
      <c r="Q178" s="3" t="s">
        <v>76</v>
      </c>
      <c r="R178" s="3" t="s">
        <v>60</v>
      </c>
      <c r="S178" s="1" t="s">
        <v>61</v>
      </c>
      <c r="T178" s="38">
        <v>44750</v>
      </c>
      <c r="U178" s="34">
        <f t="shared" si="368"/>
        <v>44771</v>
      </c>
      <c r="V178" s="35">
        <f t="shared" si="369"/>
        <v>44784</v>
      </c>
      <c r="W178" s="34">
        <f t="shared" si="384"/>
        <v>44840</v>
      </c>
      <c r="X178" s="34">
        <f t="shared" si="370"/>
        <v>44841</v>
      </c>
      <c r="Z178" s="52">
        <f t="shared" si="385"/>
        <v>0</v>
      </c>
      <c r="AA178" s="52">
        <f t="shared" si="386"/>
        <v>0</v>
      </c>
      <c r="AB178" s="36">
        <f t="shared" si="371"/>
        <v>44845</v>
      </c>
      <c r="AC178" s="55"/>
      <c r="AD178" s="52">
        <f t="shared" si="387"/>
        <v>0</v>
      </c>
      <c r="AE178" s="52">
        <f t="shared" si="388"/>
        <v>0</v>
      </c>
      <c r="AF178" s="34">
        <f t="shared" si="389"/>
        <v>44852</v>
      </c>
      <c r="AG178" s="55"/>
      <c r="AH178" s="52">
        <f t="shared" si="390"/>
        <v>0</v>
      </c>
      <c r="AI178" s="52">
        <f t="shared" si="391"/>
        <v>0</v>
      </c>
      <c r="AJ178" s="34">
        <f t="shared" si="392"/>
        <v>44859</v>
      </c>
      <c r="AK178" s="55"/>
      <c r="AL178" s="52">
        <f t="shared" si="393"/>
        <v>0</v>
      </c>
      <c r="AM178" s="52">
        <f t="shared" si="394"/>
        <v>0</v>
      </c>
      <c r="AN178" s="34">
        <f t="shared" si="395"/>
        <v>44866</v>
      </c>
      <c r="AO178" s="34">
        <f t="shared" si="396"/>
        <v>44890</v>
      </c>
      <c r="AP178" s="37">
        <f t="shared" si="372"/>
        <v>44893</v>
      </c>
      <c r="AQ178" s="1">
        <v>16</v>
      </c>
      <c r="AR178" s="1">
        <f t="shared" si="397"/>
        <v>112</v>
      </c>
      <c r="AS178" s="34">
        <f t="shared" si="317"/>
        <v>44953</v>
      </c>
      <c r="AT178" s="33">
        <v>177</v>
      </c>
      <c r="AU178" s="7">
        <f t="shared" si="373"/>
        <v>44978</v>
      </c>
      <c r="AV178" s="7"/>
      <c r="AW178" s="80">
        <f t="shared" si="374"/>
        <v>7.9285714285714288</v>
      </c>
      <c r="AX178" s="50">
        <v>44784</v>
      </c>
      <c r="AY178" s="50">
        <f>AX178+28</f>
        <v>44812</v>
      </c>
      <c r="AZ178" s="61">
        <f t="shared" si="302"/>
        <v>44840</v>
      </c>
      <c r="BA178" s="50">
        <f t="shared" si="376"/>
        <v>44875</v>
      </c>
      <c r="BB178" s="50">
        <f t="shared" si="377"/>
        <v>44889</v>
      </c>
      <c r="BC178" s="50">
        <f t="shared" si="378"/>
        <v>44924</v>
      </c>
      <c r="BD178" s="50">
        <f t="shared" si="379"/>
        <v>44952</v>
      </c>
      <c r="BE178" s="50">
        <f t="shared" si="380"/>
        <v>44980</v>
      </c>
      <c r="BF178" s="50">
        <f t="shared" si="381"/>
        <v>45008</v>
      </c>
      <c r="BG178" s="50">
        <f t="shared" si="382"/>
        <v>45036</v>
      </c>
      <c r="BH178" s="50">
        <f t="shared" si="383"/>
        <v>45064</v>
      </c>
    </row>
    <row r="179" spans="1:60">
      <c r="A179" s="128">
        <v>178</v>
      </c>
      <c r="B179" s="3">
        <v>189929</v>
      </c>
      <c r="C179" s="3" t="s">
        <v>54</v>
      </c>
      <c r="D179" s="3">
        <v>215965</v>
      </c>
      <c r="E179" s="60" t="s">
        <v>66</v>
      </c>
      <c r="G179" s="3" t="s">
        <v>56</v>
      </c>
      <c r="H179" s="3" t="s">
        <v>57</v>
      </c>
      <c r="I179" s="33">
        <v>1</v>
      </c>
      <c r="J179" s="3" t="s">
        <v>64</v>
      </c>
      <c r="K179" s="3" t="s">
        <v>62</v>
      </c>
      <c r="L179" s="3" t="str">
        <f t="shared" ref="L179:L181" si="398">IF((AND(J179="CON",K179="SED")),"CON-SED",IF((AND(J179="CON",K179="EX")),"CON-EX",IF((AND(J179="HFD",K179="SED")),"HFD-SED",IF((AND(J179="HFD",K179="EX")),"HFD-EX","Not Yet Assigned"))))</f>
        <v>HFD-EX</v>
      </c>
      <c r="M179" s="120" t="s">
        <v>60</v>
      </c>
      <c r="N179" s="120" t="s">
        <v>60</v>
      </c>
      <c r="O179" s="3" t="s">
        <v>76</v>
      </c>
      <c r="P179" s="3" t="s">
        <v>76</v>
      </c>
      <c r="Q179" s="3" t="s">
        <v>76</v>
      </c>
      <c r="R179" s="3" t="s">
        <v>60</v>
      </c>
      <c r="S179" s="1" t="s">
        <v>61</v>
      </c>
      <c r="T179" s="38">
        <v>44758</v>
      </c>
      <c r="U179" s="34">
        <f t="shared" si="368"/>
        <v>44779</v>
      </c>
      <c r="V179" s="35">
        <f t="shared" si="369"/>
        <v>44791</v>
      </c>
      <c r="W179" s="34">
        <f t="shared" si="384"/>
        <v>44847</v>
      </c>
      <c r="X179" s="34">
        <f t="shared" si="370"/>
        <v>44848</v>
      </c>
      <c r="Z179" s="52">
        <f t="shared" si="385"/>
        <v>0</v>
      </c>
      <c r="AA179" s="52">
        <f t="shared" si="386"/>
        <v>0</v>
      </c>
      <c r="AB179" s="36">
        <f t="shared" si="371"/>
        <v>44852</v>
      </c>
      <c r="AC179" s="55"/>
      <c r="AD179" s="52">
        <f t="shared" si="387"/>
        <v>0</v>
      </c>
      <c r="AE179" s="52">
        <f t="shared" si="388"/>
        <v>0</v>
      </c>
      <c r="AF179" s="34">
        <f t="shared" si="389"/>
        <v>44859</v>
      </c>
      <c r="AG179" s="55"/>
      <c r="AH179" s="52">
        <f t="shared" si="390"/>
        <v>0</v>
      </c>
      <c r="AI179" s="52">
        <f t="shared" si="391"/>
        <v>0</v>
      </c>
      <c r="AJ179" s="34">
        <f t="shared" si="392"/>
        <v>44866</v>
      </c>
      <c r="AK179" s="55"/>
      <c r="AL179" s="52">
        <f t="shared" si="393"/>
        <v>0</v>
      </c>
      <c r="AM179" s="52">
        <f t="shared" si="394"/>
        <v>0</v>
      </c>
      <c r="AN179" s="34">
        <f t="shared" si="395"/>
        <v>44873</v>
      </c>
      <c r="AO179" s="34">
        <f t="shared" si="396"/>
        <v>44897</v>
      </c>
      <c r="AP179" s="37">
        <f t="shared" si="372"/>
        <v>44900</v>
      </c>
      <c r="AQ179" s="1">
        <v>30</v>
      </c>
      <c r="AR179" s="1">
        <f t="shared" si="397"/>
        <v>210</v>
      </c>
      <c r="AS179" s="34">
        <f t="shared" si="317"/>
        <v>45058</v>
      </c>
      <c r="AT179" s="33">
        <v>178</v>
      </c>
      <c r="AU179" s="7">
        <f t="shared" si="373"/>
        <v>45083</v>
      </c>
      <c r="AV179" s="7"/>
      <c r="AW179" s="80">
        <f t="shared" si="374"/>
        <v>11.428571428571429</v>
      </c>
      <c r="AX179" s="50">
        <v>44791</v>
      </c>
      <c r="AY179" s="50">
        <f t="shared" si="375"/>
        <v>44819</v>
      </c>
      <c r="AZ179" s="61">
        <f t="shared" si="375"/>
        <v>44847</v>
      </c>
      <c r="BA179" s="50">
        <f t="shared" si="376"/>
        <v>44882</v>
      </c>
      <c r="BB179" s="50">
        <f t="shared" si="377"/>
        <v>44896</v>
      </c>
      <c r="BC179" s="50">
        <f t="shared" si="378"/>
        <v>44931</v>
      </c>
      <c r="BD179" s="50">
        <f t="shared" si="379"/>
        <v>44959</v>
      </c>
      <c r="BE179" s="50">
        <f t="shared" si="380"/>
        <v>44987</v>
      </c>
      <c r="BF179" s="50">
        <f t="shared" si="381"/>
        <v>45015</v>
      </c>
      <c r="BG179" s="50">
        <f t="shared" si="382"/>
        <v>45043</v>
      </c>
      <c r="BH179" s="50">
        <f t="shared" si="383"/>
        <v>45071</v>
      </c>
    </row>
    <row r="180" spans="1:60">
      <c r="A180" s="128">
        <v>179</v>
      </c>
      <c r="B180" s="3">
        <v>189929</v>
      </c>
      <c r="C180" s="3" t="s">
        <v>54</v>
      </c>
      <c r="D180" s="3">
        <v>215966</v>
      </c>
      <c r="E180" s="60" t="s">
        <v>66</v>
      </c>
      <c r="G180" s="3" t="s">
        <v>63</v>
      </c>
      <c r="H180" s="3" t="s">
        <v>57</v>
      </c>
      <c r="I180" s="33">
        <v>1</v>
      </c>
      <c r="J180" s="3" t="s">
        <v>64</v>
      </c>
      <c r="K180" s="3" t="s">
        <v>59</v>
      </c>
      <c r="L180" s="3" t="str">
        <f t="shared" si="398"/>
        <v>HFD-SED</v>
      </c>
      <c r="M180" s="120" t="s">
        <v>60</v>
      </c>
      <c r="N180" s="120" t="s">
        <v>60</v>
      </c>
      <c r="O180" s="3" t="s">
        <v>76</v>
      </c>
      <c r="P180" s="3" t="s">
        <v>76</v>
      </c>
      <c r="Q180" s="3" t="s">
        <v>76</v>
      </c>
      <c r="R180" s="3" t="s">
        <v>60</v>
      </c>
      <c r="S180" s="1" t="s">
        <v>61</v>
      </c>
      <c r="T180" s="38">
        <v>44758</v>
      </c>
      <c r="U180" s="34">
        <f t="shared" si="368"/>
        <v>44779</v>
      </c>
      <c r="V180" s="35">
        <f t="shared" si="369"/>
        <v>44791</v>
      </c>
      <c r="W180" s="34">
        <f t="shared" si="384"/>
        <v>44847</v>
      </c>
      <c r="X180" s="34">
        <f t="shared" si="370"/>
        <v>44848</v>
      </c>
      <c r="Z180" s="52">
        <f t="shared" si="385"/>
        <v>0</v>
      </c>
      <c r="AA180" s="52">
        <f t="shared" si="386"/>
        <v>0</v>
      </c>
      <c r="AB180" s="36">
        <f t="shared" si="371"/>
        <v>44852</v>
      </c>
      <c r="AC180" s="55"/>
      <c r="AD180" s="52">
        <f t="shared" si="387"/>
        <v>0</v>
      </c>
      <c r="AE180" s="52">
        <f t="shared" si="388"/>
        <v>0</v>
      </c>
      <c r="AF180" s="34">
        <f t="shared" si="389"/>
        <v>44859</v>
      </c>
      <c r="AG180" s="55"/>
      <c r="AH180" s="52">
        <f t="shared" si="390"/>
        <v>0</v>
      </c>
      <c r="AI180" s="52">
        <f t="shared" si="391"/>
        <v>0</v>
      </c>
      <c r="AJ180" s="34">
        <f t="shared" si="392"/>
        <v>44866</v>
      </c>
      <c r="AK180" s="55"/>
      <c r="AL180" s="52">
        <f t="shared" si="393"/>
        <v>0</v>
      </c>
      <c r="AM180" s="52">
        <f t="shared" si="394"/>
        <v>0</v>
      </c>
      <c r="AN180" s="34">
        <f t="shared" si="395"/>
        <v>44873</v>
      </c>
      <c r="AO180" s="34">
        <f t="shared" si="396"/>
        <v>44897</v>
      </c>
      <c r="AP180" s="37">
        <f t="shared" si="372"/>
        <v>44900</v>
      </c>
      <c r="AQ180" s="1">
        <v>30</v>
      </c>
      <c r="AR180" s="1">
        <f t="shared" si="397"/>
        <v>210</v>
      </c>
      <c r="AS180" s="34">
        <f t="shared" si="317"/>
        <v>45058</v>
      </c>
      <c r="AT180" s="33">
        <v>179</v>
      </c>
      <c r="AU180" s="7">
        <f t="shared" si="373"/>
        <v>45083</v>
      </c>
      <c r="AV180" s="7"/>
      <c r="AW180" s="80">
        <f t="shared" si="374"/>
        <v>11.428571428571429</v>
      </c>
      <c r="AX180" s="50">
        <v>44791</v>
      </c>
      <c r="AY180" s="50">
        <f t="shared" si="375"/>
        <v>44819</v>
      </c>
      <c r="AZ180" s="61">
        <f t="shared" si="375"/>
        <v>44847</v>
      </c>
      <c r="BA180" s="50">
        <f t="shared" si="376"/>
        <v>44882</v>
      </c>
      <c r="BB180" s="50">
        <f t="shared" si="377"/>
        <v>44896</v>
      </c>
      <c r="BC180" s="50">
        <f t="shared" si="378"/>
        <v>44931</v>
      </c>
      <c r="BD180" s="50">
        <f t="shared" si="379"/>
        <v>44959</v>
      </c>
      <c r="BE180" s="50">
        <f t="shared" si="380"/>
        <v>44987</v>
      </c>
      <c r="BF180" s="50">
        <f t="shared" si="381"/>
        <v>45015</v>
      </c>
      <c r="BG180" s="50">
        <f t="shared" si="382"/>
        <v>45043</v>
      </c>
      <c r="BH180" s="50">
        <f t="shared" si="383"/>
        <v>45071</v>
      </c>
    </row>
    <row r="181" spans="1:60">
      <c r="A181" s="128">
        <v>180</v>
      </c>
      <c r="B181" s="3">
        <v>189929</v>
      </c>
      <c r="C181" s="3" t="s">
        <v>54</v>
      </c>
      <c r="D181" s="3">
        <v>215966</v>
      </c>
      <c r="E181" s="60" t="s">
        <v>66</v>
      </c>
      <c r="G181" s="3" t="s">
        <v>63</v>
      </c>
      <c r="H181" s="3" t="s">
        <v>57</v>
      </c>
      <c r="I181" s="33">
        <v>1</v>
      </c>
      <c r="J181" s="3" t="s">
        <v>64</v>
      </c>
      <c r="K181" s="3" t="s">
        <v>62</v>
      </c>
      <c r="L181" s="3" t="str">
        <f t="shared" si="398"/>
        <v>HFD-EX</v>
      </c>
      <c r="M181" s="120" t="s">
        <v>60</v>
      </c>
      <c r="N181" s="120" t="s">
        <v>60</v>
      </c>
      <c r="O181" s="3" t="s">
        <v>76</v>
      </c>
      <c r="P181" s="3" t="s">
        <v>76</v>
      </c>
      <c r="Q181" s="3" t="s">
        <v>76</v>
      </c>
      <c r="R181" s="3" t="s">
        <v>60</v>
      </c>
      <c r="S181" s="1" t="s">
        <v>61</v>
      </c>
      <c r="T181" s="38">
        <v>44758</v>
      </c>
      <c r="U181" s="34">
        <f t="shared" si="368"/>
        <v>44779</v>
      </c>
      <c r="V181" s="35">
        <f t="shared" si="369"/>
        <v>44791</v>
      </c>
      <c r="W181" s="34">
        <f t="shared" si="384"/>
        <v>44847</v>
      </c>
      <c r="X181" s="34">
        <f t="shared" si="370"/>
        <v>44848</v>
      </c>
      <c r="Z181" s="52">
        <f t="shared" si="385"/>
        <v>0</v>
      </c>
      <c r="AA181" s="52">
        <f t="shared" si="386"/>
        <v>0</v>
      </c>
      <c r="AB181" s="36">
        <f t="shared" si="371"/>
        <v>44852</v>
      </c>
      <c r="AC181" s="55"/>
      <c r="AD181" s="52">
        <f t="shared" si="387"/>
        <v>0</v>
      </c>
      <c r="AE181" s="52">
        <f t="shared" si="388"/>
        <v>0</v>
      </c>
      <c r="AF181" s="34">
        <f t="shared" si="389"/>
        <v>44859</v>
      </c>
      <c r="AG181" s="55"/>
      <c r="AH181" s="52">
        <f t="shared" si="390"/>
        <v>0</v>
      </c>
      <c r="AI181" s="52">
        <f t="shared" si="391"/>
        <v>0</v>
      </c>
      <c r="AJ181" s="34">
        <f t="shared" si="392"/>
        <v>44866</v>
      </c>
      <c r="AK181" s="55"/>
      <c r="AL181" s="52">
        <f t="shared" si="393"/>
        <v>0</v>
      </c>
      <c r="AM181" s="52">
        <f t="shared" si="394"/>
        <v>0</v>
      </c>
      <c r="AN181" s="34">
        <f t="shared" si="395"/>
        <v>44873</v>
      </c>
      <c r="AO181" s="34">
        <f t="shared" si="396"/>
        <v>44897</v>
      </c>
      <c r="AP181" s="37">
        <f t="shared" si="372"/>
        <v>44900</v>
      </c>
      <c r="AQ181" s="1">
        <v>30</v>
      </c>
      <c r="AR181" s="1">
        <f t="shared" si="397"/>
        <v>210</v>
      </c>
      <c r="AS181" s="34">
        <f t="shared" si="317"/>
        <v>45058</v>
      </c>
      <c r="AT181" s="33">
        <v>180</v>
      </c>
      <c r="AU181" s="7">
        <f t="shared" si="373"/>
        <v>45083</v>
      </c>
      <c r="AV181" s="7"/>
      <c r="AW181" s="80">
        <f t="shared" si="374"/>
        <v>11.428571428571429</v>
      </c>
      <c r="AX181" s="50">
        <v>44791</v>
      </c>
      <c r="AY181" s="50">
        <f t="shared" si="375"/>
        <v>44819</v>
      </c>
      <c r="AZ181" s="61">
        <f t="shared" si="375"/>
        <v>44847</v>
      </c>
      <c r="BA181" s="50">
        <f t="shared" si="376"/>
        <v>44882</v>
      </c>
      <c r="BB181" s="50">
        <f t="shared" si="377"/>
        <v>44896</v>
      </c>
      <c r="BC181" s="50">
        <f t="shared" si="378"/>
        <v>44931</v>
      </c>
      <c r="BD181" s="50">
        <f t="shared" si="379"/>
        <v>44959</v>
      </c>
      <c r="BE181" s="50">
        <f t="shared" si="380"/>
        <v>44987</v>
      </c>
      <c r="BF181" s="50">
        <f t="shared" si="381"/>
        <v>45015</v>
      </c>
      <c r="BG181" s="50">
        <f t="shared" si="382"/>
        <v>45043</v>
      </c>
      <c r="BH181" s="50">
        <f t="shared" si="383"/>
        <v>45071</v>
      </c>
    </row>
    <row r="182" spans="1:60">
      <c r="A182" s="128">
        <v>181</v>
      </c>
      <c r="B182" s="3">
        <v>189928</v>
      </c>
      <c r="C182" s="3" t="s">
        <v>88</v>
      </c>
      <c r="D182" s="3">
        <v>215977</v>
      </c>
      <c r="E182" s="60" t="s">
        <v>66</v>
      </c>
      <c r="G182" s="3" t="s">
        <v>56</v>
      </c>
      <c r="H182" s="3" t="s">
        <v>57</v>
      </c>
      <c r="I182" s="33">
        <v>1</v>
      </c>
      <c r="J182" s="3" t="s">
        <v>64</v>
      </c>
      <c r="K182" s="3" t="s">
        <v>59</v>
      </c>
      <c r="L182" s="3" t="str">
        <f t="shared" ref="L182:L214" si="399">IF((AND(J182="CON",K182="SED")),"CON-SED",IF((AND(J182="CON",K182="EX")),"CON-EX",IF((AND(J182="HFD",K182="SED")),"HFD-SED",IF((AND(J182="HFD",K182="EX")),"HFD-EX","Not Yet Assigned"))))</f>
        <v>HFD-SED</v>
      </c>
      <c r="M182" s="120" t="s">
        <v>60</v>
      </c>
      <c r="N182" s="120" t="s">
        <v>60</v>
      </c>
      <c r="O182" s="3" t="s">
        <v>76</v>
      </c>
      <c r="P182" s="3" t="s">
        <v>76</v>
      </c>
      <c r="Q182" s="3" t="s">
        <v>76</v>
      </c>
      <c r="R182" s="3" t="s">
        <v>60</v>
      </c>
      <c r="S182" s="1" t="s">
        <v>61</v>
      </c>
      <c r="T182" s="38">
        <v>44758</v>
      </c>
      <c r="U182" s="34">
        <f t="shared" si="368"/>
        <v>44779</v>
      </c>
      <c r="V182" s="35">
        <f t="shared" si="369"/>
        <v>44791</v>
      </c>
      <c r="W182" s="34">
        <f t="shared" si="384"/>
        <v>44847</v>
      </c>
      <c r="X182" s="34">
        <f t="shared" si="370"/>
        <v>44848</v>
      </c>
      <c r="Z182" s="52">
        <f t="shared" si="385"/>
        <v>0</v>
      </c>
      <c r="AA182" s="52">
        <f t="shared" si="386"/>
        <v>0</v>
      </c>
      <c r="AB182" s="36">
        <f t="shared" si="371"/>
        <v>44852</v>
      </c>
      <c r="AC182" s="55"/>
      <c r="AD182" s="52">
        <f t="shared" si="387"/>
        <v>0</v>
      </c>
      <c r="AE182" s="52">
        <f t="shared" si="388"/>
        <v>0</v>
      </c>
      <c r="AF182" s="34">
        <f t="shared" si="389"/>
        <v>44859</v>
      </c>
      <c r="AG182" s="55"/>
      <c r="AH182" s="52">
        <f t="shared" si="390"/>
        <v>0</v>
      </c>
      <c r="AI182" s="52">
        <f t="shared" si="391"/>
        <v>0</v>
      </c>
      <c r="AJ182" s="34">
        <f t="shared" si="392"/>
        <v>44866</v>
      </c>
      <c r="AK182" s="55"/>
      <c r="AL182" s="52">
        <f t="shared" si="393"/>
        <v>0</v>
      </c>
      <c r="AM182" s="52">
        <f t="shared" si="394"/>
        <v>0</v>
      </c>
      <c r="AN182" s="34">
        <f t="shared" si="395"/>
        <v>44873</v>
      </c>
      <c r="AO182" s="34">
        <f t="shared" si="396"/>
        <v>44897</v>
      </c>
      <c r="AP182" s="37">
        <f t="shared" si="372"/>
        <v>44900</v>
      </c>
      <c r="AQ182" s="1">
        <v>30</v>
      </c>
      <c r="AR182" s="1">
        <f t="shared" si="397"/>
        <v>210</v>
      </c>
      <c r="AS182" s="34">
        <f t="shared" si="317"/>
        <v>45058</v>
      </c>
      <c r="AT182" s="33">
        <v>181</v>
      </c>
      <c r="AU182" s="7">
        <f t="shared" si="373"/>
        <v>45083</v>
      </c>
      <c r="AV182" s="7"/>
      <c r="AW182" s="80">
        <f t="shared" si="374"/>
        <v>11.428571428571429</v>
      </c>
      <c r="AX182" s="50">
        <v>44791</v>
      </c>
      <c r="AY182" s="50">
        <f t="shared" si="375"/>
        <v>44819</v>
      </c>
      <c r="AZ182" s="61">
        <f t="shared" si="375"/>
        <v>44847</v>
      </c>
      <c r="BA182" s="50">
        <f t="shared" si="376"/>
        <v>44882</v>
      </c>
      <c r="BB182" s="50">
        <f t="shared" si="377"/>
        <v>44896</v>
      </c>
      <c r="BC182" s="50">
        <f t="shared" si="378"/>
        <v>44931</v>
      </c>
      <c r="BD182" s="50">
        <f t="shared" si="379"/>
        <v>44959</v>
      </c>
      <c r="BE182" s="50">
        <f t="shared" si="380"/>
        <v>44987</v>
      </c>
      <c r="BF182" s="50">
        <f t="shared" si="381"/>
        <v>45015</v>
      </c>
      <c r="BG182" s="50">
        <f t="shared" si="382"/>
        <v>45043</v>
      </c>
      <c r="BH182" s="50">
        <f t="shared" si="383"/>
        <v>45071</v>
      </c>
    </row>
    <row r="183" spans="1:60">
      <c r="A183" s="128">
        <v>182</v>
      </c>
      <c r="B183" s="3">
        <v>189928</v>
      </c>
      <c r="C183" s="3" t="s">
        <v>88</v>
      </c>
      <c r="D183" s="3">
        <v>215977</v>
      </c>
      <c r="E183" s="60" t="s">
        <v>66</v>
      </c>
      <c r="G183" s="3" t="s">
        <v>56</v>
      </c>
      <c r="H183" s="3" t="s">
        <v>57</v>
      </c>
      <c r="I183" s="33">
        <v>1</v>
      </c>
      <c r="J183" s="3" t="s">
        <v>64</v>
      </c>
      <c r="K183" s="3" t="s">
        <v>59</v>
      </c>
      <c r="L183" s="3" t="str">
        <f t="shared" si="399"/>
        <v>HFD-SED</v>
      </c>
      <c r="M183" s="120" t="s">
        <v>60</v>
      </c>
      <c r="N183" s="120" t="s">
        <v>60</v>
      </c>
      <c r="O183" s="3" t="s">
        <v>76</v>
      </c>
      <c r="P183" s="3" t="s">
        <v>76</v>
      </c>
      <c r="Q183" s="3" t="s">
        <v>76</v>
      </c>
      <c r="R183" s="3" t="s">
        <v>60</v>
      </c>
      <c r="S183" s="1" t="s">
        <v>61</v>
      </c>
      <c r="T183" s="38">
        <v>44758</v>
      </c>
      <c r="U183" s="34">
        <f t="shared" si="368"/>
        <v>44779</v>
      </c>
      <c r="V183" s="35">
        <f t="shared" si="369"/>
        <v>44791</v>
      </c>
      <c r="W183" s="34">
        <f t="shared" si="384"/>
        <v>44847</v>
      </c>
      <c r="X183" s="34">
        <f t="shared" si="370"/>
        <v>44848</v>
      </c>
      <c r="Z183" s="52">
        <f t="shared" si="385"/>
        <v>0</v>
      </c>
      <c r="AA183" s="52">
        <f t="shared" si="386"/>
        <v>0</v>
      </c>
      <c r="AB183" s="36">
        <f t="shared" si="371"/>
        <v>44852</v>
      </c>
      <c r="AC183" s="55"/>
      <c r="AD183" s="52">
        <f t="shared" si="387"/>
        <v>0</v>
      </c>
      <c r="AE183" s="52">
        <f t="shared" si="388"/>
        <v>0</v>
      </c>
      <c r="AF183" s="34">
        <f t="shared" si="389"/>
        <v>44859</v>
      </c>
      <c r="AG183" s="55"/>
      <c r="AH183" s="52">
        <f t="shared" si="390"/>
        <v>0</v>
      </c>
      <c r="AI183" s="52">
        <f t="shared" si="391"/>
        <v>0</v>
      </c>
      <c r="AJ183" s="34">
        <f t="shared" si="392"/>
        <v>44866</v>
      </c>
      <c r="AK183" s="55"/>
      <c r="AL183" s="52">
        <f t="shared" si="393"/>
        <v>0</v>
      </c>
      <c r="AM183" s="52">
        <f t="shared" si="394"/>
        <v>0</v>
      </c>
      <c r="AN183" s="34">
        <f t="shared" si="395"/>
        <v>44873</v>
      </c>
      <c r="AO183" s="34">
        <f t="shared" si="396"/>
        <v>44897</v>
      </c>
      <c r="AP183" s="37">
        <f t="shared" si="372"/>
        <v>44900</v>
      </c>
      <c r="AQ183" s="1">
        <v>30</v>
      </c>
      <c r="AR183" s="1">
        <f t="shared" si="397"/>
        <v>210</v>
      </c>
      <c r="AS183" s="34">
        <f t="shared" si="317"/>
        <v>45058</v>
      </c>
      <c r="AT183" s="33">
        <v>182</v>
      </c>
      <c r="AU183" s="7">
        <f t="shared" si="373"/>
        <v>45083</v>
      </c>
      <c r="AV183" s="7"/>
      <c r="AW183" s="80">
        <f t="shared" si="374"/>
        <v>11.428571428571429</v>
      </c>
      <c r="AX183" s="50">
        <v>44791</v>
      </c>
      <c r="AY183" s="50">
        <f t="shared" si="375"/>
        <v>44819</v>
      </c>
      <c r="AZ183" s="61">
        <f t="shared" si="375"/>
        <v>44847</v>
      </c>
      <c r="BA183" s="50">
        <f t="shared" si="376"/>
        <v>44882</v>
      </c>
      <c r="BB183" s="50">
        <f t="shared" si="377"/>
        <v>44896</v>
      </c>
      <c r="BC183" s="50">
        <f t="shared" si="378"/>
        <v>44931</v>
      </c>
      <c r="BD183" s="50">
        <f t="shared" si="379"/>
        <v>44959</v>
      </c>
      <c r="BE183" s="50">
        <f t="shared" si="380"/>
        <v>44987</v>
      </c>
      <c r="BF183" s="50">
        <f t="shared" si="381"/>
        <v>45015</v>
      </c>
      <c r="BG183" s="50">
        <f t="shared" si="382"/>
        <v>45043</v>
      </c>
      <c r="BH183" s="50">
        <f t="shared" si="383"/>
        <v>45071</v>
      </c>
    </row>
    <row r="184" spans="1:60">
      <c r="A184" s="128">
        <v>183</v>
      </c>
      <c r="B184" s="3">
        <v>189928</v>
      </c>
      <c r="C184" s="3" t="s">
        <v>88</v>
      </c>
      <c r="D184" s="3">
        <v>215977</v>
      </c>
      <c r="E184" s="60" t="s">
        <v>66</v>
      </c>
      <c r="G184" s="3" t="s">
        <v>56</v>
      </c>
      <c r="H184" s="3" t="s">
        <v>57</v>
      </c>
      <c r="I184" s="33">
        <v>1</v>
      </c>
      <c r="J184" s="3" t="s">
        <v>64</v>
      </c>
      <c r="K184" s="3" t="s">
        <v>62</v>
      </c>
      <c r="L184" s="3" t="str">
        <f t="shared" si="399"/>
        <v>HFD-EX</v>
      </c>
      <c r="M184" s="120" t="s">
        <v>60</v>
      </c>
      <c r="N184" s="120" t="s">
        <v>60</v>
      </c>
      <c r="O184" s="3" t="s">
        <v>76</v>
      </c>
      <c r="P184" s="3" t="s">
        <v>76</v>
      </c>
      <c r="Q184" s="3" t="s">
        <v>76</v>
      </c>
      <c r="R184" s="3" t="s">
        <v>60</v>
      </c>
      <c r="S184" s="1" t="s">
        <v>61</v>
      </c>
      <c r="T184" s="38">
        <v>44758</v>
      </c>
      <c r="U184" s="34">
        <f t="shared" si="368"/>
        <v>44779</v>
      </c>
      <c r="V184" s="35">
        <f t="shared" si="369"/>
        <v>44791</v>
      </c>
      <c r="W184" s="34">
        <f t="shared" si="384"/>
        <v>44847</v>
      </c>
      <c r="X184" s="34">
        <f t="shared" si="370"/>
        <v>44848</v>
      </c>
      <c r="Z184" s="52">
        <f t="shared" si="385"/>
        <v>0</v>
      </c>
      <c r="AA184" s="52">
        <f t="shared" si="386"/>
        <v>0</v>
      </c>
      <c r="AB184" s="36">
        <f t="shared" si="371"/>
        <v>44852</v>
      </c>
      <c r="AC184" s="55"/>
      <c r="AD184" s="52">
        <f t="shared" si="387"/>
        <v>0</v>
      </c>
      <c r="AE184" s="52">
        <f t="shared" si="388"/>
        <v>0</v>
      </c>
      <c r="AF184" s="34">
        <f t="shared" si="389"/>
        <v>44859</v>
      </c>
      <c r="AG184" s="55"/>
      <c r="AH184" s="52">
        <f t="shared" si="390"/>
        <v>0</v>
      </c>
      <c r="AI184" s="52">
        <f t="shared" si="391"/>
        <v>0</v>
      </c>
      <c r="AJ184" s="34">
        <f t="shared" si="392"/>
        <v>44866</v>
      </c>
      <c r="AK184" s="55"/>
      <c r="AL184" s="52">
        <f t="shared" si="393"/>
        <v>0</v>
      </c>
      <c r="AM184" s="52">
        <f t="shared" si="394"/>
        <v>0</v>
      </c>
      <c r="AN184" s="34">
        <f t="shared" si="395"/>
        <v>44873</v>
      </c>
      <c r="AO184" s="34">
        <f t="shared" si="396"/>
        <v>44897</v>
      </c>
      <c r="AP184" s="37">
        <f t="shared" si="372"/>
        <v>44900</v>
      </c>
      <c r="AQ184" s="1">
        <v>30</v>
      </c>
      <c r="AR184" s="1">
        <f t="shared" si="397"/>
        <v>210</v>
      </c>
      <c r="AS184" s="34">
        <f t="shared" si="317"/>
        <v>45058</v>
      </c>
      <c r="AT184" s="33">
        <v>183</v>
      </c>
      <c r="AU184" s="7">
        <f t="shared" si="373"/>
        <v>45083</v>
      </c>
      <c r="AV184" s="7"/>
      <c r="AW184" s="80">
        <f t="shared" si="374"/>
        <v>11.428571428571429</v>
      </c>
      <c r="AX184" s="50">
        <v>44791</v>
      </c>
      <c r="AY184" s="50">
        <f t="shared" si="375"/>
        <v>44819</v>
      </c>
      <c r="AZ184" s="61">
        <f t="shared" si="375"/>
        <v>44847</v>
      </c>
      <c r="BA184" s="50">
        <f t="shared" si="376"/>
        <v>44882</v>
      </c>
      <c r="BB184" s="50">
        <f t="shared" si="377"/>
        <v>44896</v>
      </c>
      <c r="BC184" s="50">
        <f t="shared" si="378"/>
        <v>44931</v>
      </c>
      <c r="BD184" s="50">
        <f t="shared" si="379"/>
        <v>44959</v>
      </c>
      <c r="BE184" s="50">
        <f t="shared" si="380"/>
        <v>44987</v>
      </c>
      <c r="BF184" s="50">
        <f t="shared" si="381"/>
        <v>45015</v>
      </c>
      <c r="BG184" s="50">
        <f t="shared" si="382"/>
        <v>45043</v>
      </c>
      <c r="BH184" s="50">
        <f t="shared" si="383"/>
        <v>45071</v>
      </c>
    </row>
    <row r="185" spans="1:60">
      <c r="A185" s="128">
        <v>184</v>
      </c>
      <c r="B185" s="3">
        <v>189928</v>
      </c>
      <c r="C185" s="3" t="s">
        <v>88</v>
      </c>
      <c r="D185" s="3">
        <v>215977</v>
      </c>
      <c r="E185" s="60" t="s">
        <v>66</v>
      </c>
      <c r="G185" s="3" t="s">
        <v>56</v>
      </c>
      <c r="H185" s="3" t="s">
        <v>57</v>
      </c>
      <c r="I185" s="33">
        <v>1</v>
      </c>
      <c r="J185" s="3" t="s">
        <v>64</v>
      </c>
      <c r="K185" s="3" t="s">
        <v>62</v>
      </c>
      <c r="L185" s="3" t="str">
        <f t="shared" si="399"/>
        <v>HFD-EX</v>
      </c>
      <c r="M185" s="120" t="s">
        <v>60</v>
      </c>
      <c r="N185" s="120" t="s">
        <v>60</v>
      </c>
      <c r="O185" s="3" t="s">
        <v>76</v>
      </c>
      <c r="P185" s="3" t="s">
        <v>76</v>
      </c>
      <c r="Q185" s="3" t="s">
        <v>76</v>
      </c>
      <c r="R185" s="3" t="s">
        <v>60</v>
      </c>
      <c r="S185" s="1" t="s">
        <v>61</v>
      </c>
      <c r="T185" s="38">
        <v>44758</v>
      </c>
      <c r="U185" s="34">
        <f t="shared" si="368"/>
        <v>44779</v>
      </c>
      <c r="V185" s="35">
        <f t="shared" si="369"/>
        <v>44791</v>
      </c>
      <c r="W185" s="34">
        <f t="shared" si="384"/>
        <v>44847</v>
      </c>
      <c r="X185" s="34">
        <f t="shared" si="370"/>
        <v>44848</v>
      </c>
      <c r="Z185" s="52">
        <f t="shared" si="385"/>
        <v>0</v>
      </c>
      <c r="AA185" s="52">
        <f t="shared" si="386"/>
        <v>0</v>
      </c>
      <c r="AB185" s="36">
        <f t="shared" si="371"/>
        <v>44852</v>
      </c>
      <c r="AC185" s="55"/>
      <c r="AD185" s="52">
        <f t="shared" si="387"/>
        <v>0</v>
      </c>
      <c r="AE185" s="52">
        <f t="shared" si="388"/>
        <v>0</v>
      </c>
      <c r="AF185" s="34">
        <f t="shared" si="389"/>
        <v>44859</v>
      </c>
      <c r="AG185" s="55"/>
      <c r="AH185" s="52">
        <f t="shared" si="390"/>
        <v>0</v>
      </c>
      <c r="AI185" s="52">
        <f t="shared" si="391"/>
        <v>0</v>
      </c>
      <c r="AJ185" s="34">
        <f t="shared" si="392"/>
        <v>44866</v>
      </c>
      <c r="AK185" s="55"/>
      <c r="AL185" s="52">
        <f t="shared" si="393"/>
        <v>0</v>
      </c>
      <c r="AM185" s="52">
        <f t="shared" si="394"/>
        <v>0</v>
      </c>
      <c r="AN185" s="34">
        <f t="shared" si="395"/>
        <v>44873</v>
      </c>
      <c r="AO185" s="34">
        <f t="shared" si="396"/>
        <v>44897</v>
      </c>
      <c r="AP185" s="37">
        <f t="shared" si="372"/>
        <v>44900</v>
      </c>
      <c r="AQ185" s="1">
        <v>30</v>
      </c>
      <c r="AR185" s="1">
        <f t="shared" si="397"/>
        <v>210</v>
      </c>
      <c r="AS185" s="34">
        <f t="shared" si="317"/>
        <v>45058</v>
      </c>
      <c r="AT185" s="33">
        <v>184</v>
      </c>
      <c r="AU185" s="7">
        <f t="shared" si="373"/>
        <v>45083</v>
      </c>
      <c r="AV185" s="7"/>
      <c r="AW185" s="80">
        <f t="shared" si="374"/>
        <v>11.428571428571429</v>
      </c>
      <c r="AX185" s="50">
        <v>44791</v>
      </c>
      <c r="AY185" s="50">
        <f t="shared" si="375"/>
        <v>44819</v>
      </c>
      <c r="AZ185" s="61">
        <f t="shared" si="375"/>
        <v>44847</v>
      </c>
      <c r="BA185" s="50">
        <f t="shared" si="376"/>
        <v>44882</v>
      </c>
      <c r="BB185" s="50">
        <f t="shared" si="377"/>
        <v>44896</v>
      </c>
      <c r="BC185" s="50">
        <f t="shared" si="378"/>
        <v>44931</v>
      </c>
      <c r="BD185" s="50">
        <f t="shared" si="379"/>
        <v>44959</v>
      </c>
      <c r="BE185" s="50">
        <f t="shared" si="380"/>
        <v>44987</v>
      </c>
      <c r="BF185" s="50">
        <f t="shared" si="381"/>
        <v>45015</v>
      </c>
      <c r="BG185" s="50">
        <f t="shared" si="382"/>
        <v>45043</v>
      </c>
      <c r="BH185" s="50">
        <f t="shared" si="383"/>
        <v>45071</v>
      </c>
    </row>
    <row r="186" spans="1:60">
      <c r="A186" s="128">
        <v>185</v>
      </c>
      <c r="B186" s="3">
        <v>189928</v>
      </c>
      <c r="C186" s="3" t="s">
        <v>88</v>
      </c>
      <c r="D186" s="3">
        <v>215978</v>
      </c>
      <c r="E186" s="60" t="s">
        <v>66</v>
      </c>
      <c r="G186" s="3" t="s">
        <v>63</v>
      </c>
      <c r="H186" s="3" t="s">
        <v>57</v>
      </c>
      <c r="I186" s="33">
        <v>1</v>
      </c>
      <c r="J186" s="3" t="s">
        <v>58</v>
      </c>
      <c r="K186" s="3" t="s">
        <v>59</v>
      </c>
      <c r="L186" s="3" t="str">
        <f t="shared" si="399"/>
        <v>CON-SED</v>
      </c>
      <c r="M186" s="120" t="s">
        <v>60</v>
      </c>
      <c r="N186" s="120" t="s">
        <v>60</v>
      </c>
      <c r="O186" s="3" t="s">
        <v>76</v>
      </c>
      <c r="P186" s="3" t="s">
        <v>76</v>
      </c>
      <c r="Q186" s="3" t="s">
        <v>76</v>
      </c>
      <c r="R186" s="3" t="s">
        <v>60</v>
      </c>
      <c r="S186" s="1" t="s">
        <v>61</v>
      </c>
      <c r="T186" s="38">
        <v>44758</v>
      </c>
      <c r="U186" s="34">
        <f t="shared" si="368"/>
        <v>44779</v>
      </c>
      <c r="V186" s="35">
        <f t="shared" si="369"/>
        <v>44791</v>
      </c>
      <c r="W186" s="34">
        <f t="shared" si="384"/>
        <v>44847</v>
      </c>
      <c r="X186" s="34">
        <f t="shared" si="370"/>
        <v>44848</v>
      </c>
      <c r="Z186" s="52">
        <f t="shared" si="385"/>
        <v>0</v>
      </c>
      <c r="AA186" s="52">
        <f t="shared" si="386"/>
        <v>0</v>
      </c>
      <c r="AB186" s="36">
        <f t="shared" si="371"/>
        <v>44852</v>
      </c>
      <c r="AC186" s="55"/>
      <c r="AD186" s="52">
        <f t="shared" si="387"/>
        <v>0</v>
      </c>
      <c r="AE186" s="52">
        <f t="shared" si="388"/>
        <v>0</v>
      </c>
      <c r="AF186" s="34">
        <f t="shared" si="389"/>
        <v>44859</v>
      </c>
      <c r="AG186" s="55"/>
      <c r="AH186" s="52">
        <f t="shared" si="390"/>
        <v>0</v>
      </c>
      <c r="AI186" s="52">
        <f t="shared" si="391"/>
        <v>0</v>
      </c>
      <c r="AJ186" s="34">
        <f t="shared" si="392"/>
        <v>44866</v>
      </c>
      <c r="AK186" s="55"/>
      <c r="AL186" s="52">
        <f t="shared" si="393"/>
        <v>0</v>
      </c>
      <c r="AM186" s="52">
        <f t="shared" si="394"/>
        <v>0</v>
      </c>
      <c r="AN186" s="34">
        <f t="shared" si="395"/>
        <v>44873</v>
      </c>
      <c r="AO186" s="34">
        <f t="shared" si="396"/>
        <v>44897</v>
      </c>
      <c r="AP186" s="37">
        <f t="shared" si="372"/>
        <v>44900</v>
      </c>
      <c r="AQ186" s="1">
        <v>4</v>
      </c>
      <c r="AR186" s="1">
        <f t="shared" si="397"/>
        <v>28</v>
      </c>
      <c r="AS186" s="34">
        <f t="shared" si="317"/>
        <v>44876</v>
      </c>
      <c r="AT186" s="33">
        <v>185</v>
      </c>
      <c r="AU186" s="7">
        <f t="shared" si="373"/>
        <v>44901</v>
      </c>
      <c r="AV186" s="7"/>
      <c r="AW186" s="80">
        <f t="shared" si="374"/>
        <v>4.9285714285714288</v>
      </c>
      <c r="AX186" s="50">
        <v>44791</v>
      </c>
      <c r="AY186" s="50">
        <f t="shared" si="375"/>
        <v>44819</v>
      </c>
      <c r="AZ186" s="61">
        <f t="shared" si="375"/>
        <v>44847</v>
      </c>
      <c r="BA186" s="50">
        <f t="shared" si="376"/>
        <v>44882</v>
      </c>
      <c r="BB186" s="50">
        <f t="shared" si="377"/>
        <v>44896</v>
      </c>
      <c r="BC186" s="50">
        <f t="shared" si="378"/>
        <v>44931</v>
      </c>
      <c r="BD186" s="61">
        <f t="shared" si="379"/>
        <v>44959</v>
      </c>
      <c r="BE186" s="61">
        <f t="shared" si="380"/>
        <v>44987</v>
      </c>
      <c r="BF186" s="61">
        <f t="shared" si="381"/>
        <v>45015</v>
      </c>
      <c r="BG186" s="61">
        <f t="shared" si="382"/>
        <v>45043</v>
      </c>
      <c r="BH186" s="61">
        <f t="shared" si="383"/>
        <v>45071</v>
      </c>
    </row>
    <row r="187" spans="1:60">
      <c r="A187" s="128">
        <v>186</v>
      </c>
      <c r="B187" s="3">
        <v>189928</v>
      </c>
      <c r="C187" s="3" t="s">
        <v>88</v>
      </c>
      <c r="D187" s="3">
        <v>215978</v>
      </c>
      <c r="E187" s="60" t="s">
        <v>66</v>
      </c>
      <c r="G187" s="3" t="s">
        <v>63</v>
      </c>
      <c r="H187" s="3" t="s">
        <v>57</v>
      </c>
      <c r="I187" s="33">
        <v>1</v>
      </c>
      <c r="J187" s="3" t="s">
        <v>58</v>
      </c>
      <c r="K187" s="3" t="s">
        <v>62</v>
      </c>
      <c r="L187" s="3" t="str">
        <f t="shared" si="399"/>
        <v>CON-EX</v>
      </c>
      <c r="M187" s="120" t="s">
        <v>60</v>
      </c>
      <c r="N187" s="120" t="s">
        <v>60</v>
      </c>
      <c r="O187" s="3" t="s">
        <v>76</v>
      </c>
      <c r="P187" s="3" t="s">
        <v>76</v>
      </c>
      <c r="Q187" s="3" t="s">
        <v>76</v>
      </c>
      <c r="R187" s="3" t="s">
        <v>60</v>
      </c>
      <c r="S187" s="1" t="s">
        <v>61</v>
      </c>
      <c r="T187" s="38">
        <v>44758</v>
      </c>
      <c r="U187" s="34">
        <f t="shared" si="368"/>
        <v>44779</v>
      </c>
      <c r="V187" s="35">
        <f t="shared" si="369"/>
        <v>44791</v>
      </c>
      <c r="W187" s="34">
        <f t="shared" si="384"/>
        <v>44847</v>
      </c>
      <c r="X187" s="34">
        <f t="shared" si="370"/>
        <v>44848</v>
      </c>
      <c r="Z187" s="52">
        <f t="shared" si="385"/>
        <v>0</v>
      </c>
      <c r="AA187" s="52">
        <f t="shared" si="386"/>
        <v>0</v>
      </c>
      <c r="AB187" s="36">
        <f t="shared" si="371"/>
        <v>44852</v>
      </c>
      <c r="AC187" s="55"/>
      <c r="AD187" s="52">
        <f t="shared" si="387"/>
        <v>0</v>
      </c>
      <c r="AE187" s="52">
        <f t="shared" si="388"/>
        <v>0</v>
      </c>
      <c r="AF187" s="34">
        <f t="shared" si="389"/>
        <v>44859</v>
      </c>
      <c r="AG187" s="55"/>
      <c r="AH187" s="52">
        <f t="shared" si="390"/>
        <v>0</v>
      </c>
      <c r="AI187" s="52">
        <f t="shared" si="391"/>
        <v>0</v>
      </c>
      <c r="AJ187" s="34">
        <f t="shared" si="392"/>
        <v>44866</v>
      </c>
      <c r="AK187" s="55"/>
      <c r="AL187" s="52">
        <f t="shared" si="393"/>
        <v>0</v>
      </c>
      <c r="AM187" s="52">
        <f t="shared" si="394"/>
        <v>0</v>
      </c>
      <c r="AN187" s="34">
        <f t="shared" si="395"/>
        <v>44873</v>
      </c>
      <c r="AO187" s="34">
        <f t="shared" si="396"/>
        <v>44897</v>
      </c>
      <c r="AP187" s="37">
        <f t="shared" si="372"/>
        <v>44900</v>
      </c>
      <c r="AQ187" s="1">
        <v>30</v>
      </c>
      <c r="AR187" s="1">
        <f t="shared" si="397"/>
        <v>210</v>
      </c>
      <c r="AS187" s="34">
        <f t="shared" si="317"/>
        <v>45058</v>
      </c>
      <c r="AT187" s="33">
        <v>186</v>
      </c>
      <c r="AU187" s="7">
        <f t="shared" si="373"/>
        <v>45083</v>
      </c>
      <c r="AV187" s="7"/>
      <c r="AW187" s="80">
        <f t="shared" si="374"/>
        <v>11.428571428571429</v>
      </c>
      <c r="AX187" s="50">
        <v>44791</v>
      </c>
      <c r="AY187" s="50">
        <f t="shared" si="375"/>
        <v>44819</v>
      </c>
      <c r="AZ187" s="61">
        <f t="shared" si="375"/>
        <v>44847</v>
      </c>
      <c r="BA187" s="50">
        <f t="shared" si="376"/>
        <v>44882</v>
      </c>
      <c r="BB187" s="50">
        <f t="shared" si="377"/>
        <v>44896</v>
      </c>
      <c r="BC187" s="50">
        <f t="shared" si="378"/>
        <v>44931</v>
      </c>
      <c r="BD187" s="50">
        <f t="shared" si="379"/>
        <v>44959</v>
      </c>
      <c r="BE187" s="50">
        <f t="shared" si="380"/>
        <v>44987</v>
      </c>
      <c r="BF187" s="50">
        <f t="shared" si="381"/>
        <v>45015</v>
      </c>
      <c r="BG187" s="50">
        <f t="shared" si="382"/>
        <v>45043</v>
      </c>
      <c r="BH187" s="50">
        <f t="shared" si="383"/>
        <v>45071</v>
      </c>
    </row>
    <row r="188" spans="1:60">
      <c r="A188" s="128">
        <v>187</v>
      </c>
      <c r="B188" s="3">
        <v>189928</v>
      </c>
      <c r="C188" s="3" t="s">
        <v>88</v>
      </c>
      <c r="D188" s="3">
        <v>217153</v>
      </c>
      <c r="E188" s="60" t="s">
        <v>66</v>
      </c>
      <c r="G188" s="3" t="s">
        <v>56</v>
      </c>
      <c r="H188" s="3" t="s">
        <v>57</v>
      </c>
      <c r="I188" s="33">
        <v>1</v>
      </c>
      <c r="J188" s="3" t="s">
        <v>58</v>
      </c>
      <c r="K188" s="3" t="s">
        <v>59</v>
      </c>
      <c r="L188" s="3" t="str">
        <f t="shared" si="399"/>
        <v>CON-SED</v>
      </c>
      <c r="M188" s="120" t="s">
        <v>60</v>
      </c>
      <c r="N188" s="120" t="s">
        <v>60</v>
      </c>
      <c r="O188" s="3" t="s">
        <v>76</v>
      </c>
      <c r="P188" s="3" t="s">
        <v>76</v>
      </c>
      <c r="Q188" s="3" t="s">
        <v>76</v>
      </c>
      <c r="R188" s="3" t="s">
        <v>60</v>
      </c>
      <c r="S188" s="1" t="s">
        <v>61</v>
      </c>
      <c r="T188" s="38">
        <v>44768</v>
      </c>
      <c r="U188" s="34">
        <f t="shared" si="368"/>
        <v>44789</v>
      </c>
      <c r="V188" s="35">
        <f t="shared" si="369"/>
        <v>44798</v>
      </c>
      <c r="W188" s="34">
        <f t="shared" si="384"/>
        <v>44854</v>
      </c>
      <c r="X188" s="34">
        <f t="shared" si="370"/>
        <v>44855</v>
      </c>
      <c r="Z188" s="52">
        <f t="shared" si="385"/>
        <v>0</v>
      </c>
      <c r="AA188" s="52">
        <f t="shared" si="386"/>
        <v>0</v>
      </c>
      <c r="AB188" s="36">
        <f t="shared" si="371"/>
        <v>44859</v>
      </c>
      <c r="AC188" s="55"/>
      <c r="AD188" s="52">
        <f t="shared" si="387"/>
        <v>0</v>
      </c>
      <c r="AE188" s="52">
        <f t="shared" si="388"/>
        <v>0</v>
      </c>
      <c r="AF188" s="34">
        <f t="shared" si="389"/>
        <v>44866</v>
      </c>
      <c r="AG188" s="55"/>
      <c r="AH188" s="52">
        <f t="shared" si="390"/>
        <v>0</v>
      </c>
      <c r="AI188" s="52">
        <f t="shared" si="391"/>
        <v>0</v>
      </c>
      <c r="AJ188" s="34">
        <f t="shared" si="392"/>
        <v>44873</v>
      </c>
      <c r="AK188" s="55"/>
      <c r="AL188" s="52">
        <f t="shared" si="393"/>
        <v>0</v>
      </c>
      <c r="AM188" s="52">
        <f t="shared" si="394"/>
        <v>0</v>
      </c>
      <c r="AN188" s="34">
        <f t="shared" si="395"/>
        <v>44880</v>
      </c>
      <c r="AO188" s="34">
        <f t="shared" si="396"/>
        <v>44904</v>
      </c>
      <c r="AP188" s="37">
        <f t="shared" si="372"/>
        <v>44907</v>
      </c>
      <c r="AQ188" s="1">
        <v>30</v>
      </c>
      <c r="AR188" s="1">
        <f t="shared" si="397"/>
        <v>210</v>
      </c>
      <c r="AS188" s="34">
        <f t="shared" si="317"/>
        <v>45065</v>
      </c>
      <c r="AT188" s="33">
        <v>187</v>
      </c>
      <c r="AU188" s="7">
        <f t="shared" si="373"/>
        <v>45090</v>
      </c>
      <c r="AV188" s="7"/>
      <c r="AW188" s="80">
        <f t="shared" si="374"/>
        <v>11.428571428571429</v>
      </c>
      <c r="AX188" s="50">
        <v>44798</v>
      </c>
      <c r="AY188" s="50">
        <f t="shared" si="375"/>
        <v>44826</v>
      </c>
      <c r="AZ188" s="61">
        <f t="shared" si="375"/>
        <v>44854</v>
      </c>
      <c r="BA188" s="50">
        <f t="shared" si="376"/>
        <v>44889</v>
      </c>
      <c r="BB188" s="50">
        <f t="shared" si="377"/>
        <v>44903</v>
      </c>
      <c r="BC188" s="50">
        <f t="shared" si="378"/>
        <v>44938</v>
      </c>
      <c r="BD188" s="50">
        <f t="shared" si="379"/>
        <v>44966</v>
      </c>
      <c r="BE188" s="50">
        <f t="shared" si="380"/>
        <v>44994</v>
      </c>
      <c r="BF188" s="50">
        <f t="shared" si="381"/>
        <v>45022</v>
      </c>
      <c r="BG188" s="50">
        <f t="shared" si="382"/>
        <v>45050</v>
      </c>
      <c r="BH188" s="50">
        <f t="shared" si="383"/>
        <v>45078</v>
      </c>
    </row>
    <row r="189" spans="1:60">
      <c r="A189" s="128">
        <v>188</v>
      </c>
      <c r="B189" s="3">
        <v>189928</v>
      </c>
      <c r="C189" s="3" t="s">
        <v>88</v>
      </c>
      <c r="D189" s="3">
        <v>217153</v>
      </c>
      <c r="E189" s="60" t="s">
        <v>66</v>
      </c>
      <c r="G189" s="3" t="s">
        <v>56</v>
      </c>
      <c r="H189" s="3" t="s">
        <v>57</v>
      </c>
      <c r="I189" s="33">
        <v>1</v>
      </c>
      <c r="J189" s="3" t="s">
        <v>58</v>
      </c>
      <c r="K189" s="3" t="s">
        <v>59</v>
      </c>
      <c r="L189" s="3" t="str">
        <f t="shared" si="399"/>
        <v>CON-SED</v>
      </c>
      <c r="M189" s="120" t="s">
        <v>60</v>
      </c>
      <c r="N189" s="120" t="s">
        <v>60</v>
      </c>
      <c r="O189" s="3" t="s">
        <v>76</v>
      </c>
      <c r="P189" s="3" t="s">
        <v>76</v>
      </c>
      <c r="Q189" s="3" t="s">
        <v>76</v>
      </c>
      <c r="R189" s="3" t="s">
        <v>60</v>
      </c>
      <c r="S189" s="1" t="s">
        <v>61</v>
      </c>
      <c r="T189" s="38">
        <v>44768</v>
      </c>
      <c r="U189" s="34">
        <f t="shared" si="368"/>
        <v>44789</v>
      </c>
      <c r="V189" s="35">
        <f t="shared" si="369"/>
        <v>44798</v>
      </c>
      <c r="W189" s="34">
        <f t="shared" si="384"/>
        <v>44854</v>
      </c>
      <c r="X189" s="34">
        <f t="shared" si="370"/>
        <v>44855</v>
      </c>
      <c r="Z189" s="52">
        <f t="shared" si="385"/>
        <v>0</v>
      </c>
      <c r="AA189" s="52">
        <f t="shared" si="386"/>
        <v>0</v>
      </c>
      <c r="AB189" s="36">
        <f t="shared" si="371"/>
        <v>44859</v>
      </c>
      <c r="AC189" s="55"/>
      <c r="AD189" s="52">
        <f t="shared" si="387"/>
        <v>0</v>
      </c>
      <c r="AE189" s="52">
        <f t="shared" si="388"/>
        <v>0</v>
      </c>
      <c r="AF189" s="34">
        <f t="shared" si="389"/>
        <v>44866</v>
      </c>
      <c r="AG189" s="55"/>
      <c r="AH189" s="52">
        <f t="shared" si="390"/>
        <v>0</v>
      </c>
      <c r="AI189" s="52">
        <f t="shared" si="391"/>
        <v>0</v>
      </c>
      <c r="AJ189" s="34">
        <f t="shared" si="392"/>
        <v>44873</v>
      </c>
      <c r="AK189" s="55"/>
      <c r="AL189" s="52">
        <f t="shared" si="393"/>
        <v>0</v>
      </c>
      <c r="AM189" s="52">
        <f t="shared" si="394"/>
        <v>0</v>
      </c>
      <c r="AN189" s="34">
        <f t="shared" si="395"/>
        <v>44880</v>
      </c>
      <c r="AO189" s="34">
        <f t="shared" si="396"/>
        <v>44904</v>
      </c>
      <c r="AP189" s="37">
        <f t="shared" si="372"/>
        <v>44907</v>
      </c>
      <c r="AQ189" s="1">
        <v>30</v>
      </c>
      <c r="AR189" s="1">
        <f t="shared" si="397"/>
        <v>210</v>
      </c>
      <c r="AS189" s="34">
        <f t="shared" si="317"/>
        <v>45065</v>
      </c>
      <c r="AT189" s="33">
        <v>188</v>
      </c>
      <c r="AU189" s="7">
        <f t="shared" si="373"/>
        <v>45090</v>
      </c>
      <c r="AV189" s="7"/>
      <c r="AW189" s="80">
        <f t="shared" si="374"/>
        <v>11.428571428571429</v>
      </c>
      <c r="AX189" s="50">
        <v>44798</v>
      </c>
      <c r="AY189" s="50">
        <f t="shared" si="375"/>
        <v>44826</v>
      </c>
      <c r="AZ189" s="61">
        <f t="shared" si="375"/>
        <v>44854</v>
      </c>
      <c r="BA189" s="50">
        <f t="shared" si="376"/>
        <v>44889</v>
      </c>
      <c r="BB189" s="50">
        <f t="shared" si="377"/>
        <v>44903</v>
      </c>
      <c r="BC189" s="50">
        <f t="shared" si="378"/>
        <v>44938</v>
      </c>
      <c r="BD189" s="50">
        <f t="shared" si="379"/>
        <v>44966</v>
      </c>
      <c r="BE189" s="50">
        <f t="shared" si="380"/>
        <v>44994</v>
      </c>
      <c r="BF189" s="50">
        <f t="shared" si="381"/>
        <v>45022</v>
      </c>
      <c r="BG189" s="50">
        <f t="shared" si="382"/>
        <v>45050</v>
      </c>
      <c r="BH189" s="50">
        <f t="shared" si="383"/>
        <v>45078</v>
      </c>
    </row>
    <row r="190" spans="1:60">
      <c r="A190" s="128">
        <v>189</v>
      </c>
      <c r="B190" s="3">
        <v>189928</v>
      </c>
      <c r="C190" s="3" t="s">
        <v>88</v>
      </c>
      <c r="D190" s="3">
        <v>217153</v>
      </c>
      <c r="E190" s="60" t="s">
        <v>66</v>
      </c>
      <c r="G190" s="3" t="s">
        <v>56</v>
      </c>
      <c r="H190" s="3" t="s">
        <v>57</v>
      </c>
      <c r="I190" s="33">
        <v>1</v>
      </c>
      <c r="J190" s="3" t="s">
        <v>58</v>
      </c>
      <c r="K190" s="3" t="s">
        <v>62</v>
      </c>
      <c r="L190" s="3" t="str">
        <f t="shared" si="399"/>
        <v>CON-EX</v>
      </c>
      <c r="M190" s="120" t="s">
        <v>60</v>
      </c>
      <c r="N190" s="120" t="s">
        <v>60</v>
      </c>
      <c r="O190" s="3" t="s">
        <v>76</v>
      </c>
      <c r="P190" s="3" t="s">
        <v>76</v>
      </c>
      <c r="Q190" s="3" t="s">
        <v>76</v>
      </c>
      <c r="R190" s="3" t="s">
        <v>60</v>
      </c>
      <c r="S190" s="1" t="s">
        <v>61</v>
      </c>
      <c r="T190" s="38">
        <v>44768</v>
      </c>
      <c r="U190" s="34">
        <f t="shared" si="368"/>
        <v>44789</v>
      </c>
      <c r="V190" s="35">
        <f t="shared" si="369"/>
        <v>44798</v>
      </c>
      <c r="W190" s="34">
        <f t="shared" si="384"/>
        <v>44854</v>
      </c>
      <c r="X190" s="34">
        <f t="shared" si="370"/>
        <v>44855</v>
      </c>
      <c r="Z190" s="52">
        <f t="shared" si="385"/>
        <v>0</v>
      </c>
      <c r="AA190" s="52">
        <f t="shared" si="386"/>
        <v>0</v>
      </c>
      <c r="AB190" s="36">
        <f t="shared" si="371"/>
        <v>44859</v>
      </c>
      <c r="AC190" s="55"/>
      <c r="AD190" s="52">
        <f t="shared" si="387"/>
        <v>0</v>
      </c>
      <c r="AE190" s="52">
        <f t="shared" si="388"/>
        <v>0</v>
      </c>
      <c r="AF190" s="34">
        <f t="shared" si="389"/>
        <v>44866</v>
      </c>
      <c r="AG190" s="55"/>
      <c r="AH190" s="52">
        <f t="shared" si="390"/>
        <v>0</v>
      </c>
      <c r="AI190" s="52">
        <f t="shared" si="391"/>
        <v>0</v>
      </c>
      <c r="AJ190" s="34">
        <f t="shared" si="392"/>
        <v>44873</v>
      </c>
      <c r="AK190" s="55"/>
      <c r="AL190" s="52">
        <f t="shared" si="393"/>
        <v>0</v>
      </c>
      <c r="AM190" s="52">
        <f t="shared" si="394"/>
        <v>0</v>
      </c>
      <c r="AN190" s="34">
        <f t="shared" si="395"/>
        <v>44880</v>
      </c>
      <c r="AO190" s="34">
        <f t="shared" si="396"/>
        <v>44904</v>
      </c>
      <c r="AP190" s="37">
        <f t="shared" si="372"/>
        <v>44907</v>
      </c>
      <c r="AQ190" s="1">
        <v>30</v>
      </c>
      <c r="AR190" s="1">
        <f t="shared" si="397"/>
        <v>210</v>
      </c>
      <c r="AS190" s="34">
        <f t="shared" si="317"/>
        <v>45065</v>
      </c>
      <c r="AT190" s="33">
        <v>189</v>
      </c>
      <c r="AU190" s="7">
        <f t="shared" si="373"/>
        <v>45090</v>
      </c>
      <c r="AV190" s="7"/>
      <c r="AW190" s="80">
        <f t="shared" si="374"/>
        <v>11.428571428571429</v>
      </c>
      <c r="AX190" s="50">
        <v>44798</v>
      </c>
      <c r="AY190" s="50">
        <f t="shared" si="375"/>
        <v>44826</v>
      </c>
      <c r="AZ190" s="61">
        <f t="shared" si="375"/>
        <v>44854</v>
      </c>
      <c r="BA190" s="50">
        <f t="shared" si="376"/>
        <v>44889</v>
      </c>
      <c r="BB190" s="50">
        <f t="shared" si="377"/>
        <v>44903</v>
      </c>
      <c r="BC190" s="50">
        <f t="shared" si="378"/>
        <v>44938</v>
      </c>
      <c r="BD190" s="50">
        <f t="shared" si="379"/>
        <v>44966</v>
      </c>
      <c r="BE190" s="50">
        <f t="shared" si="380"/>
        <v>44994</v>
      </c>
      <c r="BF190" s="50">
        <f t="shared" si="381"/>
        <v>45022</v>
      </c>
      <c r="BG190" s="50">
        <f t="shared" si="382"/>
        <v>45050</v>
      </c>
      <c r="BH190" s="50">
        <f t="shared" si="383"/>
        <v>45078</v>
      </c>
    </row>
    <row r="191" spans="1:60">
      <c r="A191" s="128">
        <v>190</v>
      </c>
      <c r="B191" s="3">
        <v>189928</v>
      </c>
      <c r="C191" s="3" t="s">
        <v>88</v>
      </c>
      <c r="D191" s="3">
        <v>217153</v>
      </c>
      <c r="E191" s="60" t="s">
        <v>66</v>
      </c>
      <c r="G191" s="3" t="s">
        <v>56</v>
      </c>
      <c r="H191" s="3" t="s">
        <v>57</v>
      </c>
      <c r="I191" s="33">
        <v>1</v>
      </c>
      <c r="J191" s="3" t="s">
        <v>58</v>
      </c>
      <c r="K191" s="3" t="s">
        <v>62</v>
      </c>
      <c r="L191" s="3" t="str">
        <f t="shared" si="399"/>
        <v>CON-EX</v>
      </c>
      <c r="M191" s="120" t="s">
        <v>60</v>
      </c>
      <c r="N191" s="120" t="s">
        <v>60</v>
      </c>
      <c r="O191" s="3" t="s">
        <v>76</v>
      </c>
      <c r="P191" s="3" t="s">
        <v>76</v>
      </c>
      <c r="Q191" s="3" t="s">
        <v>76</v>
      </c>
      <c r="R191" s="3" t="s">
        <v>60</v>
      </c>
      <c r="S191" s="1" t="s">
        <v>61</v>
      </c>
      <c r="T191" s="38">
        <v>44768</v>
      </c>
      <c r="U191" s="34">
        <f t="shared" si="368"/>
        <v>44789</v>
      </c>
      <c r="V191" s="35">
        <f t="shared" si="369"/>
        <v>44798</v>
      </c>
      <c r="W191" s="34">
        <f t="shared" si="384"/>
        <v>44854</v>
      </c>
      <c r="X191" s="34">
        <f t="shared" si="370"/>
        <v>44855</v>
      </c>
      <c r="Z191" s="52">
        <f t="shared" si="385"/>
        <v>0</v>
      </c>
      <c r="AA191" s="52">
        <f t="shared" si="386"/>
        <v>0</v>
      </c>
      <c r="AB191" s="36">
        <f t="shared" si="371"/>
        <v>44859</v>
      </c>
      <c r="AC191" s="55"/>
      <c r="AD191" s="52">
        <f t="shared" si="387"/>
        <v>0</v>
      </c>
      <c r="AE191" s="52">
        <f t="shared" si="388"/>
        <v>0</v>
      </c>
      <c r="AF191" s="34">
        <f t="shared" si="389"/>
        <v>44866</v>
      </c>
      <c r="AG191" s="55"/>
      <c r="AH191" s="52">
        <f t="shared" si="390"/>
        <v>0</v>
      </c>
      <c r="AI191" s="52">
        <f t="shared" si="391"/>
        <v>0</v>
      </c>
      <c r="AJ191" s="34">
        <f t="shared" si="392"/>
        <v>44873</v>
      </c>
      <c r="AK191" s="55"/>
      <c r="AL191" s="52">
        <f t="shared" si="393"/>
        <v>0</v>
      </c>
      <c r="AM191" s="52">
        <f t="shared" si="394"/>
        <v>0</v>
      </c>
      <c r="AN191" s="34">
        <f t="shared" si="395"/>
        <v>44880</v>
      </c>
      <c r="AO191" s="34">
        <f t="shared" si="396"/>
        <v>44904</v>
      </c>
      <c r="AP191" s="37">
        <f t="shared" si="372"/>
        <v>44907</v>
      </c>
      <c r="AQ191" s="1">
        <v>30</v>
      </c>
      <c r="AR191" s="1">
        <f t="shared" si="397"/>
        <v>210</v>
      </c>
      <c r="AS191" s="34">
        <f t="shared" si="317"/>
        <v>45065</v>
      </c>
      <c r="AT191" s="33">
        <v>190</v>
      </c>
      <c r="AU191" s="7">
        <f t="shared" si="373"/>
        <v>45090</v>
      </c>
      <c r="AV191" s="7"/>
      <c r="AW191" s="80">
        <f t="shared" si="374"/>
        <v>11.428571428571429</v>
      </c>
      <c r="AX191" s="50">
        <v>44798</v>
      </c>
      <c r="AY191" s="50">
        <f t="shared" si="375"/>
        <v>44826</v>
      </c>
      <c r="AZ191" s="61">
        <f t="shared" si="375"/>
        <v>44854</v>
      </c>
      <c r="BA191" s="50">
        <f t="shared" si="376"/>
        <v>44889</v>
      </c>
      <c r="BB191" s="50">
        <f t="shared" si="377"/>
        <v>44903</v>
      </c>
      <c r="BC191" s="50">
        <f t="shared" si="378"/>
        <v>44938</v>
      </c>
      <c r="BD191" s="50">
        <f t="shared" si="379"/>
        <v>44966</v>
      </c>
      <c r="BE191" s="50">
        <f t="shared" si="380"/>
        <v>44994</v>
      </c>
      <c r="BF191" s="50">
        <f t="shared" si="381"/>
        <v>45022</v>
      </c>
      <c r="BG191" s="50">
        <f t="shared" si="382"/>
        <v>45050</v>
      </c>
      <c r="BH191" s="50">
        <f t="shared" si="383"/>
        <v>45078</v>
      </c>
    </row>
    <row r="192" spans="1:60">
      <c r="A192" s="128">
        <v>191</v>
      </c>
      <c r="B192" s="3">
        <v>189928</v>
      </c>
      <c r="C192" s="3" t="s">
        <v>88</v>
      </c>
      <c r="D192" s="3">
        <v>217153</v>
      </c>
      <c r="E192" s="60" t="s">
        <v>66</v>
      </c>
      <c r="G192" s="3" t="s">
        <v>56</v>
      </c>
      <c r="H192" s="3" t="s">
        <v>57</v>
      </c>
      <c r="I192" s="33">
        <v>1</v>
      </c>
      <c r="J192" s="3" t="s">
        <v>58</v>
      </c>
      <c r="K192" s="3" t="s">
        <v>62</v>
      </c>
      <c r="L192" s="3" t="str">
        <f t="shared" si="399"/>
        <v>CON-EX</v>
      </c>
      <c r="M192" s="120" t="s">
        <v>60</v>
      </c>
      <c r="N192" s="120" t="s">
        <v>60</v>
      </c>
      <c r="O192" s="3" t="s">
        <v>76</v>
      </c>
      <c r="P192" s="3" t="s">
        <v>76</v>
      </c>
      <c r="Q192" s="3" t="s">
        <v>76</v>
      </c>
      <c r="R192" s="3" t="s">
        <v>60</v>
      </c>
      <c r="S192" s="1" t="s">
        <v>61</v>
      </c>
      <c r="T192" s="38">
        <v>44768</v>
      </c>
      <c r="U192" s="34">
        <f t="shared" si="368"/>
        <v>44789</v>
      </c>
      <c r="V192" s="35">
        <f t="shared" si="369"/>
        <v>44798</v>
      </c>
      <c r="W192" s="34">
        <f t="shared" si="384"/>
        <v>44854</v>
      </c>
      <c r="X192" s="34">
        <f t="shared" si="370"/>
        <v>44855</v>
      </c>
      <c r="Z192" s="52">
        <f t="shared" si="385"/>
        <v>0</v>
      </c>
      <c r="AA192" s="52">
        <f t="shared" si="386"/>
        <v>0</v>
      </c>
      <c r="AB192" s="36">
        <f t="shared" si="371"/>
        <v>44859</v>
      </c>
      <c r="AC192" s="55"/>
      <c r="AD192" s="52">
        <f t="shared" si="387"/>
        <v>0</v>
      </c>
      <c r="AE192" s="52">
        <f t="shared" si="388"/>
        <v>0</v>
      </c>
      <c r="AF192" s="34">
        <f t="shared" si="389"/>
        <v>44866</v>
      </c>
      <c r="AG192" s="55"/>
      <c r="AH192" s="52">
        <f t="shared" si="390"/>
        <v>0</v>
      </c>
      <c r="AI192" s="52">
        <f t="shared" si="391"/>
        <v>0</v>
      </c>
      <c r="AJ192" s="34">
        <f t="shared" si="392"/>
        <v>44873</v>
      </c>
      <c r="AK192" s="55"/>
      <c r="AL192" s="52">
        <f t="shared" si="393"/>
        <v>0</v>
      </c>
      <c r="AM192" s="52">
        <f t="shared" si="394"/>
        <v>0</v>
      </c>
      <c r="AN192" s="34">
        <f t="shared" si="395"/>
        <v>44880</v>
      </c>
      <c r="AO192" s="34">
        <f t="shared" si="396"/>
        <v>44904</v>
      </c>
      <c r="AP192" s="37">
        <f t="shared" si="372"/>
        <v>44907</v>
      </c>
      <c r="AQ192" s="1">
        <v>30</v>
      </c>
      <c r="AR192" s="1">
        <f t="shared" si="397"/>
        <v>210</v>
      </c>
      <c r="AS192" s="34">
        <f t="shared" si="317"/>
        <v>45065</v>
      </c>
      <c r="AT192" s="33">
        <v>191</v>
      </c>
      <c r="AU192" s="7">
        <f t="shared" si="373"/>
        <v>45090</v>
      </c>
      <c r="AV192" s="7"/>
      <c r="AW192" s="80">
        <f t="shared" si="374"/>
        <v>11.428571428571429</v>
      </c>
      <c r="AX192" s="50">
        <v>44798</v>
      </c>
      <c r="AY192" s="50">
        <f t="shared" si="375"/>
        <v>44826</v>
      </c>
      <c r="AZ192" s="61">
        <f t="shared" si="375"/>
        <v>44854</v>
      </c>
      <c r="BA192" s="50">
        <f t="shared" si="376"/>
        <v>44889</v>
      </c>
      <c r="BB192" s="50">
        <f t="shared" si="377"/>
        <v>44903</v>
      </c>
      <c r="BC192" s="50">
        <f t="shared" si="378"/>
        <v>44938</v>
      </c>
      <c r="BD192" s="50">
        <f t="shared" si="379"/>
        <v>44966</v>
      </c>
      <c r="BE192" s="50">
        <f t="shared" si="380"/>
        <v>44994</v>
      </c>
      <c r="BF192" s="50">
        <f t="shared" si="381"/>
        <v>45022</v>
      </c>
      <c r="BG192" s="50">
        <f t="shared" si="382"/>
        <v>45050</v>
      </c>
      <c r="BH192" s="50">
        <f t="shared" si="383"/>
        <v>45078</v>
      </c>
    </row>
    <row r="193" spans="1:61" s="143" customFormat="1">
      <c r="A193" s="129">
        <v>192</v>
      </c>
      <c r="B193" s="120">
        <v>189928</v>
      </c>
      <c r="C193" s="120" t="s">
        <v>88</v>
      </c>
      <c r="D193" s="120">
        <v>217152</v>
      </c>
      <c r="E193" s="73" t="s">
        <v>66</v>
      </c>
      <c r="F193" s="120"/>
      <c r="G193" s="120" t="s">
        <v>63</v>
      </c>
      <c r="H193" s="120" t="s">
        <v>57</v>
      </c>
      <c r="I193" s="121">
        <v>1</v>
      </c>
      <c r="J193" s="120" t="s">
        <v>64</v>
      </c>
      <c r="K193" s="120" t="s">
        <v>59</v>
      </c>
      <c r="L193" s="120" t="str">
        <f t="shared" si="399"/>
        <v>HFD-SED</v>
      </c>
      <c r="M193" s="120" t="s">
        <v>60</v>
      </c>
      <c r="N193" s="120" t="s">
        <v>60</v>
      </c>
      <c r="O193" s="120" t="s">
        <v>76</v>
      </c>
      <c r="P193" s="120" t="s">
        <v>76</v>
      </c>
      <c r="Q193" s="120" t="s">
        <v>76</v>
      </c>
      <c r="R193" s="120" t="s">
        <v>60</v>
      </c>
      <c r="S193" s="122" t="s">
        <v>61</v>
      </c>
      <c r="T193" s="123">
        <v>44768</v>
      </c>
      <c r="U193" s="124">
        <f t="shared" si="368"/>
        <v>44789</v>
      </c>
      <c r="V193" s="124">
        <f t="shared" si="369"/>
        <v>44798</v>
      </c>
      <c r="W193" s="124">
        <f t="shared" si="384"/>
        <v>44854</v>
      </c>
      <c r="X193" s="124">
        <f t="shared" si="370"/>
        <v>44855</v>
      </c>
      <c r="Y193" s="147"/>
      <c r="Z193" s="126">
        <f t="shared" si="385"/>
        <v>0</v>
      </c>
      <c r="AA193" s="126">
        <f t="shared" si="386"/>
        <v>0</v>
      </c>
      <c r="AB193" s="124">
        <f t="shared" si="371"/>
        <v>44859</v>
      </c>
      <c r="AC193" s="125"/>
      <c r="AD193" s="126">
        <f t="shared" si="387"/>
        <v>0</v>
      </c>
      <c r="AE193" s="126">
        <f t="shared" si="388"/>
        <v>0</v>
      </c>
      <c r="AF193" s="124">
        <f t="shared" si="389"/>
        <v>44866</v>
      </c>
      <c r="AG193" s="125"/>
      <c r="AH193" s="126">
        <f t="shared" si="390"/>
        <v>0</v>
      </c>
      <c r="AI193" s="126">
        <f t="shared" si="391"/>
        <v>0</v>
      </c>
      <c r="AJ193" s="124">
        <f t="shared" si="392"/>
        <v>44873</v>
      </c>
      <c r="AK193" s="125"/>
      <c r="AL193" s="126">
        <f t="shared" si="393"/>
        <v>0</v>
      </c>
      <c r="AM193" s="126">
        <f t="shared" si="394"/>
        <v>0</v>
      </c>
      <c r="AN193" s="124">
        <f t="shared" si="395"/>
        <v>44880</v>
      </c>
      <c r="AO193" s="124">
        <f t="shared" si="396"/>
        <v>44904</v>
      </c>
      <c r="AP193" s="124">
        <f t="shared" si="372"/>
        <v>44907</v>
      </c>
      <c r="AQ193" s="122">
        <v>30</v>
      </c>
      <c r="AR193" s="122">
        <f t="shared" si="397"/>
        <v>210</v>
      </c>
      <c r="AS193" s="124">
        <f t="shared" si="317"/>
        <v>45065</v>
      </c>
      <c r="AT193" s="121">
        <v>192</v>
      </c>
      <c r="AU193" s="61">
        <f t="shared" si="373"/>
        <v>45090</v>
      </c>
      <c r="AV193" s="61"/>
      <c r="AW193" s="134">
        <f t="shared" si="374"/>
        <v>11.428571428571429</v>
      </c>
      <c r="AX193" s="61">
        <v>44798</v>
      </c>
      <c r="AY193" s="61">
        <f t="shared" si="375"/>
        <v>44826</v>
      </c>
      <c r="AZ193" s="61">
        <f t="shared" si="375"/>
        <v>44854</v>
      </c>
      <c r="BA193" s="61">
        <f t="shared" si="376"/>
        <v>44889</v>
      </c>
      <c r="BB193" s="61">
        <f t="shared" si="377"/>
        <v>44903</v>
      </c>
      <c r="BC193" s="61">
        <f t="shared" si="378"/>
        <v>44938</v>
      </c>
      <c r="BD193" s="61">
        <f t="shared" si="379"/>
        <v>44966</v>
      </c>
      <c r="BE193" s="61">
        <f t="shared" si="380"/>
        <v>44994</v>
      </c>
      <c r="BF193" s="61">
        <f t="shared" si="381"/>
        <v>45022</v>
      </c>
      <c r="BG193" s="61">
        <f t="shared" si="382"/>
        <v>45050</v>
      </c>
      <c r="BH193" s="61">
        <f t="shared" si="383"/>
        <v>45078</v>
      </c>
      <c r="BI193" s="202" t="s">
        <v>65</v>
      </c>
    </row>
    <row r="194" spans="1:61" s="143" customFormat="1">
      <c r="A194" s="129">
        <v>193</v>
      </c>
      <c r="B194" s="120">
        <v>189928</v>
      </c>
      <c r="C194" s="120" t="s">
        <v>88</v>
      </c>
      <c r="D194" s="120">
        <v>217152</v>
      </c>
      <c r="E194" s="73" t="s">
        <v>66</v>
      </c>
      <c r="F194" s="120"/>
      <c r="G194" s="120" t="s">
        <v>63</v>
      </c>
      <c r="H194" s="120" t="s">
        <v>57</v>
      </c>
      <c r="I194" s="121">
        <v>1</v>
      </c>
      <c r="J194" s="120" t="s">
        <v>64</v>
      </c>
      <c r="K194" s="120" t="s">
        <v>59</v>
      </c>
      <c r="L194" s="120" t="str">
        <f t="shared" si="399"/>
        <v>HFD-SED</v>
      </c>
      <c r="M194" s="120" t="s">
        <v>60</v>
      </c>
      <c r="N194" s="120" t="s">
        <v>60</v>
      </c>
      <c r="O194" s="120" t="s">
        <v>76</v>
      </c>
      <c r="P194" s="120" t="s">
        <v>76</v>
      </c>
      <c r="Q194" s="120" t="s">
        <v>76</v>
      </c>
      <c r="R194" s="120" t="s">
        <v>60</v>
      </c>
      <c r="S194" s="122" t="s">
        <v>61</v>
      </c>
      <c r="T194" s="123">
        <v>44768</v>
      </c>
      <c r="U194" s="124">
        <f t="shared" si="368"/>
        <v>44789</v>
      </c>
      <c r="V194" s="124">
        <f t="shared" si="369"/>
        <v>44798</v>
      </c>
      <c r="W194" s="124">
        <f t="shared" si="384"/>
        <v>44854</v>
      </c>
      <c r="X194" s="124">
        <f t="shared" si="370"/>
        <v>44855</v>
      </c>
      <c r="Y194" s="147"/>
      <c r="Z194" s="126">
        <f t="shared" si="385"/>
        <v>0</v>
      </c>
      <c r="AA194" s="126">
        <f t="shared" si="386"/>
        <v>0</v>
      </c>
      <c r="AB194" s="124">
        <f t="shared" si="371"/>
        <v>44859</v>
      </c>
      <c r="AC194" s="125"/>
      <c r="AD194" s="126">
        <f t="shared" si="387"/>
        <v>0</v>
      </c>
      <c r="AE194" s="126">
        <f t="shared" si="388"/>
        <v>0</v>
      </c>
      <c r="AF194" s="124">
        <f t="shared" si="389"/>
        <v>44866</v>
      </c>
      <c r="AG194" s="125"/>
      <c r="AH194" s="126">
        <f t="shared" si="390"/>
        <v>0</v>
      </c>
      <c r="AI194" s="126">
        <f t="shared" si="391"/>
        <v>0</v>
      </c>
      <c r="AJ194" s="124">
        <f t="shared" si="392"/>
        <v>44873</v>
      </c>
      <c r="AK194" s="125"/>
      <c r="AL194" s="126">
        <f t="shared" si="393"/>
        <v>0</v>
      </c>
      <c r="AM194" s="126">
        <f t="shared" si="394"/>
        <v>0</v>
      </c>
      <c r="AN194" s="124">
        <f t="shared" si="395"/>
        <v>44880</v>
      </c>
      <c r="AO194" s="124">
        <f t="shared" si="396"/>
        <v>44904</v>
      </c>
      <c r="AP194" s="124">
        <f t="shared" si="372"/>
        <v>44907</v>
      </c>
      <c r="AQ194" s="122">
        <v>30</v>
      </c>
      <c r="AR194" s="122">
        <f t="shared" si="397"/>
        <v>210</v>
      </c>
      <c r="AS194" s="124">
        <f t="shared" si="317"/>
        <v>45065</v>
      </c>
      <c r="AT194" s="121">
        <v>193</v>
      </c>
      <c r="AU194" s="61">
        <f t="shared" si="373"/>
        <v>45090</v>
      </c>
      <c r="AV194" s="61"/>
      <c r="AW194" s="134">
        <f t="shared" si="374"/>
        <v>11.428571428571429</v>
      </c>
      <c r="AX194" s="61">
        <v>44798</v>
      </c>
      <c r="AY194" s="61">
        <f t="shared" si="375"/>
        <v>44826</v>
      </c>
      <c r="AZ194" s="61">
        <f t="shared" si="375"/>
        <v>44854</v>
      </c>
      <c r="BA194" s="61">
        <f t="shared" si="376"/>
        <v>44889</v>
      </c>
      <c r="BB194" s="61">
        <f t="shared" si="377"/>
        <v>44903</v>
      </c>
      <c r="BC194" s="61">
        <f t="shared" si="378"/>
        <v>44938</v>
      </c>
      <c r="BD194" s="61">
        <f t="shared" si="379"/>
        <v>44966</v>
      </c>
      <c r="BE194" s="61">
        <f t="shared" si="380"/>
        <v>44994</v>
      </c>
      <c r="BF194" s="61">
        <f t="shared" si="381"/>
        <v>45022</v>
      </c>
      <c r="BG194" s="61">
        <f t="shared" si="382"/>
        <v>45050</v>
      </c>
      <c r="BH194" s="61">
        <f t="shared" si="383"/>
        <v>45078</v>
      </c>
      <c r="BI194" s="202" t="s">
        <v>65</v>
      </c>
    </row>
    <row r="195" spans="1:61" s="143" customFormat="1">
      <c r="A195" s="129">
        <v>194</v>
      </c>
      <c r="B195" s="120">
        <v>189928</v>
      </c>
      <c r="C195" s="120" t="s">
        <v>88</v>
      </c>
      <c r="D195" s="120">
        <v>217152</v>
      </c>
      <c r="E195" s="73" t="s">
        <v>66</v>
      </c>
      <c r="F195" s="120"/>
      <c r="G195" s="120" t="s">
        <v>63</v>
      </c>
      <c r="H195" s="120" t="s">
        <v>57</v>
      </c>
      <c r="I195" s="121">
        <v>1</v>
      </c>
      <c r="J195" s="120" t="s">
        <v>64</v>
      </c>
      <c r="K195" s="120" t="s">
        <v>59</v>
      </c>
      <c r="L195" s="120" t="str">
        <f t="shared" si="399"/>
        <v>HFD-SED</v>
      </c>
      <c r="M195" s="120" t="s">
        <v>60</v>
      </c>
      <c r="N195" s="120" t="s">
        <v>60</v>
      </c>
      <c r="O195" s="120" t="s">
        <v>76</v>
      </c>
      <c r="P195" s="120" t="s">
        <v>76</v>
      </c>
      <c r="Q195" s="120" t="s">
        <v>76</v>
      </c>
      <c r="R195" s="120" t="s">
        <v>60</v>
      </c>
      <c r="S195" s="122" t="s">
        <v>61</v>
      </c>
      <c r="T195" s="123">
        <v>44768</v>
      </c>
      <c r="U195" s="124">
        <f t="shared" si="368"/>
        <v>44789</v>
      </c>
      <c r="V195" s="124">
        <f t="shared" si="369"/>
        <v>44798</v>
      </c>
      <c r="W195" s="124">
        <f t="shared" si="384"/>
        <v>44854</v>
      </c>
      <c r="X195" s="124">
        <f t="shared" si="370"/>
        <v>44855</v>
      </c>
      <c r="Y195" s="147"/>
      <c r="Z195" s="126">
        <f t="shared" si="385"/>
        <v>0</v>
      </c>
      <c r="AA195" s="126">
        <f t="shared" si="386"/>
        <v>0</v>
      </c>
      <c r="AB195" s="124">
        <f t="shared" si="371"/>
        <v>44859</v>
      </c>
      <c r="AC195" s="125"/>
      <c r="AD195" s="126">
        <f t="shared" si="387"/>
        <v>0</v>
      </c>
      <c r="AE195" s="126">
        <f t="shared" si="388"/>
        <v>0</v>
      </c>
      <c r="AF195" s="124">
        <f t="shared" si="389"/>
        <v>44866</v>
      </c>
      <c r="AG195" s="125"/>
      <c r="AH195" s="126">
        <f t="shared" si="390"/>
        <v>0</v>
      </c>
      <c r="AI195" s="126">
        <f t="shared" si="391"/>
        <v>0</v>
      </c>
      <c r="AJ195" s="124">
        <f t="shared" si="392"/>
        <v>44873</v>
      </c>
      <c r="AK195" s="125"/>
      <c r="AL195" s="126">
        <f t="shared" si="393"/>
        <v>0</v>
      </c>
      <c r="AM195" s="126">
        <f t="shared" si="394"/>
        <v>0</v>
      </c>
      <c r="AN195" s="124">
        <f t="shared" si="395"/>
        <v>44880</v>
      </c>
      <c r="AO195" s="124">
        <f t="shared" si="396"/>
        <v>44904</v>
      </c>
      <c r="AP195" s="124">
        <f t="shared" si="372"/>
        <v>44907</v>
      </c>
      <c r="AQ195" s="122">
        <v>30</v>
      </c>
      <c r="AR195" s="122">
        <f t="shared" si="397"/>
        <v>210</v>
      </c>
      <c r="AS195" s="124">
        <f t="shared" ref="AS195:AS231" si="400">X195+AR195</f>
        <v>45065</v>
      </c>
      <c r="AT195" s="121">
        <v>194</v>
      </c>
      <c r="AU195" s="61">
        <f t="shared" si="373"/>
        <v>45090</v>
      </c>
      <c r="AV195" s="61"/>
      <c r="AW195" s="134">
        <f t="shared" si="374"/>
        <v>11.428571428571429</v>
      </c>
      <c r="AX195" s="61">
        <v>44798</v>
      </c>
      <c r="AY195" s="61">
        <f t="shared" si="375"/>
        <v>44826</v>
      </c>
      <c r="AZ195" s="61">
        <f t="shared" si="375"/>
        <v>44854</v>
      </c>
      <c r="BA195" s="61">
        <f t="shared" si="376"/>
        <v>44889</v>
      </c>
      <c r="BB195" s="61">
        <f t="shared" si="377"/>
        <v>44903</v>
      </c>
      <c r="BC195" s="61">
        <f t="shared" si="378"/>
        <v>44938</v>
      </c>
      <c r="BD195" s="61">
        <f t="shared" si="379"/>
        <v>44966</v>
      </c>
      <c r="BE195" s="61">
        <f t="shared" si="380"/>
        <v>44994</v>
      </c>
      <c r="BF195" s="61">
        <f t="shared" si="381"/>
        <v>45022</v>
      </c>
      <c r="BG195" s="61">
        <f t="shared" si="382"/>
        <v>45050</v>
      </c>
      <c r="BH195" s="61">
        <f t="shared" si="383"/>
        <v>45078</v>
      </c>
      <c r="BI195" s="202" t="s">
        <v>65</v>
      </c>
    </row>
    <row r="196" spans="1:61" s="143" customFormat="1">
      <c r="A196" s="129">
        <v>195</v>
      </c>
      <c r="B196" s="120">
        <v>189928</v>
      </c>
      <c r="C196" s="120" t="s">
        <v>88</v>
      </c>
      <c r="D196" s="120">
        <v>217152</v>
      </c>
      <c r="E196" s="73" t="s">
        <v>66</v>
      </c>
      <c r="F196" s="120"/>
      <c r="G196" s="120" t="s">
        <v>63</v>
      </c>
      <c r="H196" s="120" t="s">
        <v>57</v>
      </c>
      <c r="I196" s="121">
        <v>1</v>
      </c>
      <c r="J196" s="120" t="s">
        <v>64</v>
      </c>
      <c r="K196" s="120" t="s">
        <v>62</v>
      </c>
      <c r="L196" s="120" t="str">
        <f t="shared" si="399"/>
        <v>HFD-EX</v>
      </c>
      <c r="M196" s="120" t="s">
        <v>60</v>
      </c>
      <c r="N196" s="120" t="s">
        <v>60</v>
      </c>
      <c r="O196" s="120" t="s">
        <v>76</v>
      </c>
      <c r="P196" s="120" t="s">
        <v>76</v>
      </c>
      <c r="Q196" s="120" t="s">
        <v>76</v>
      </c>
      <c r="R196" s="120" t="s">
        <v>60</v>
      </c>
      <c r="S196" s="122" t="s">
        <v>61</v>
      </c>
      <c r="T196" s="123">
        <v>44768</v>
      </c>
      <c r="U196" s="124">
        <f t="shared" si="368"/>
        <v>44789</v>
      </c>
      <c r="V196" s="124">
        <f t="shared" si="369"/>
        <v>44798</v>
      </c>
      <c r="W196" s="124">
        <f t="shared" si="384"/>
        <v>44854</v>
      </c>
      <c r="X196" s="124">
        <f t="shared" si="370"/>
        <v>44855</v>
      </c>
      <c r="Y196" s="147"/>
      <c r="Z196" s="126">
        <f t="shared" si="385"/>
        <v>0</v>
      </c>
      <c r="AA196" s="126">
        <f t="shared" si="386"/>
        <v>0</v>
      </c>
      <c r="AB196" s="124">
        <f t="shared" si="371"/>
        <v>44859</v>
      </c>
      <c r="AC196" s="125"/>
      <c r="AD196" s="126">
        <f t="shared" si="387"/>
        <v>0</v>
      </c>
      <c r="AE196" s="126">
        <f t="shared" si="388"/>
        <v>0</v>
      </c>
      <c r="AF196" s="124">
        <f t="shared" si="389"/>
        <v>44866</v>
      </c>
      <c r="AG196" s="125"/>
      <c r="AH196" s="126">
        <f t="shared" si="390"/>
        <v>0</v>
      </c>
      <c r="AI196" s="126">
        <f t="shared" si="391"/>
        <v>0</v>
      </c>
      <c r="AJ196" s="124">
        <f t="shared" si="392"/>
        <v>44873</v>
      </c>
      <c r="AK196" s="125"/>
      <c r="AL196" s="126">
        <f t="shared" si="393"/>
        <v>0</v>
      </c>
      <c r="AM196" s="126">
        <f t="shared" si="394"/>
        <v>0</v>
      </c>
      <c r="AN196" s="124">
        <f t="shared" si="395"/>
        <v>44880</v>
      </c>
      <c r="AO196" s="124">
        <f t="shared" si="396"/>
        <v>44904</v>
      </c>
      <c r="AP196" s="124">
        <f t="shared" si="372"/>
        <v>44907</v>
      </c>
      <c r="AQ196" s="122">
        <v>30</v>
      </c>
      <c r="AR196" s="122">
        <f t="shared" si="397"/>
        <v>210</v>
      </c>
      <c r="AS196" s="124">
        <f t="shared" si="400"/>
        <v>45065</v>
      </c>
      <c r="AT196" s="121">
        <v>195</v>
      </c>
      <c r="AU196" s="61">
        <f t="shared" si="373"/>
        <v>45090</v>
      </c>
      <c r="AV196" s="61"/>
      <c r="AW196" s="134">
        <f t="shared" si="374"/>
        <v>11.428571428571429</v>
      </c>
      <c r="AX196" s="61">
        <v>44798</v>
      </c>
      <c r="AY196" s="61">
        <f t="shared" si="375"/>
        <v>44826</v>
      </c>
      <c r="AZ196" s="61">
        <f t="shared" si="375"/>
        <v>44854</v>
      </c>
      <c r="BA196" s="61">
        <f t="shared" si="376"/>
        <v>44889</v>
      </c>
      <c r="BB196" s="61">
        <f t="shared" si="377"/>
        <v>44903</v>
      </c>
      <c r="BC196" s="61">
        <f t="shared" si="378"/>
        <v>44938</v>
      </c>
      <c r="BD196" s="61">
        <f t="shared" si="379"/>
        <v>44966</v>
      </c>
      <c r="BE196" s="61">
        <f t="shared" si="380"/>
        <v>44994</v>
      </c>
      <c r="BF196" s="61">
        <f t="shared" si="381"/>
        <v>45022</v>
      </c>
      <c r="BG196" s="61">
        <f t="shared" si="382"/>
        <v>45050</v>
      </c>
      <c r="BH196" s="61">
        <f t="shared" si="383"/>
        <v>45078</v>
      </c>
      <c r="BI196" s="202" t="s">
        <v>65</v>
      </c>
    </row>
    <row r="197" spans="1:61" s="143" customFormat="1">
      <c r="A197" s="129">
        <v>196</v>
      </c>
      <c r="B197" s="120">
        <v>189928</v>
      </c>
      <c r="C197" s="120" t="s">
        <v>88</v>
      </c>
      <c r="D197" s="120">
        <v>217152</v>
      </c>
      <c r="E197" s="73" t="s">
        <v>66</v>
      </c>
      <c r="F197" s="120"/>
      <c r="G197" s="120" t="s">
        <v>63</v>
      </c>
      <c r="H197" s="120" t="s">
        <v>57</v>
      </c>
      <c r="I197" s="121">
        <v>1</v>
      </c>
      <c r="J197" s="120" t="s">
        <v>64</v>
      </c>
      <c r="K197" s="120" t="s">
        <v>62</v>
      </c>
      <c r="L197" s="120" t="str">
        <f t="shared" si="399"/>
        <v>HFD-EX</v>
      </c>
      <c r="M197" s="120" t="s">
        <v>60</v>
      </c>
      <c r="N197" s="120" t="s">
        <v>60</v>
      </c>
      <c r="O197" s="120" t="s">
        <v>76</v>
      </c>
      <c r="P197" s="120" t="s">
        <v>76</v>
      </c>
      <c r="Q197" s="120" t="s">
        <v>76</v>
      </c>
      <c r="R197" s="120" t="s">
        <v>60</v>
      </c>
      <c r="S197" s="122" t="s">
        <v>61</v>
      </c>
      <c r="T197" s="123">
        <v>44768</v>
      </c>
      <c r="U197" s="124">
        <f t="shared" si="368"/>
        <v>44789</v>
      </c>
      <c r="V197" s="124">
        <f t="shared" si="369"/>
        <v>44798</v>
      </c>
      <c r="W197" s="124">
        <f t="shared" si="384"/>
        <v>44854</v>
      </c>
      <c r="X197" s="124">
        <f t="shared" si="370"/>
        <v>44855</v>
      </c>
      <c r="Y197" s="147"/>
      <c r="Z197" s="126">
        <f t="shared" si="385"/>
        <v>0</v>
      </c>
      <c r="AA197" s="126">
        <f t="shared" si="386"/>
        <v>0</v>
      </c>
      <c r="AB197" s="124">
        <f t="shared" si="371"/>
        <v>44859</v>
      </c>
      <c r="AC197" s="125"/>
      <c r="AD197" s="126">
        <f t="shared" si="387"/>
        <v>0</v>
      </c>
      <c r="AE197" s="126">
        <f t="shared" si="388"/>
        <v>0</v>
      </c>
      <c r="AF197" s="124">
        <f t="shared" si="389"/>
        <v>44866</v>
      </c>
      <c r="AG197" s="125"/>
      <c r="AH197" s="126">
        <f t="shared" si="390"/>
        <v>0</v>
      </c>
      <c r="AI197" s="126">
        <f t="shared" si="391"/>
        <v>0</v>
      </c>
      <c r="AJ197" s="124">
        <f t="shared" si="392"/>
        <v>44873</v>
      </c>
      <c r="AK197" s="125"/>
      <c r="AL197" s="126">
        <f t="shared" si="393"/>
        <v>0</v>
      </c>
      <c r="AM197" s="126">
        <f t="shared" si="394"/>
        <v>0</v>
      </c>
      <c r="AN197" s="124">
        <f t="shared" si="395"/>
        <v>44880</v>
      </c>
      <c r="AO197" s="124">
        <f t="shared" si="396"/>
        <v>44904</v>
      </c>
      <c r="AP197" s="124">
        <f t="shared" si="372"/>
        <v>44907</v>
      </c>
      <c r="AQ197" s="122">
        <v>30</v>
      </c>
      <c r="AR197" s="122">
        <f t="shared" si="397"/>
        <v>210</v>
      </c>
      <c r="AS197" s="124">
        <f t="shared" si="400"/>
        <v>45065</v>
      </c>
      <c r="AT197" s="121">
        <v>196</v>
      </c>
      <c r="AU197" s="61">
        <f t="shared" si="373"/>
        <v>45090</v>
      </c>
      <c r="AV197" s="61"/>
      <c r="AW197" s="134">
        <f t="shared" si="374"/>
        <v>11.428571428571429</v>
      </c>
      <c r="AX197" s="61">
        <v>44798</v>
      </c>
      <c r="AY197" s="61">
        <f t="shared" si="375"/>
        <v>44826</v>
      </c>
      <c r="AZ197" s="61">
        <f t="shared" si="375"/>
        <v>44854</v>
      </c>
      <c r="BA197" s="61">
        <f t="shared" si="376"/>
        <v>44889</v>
      </c>
      <c r="BB197" s="61">
        <f t="shared" si="377"/>
        <v>44903</v>
      </c>
      <c r="BC197" s="61">
        <f t="shared" si="378"/>
        <v>44938</v>
      </c>
      <c r="BD197" s="61">
        <f t="shared" si="379"/>
        <v>44966</v>
      </c>
      <c r="BE197" s="61">
        <f t="shared" si="380"/>
        <v>44994</v>
      </c>
      <c r="BF197" s="61">
        <f t="shared" si="381"/>
        <v>45022</v>
      </c>
      <c r="BG197" s="61">
        <f t="shared" si="382"/>
        <v>45050</v>
      </c>
      <c r="BH197" s="61">
        <f t="shared" si="383"/>
        <v>45078</v>
      </c>
      <c r="BI197" s="202" t="s">
        <v>65</v>
      </c>
    </row>
    <row r="198" spans="1:61">
      <c r="A198" s="128">
        <v>197</v>
      </c>
      <c r="B198" s="3">
        <v>194882</v>
      </c>
      <c r="C198" s="3" t="s">
        <v>88</v>
      </c>
      <c r="D198" s="3">
        <v>217688</v>
      </c>
      <c r="E198" s="60" t="s">
        <v>66</v>
      </c>
      <c r="G198" s="3" t="s">
        <v>56</v>
      </c>
      <c r="H198" s="3" t="s">
        <v>57</v>
      </c>
      <c r="I198" s="33">
        <v>1</v>
      </c>
      <c r="J198" s="3" t="s">
        <v>64</v>
      </c>
      <c r="K198" s="3" t="s">
        <v>59</v>
      </c>
      <c r="L198" s="3" t="str">
        <f t="shared" si="399"/>
        <v>HFD-SED</v>
      </c>
      <c r="M198" s="120" t="s">
        <v>60</v>
      </c>
      <c r="N198" s="120" t="s">
        <v>60</v>
      </c>
      <c r="O198" s="3" t="s">
        <v>76</v>
      </c>
      <c r="P198" s="3" t="s">
        <v>76</v>
      </c>
      <c r="Q198" s="3" t="s">
        <v>76</v>
      </c>
      <c r="R198" s="3" t="s">
        <v>60</v>
      </c>
      <c r="S198" s="1" t="s">
        <v>61</v>
      </c>
      <c r="T198" s="38">
        <v>44774</v>
      </c>
      <c r="U198" s="34">
        <f t="shared" si="368"/>
        <v>44795</v>
      </c>
      <c r="V198" s="35">
        <f t="shared" si="369"/>
        <v>44805</v>
      </c>
      <c r="W198" s="34">
        <f t="shared" si="384"/>
        <v>44861</v>
      </c>
      <c r="X198" s="34">
        <f t="shared" si="370"/>
        <v>44862</v>
      </c>
      <c r="Z198" s="52">
        <f t="shared" si="385"/>
        <v>0</v>
      </c>
      <c r="AA198" s="52">
        <f t="shared" si="386"/>
        <v>0</v>
      </c>
      <c r="AB198" s="36">
        <f t="shared" si="371"/>
        <v>44866</v>
      </c>
      <c r="AC198" s="55"/>
      <c r="AD198" s="52">
        <f t="shared" si="387"/>
        <v>0</v>
      </c>
      <c r="AE198" s="52">
        <f t="shared" si="388"/>
        <v>0</v>
      </c>
      <c r="AF198" s="34">
        <f t="shared" si="389"/>
        <v>44873</v>
      </c>
      <c r="AG198" s="55"/>
      <c r="AH198" s="52">
        <f t="shared" si="390"/>
        <v>0</v>
      </c>
      <c r="AI198" s="52">
        <f t="shared" si="391"/>
        <v>0</v>
      </c>
      <c r="AJ198" s="34">
        <f t="shared" si="392"/>
        <v>44880</v>
      </c>
      <c r="AK198" s="55"/>
      <c r="AL198" s="52">
        <f t="shared" si="393"/>
        <v>0</v>
      </c>
      <c r="AM198" s="52">
        <f t="shared" si="394"/>
        <v>0</v>
      </c>
      <c r="AN198" s="34">
        <f t="shared" si="395"/>
        <v>44887</v>
      </c>
      <c r="AO198" s="34">
        <f t="shared" si="396"/>
        <v>44911</v>
      </c>
      <c r="AP198" s="37">
        <f t="shared" si="372"/>
        <v>44914</v>
      </c>
      <c r="AQ198" s="1">
        <v>30</v>
      </c>
      <c r="AR198" s="1">
        <f t="shared" si="397"/>
        <v>210</v>
      </c>
      <c r="AS198" s="34">
        <f t="shared" si="400"/>
        <v>45072</v>
      </c>
      <c r="AT198" s="33">
        <v>197</v>
      </c>
      <c r="AU198" s="7">
        <f t="shared" si="373"/>
        <v>45097</v>
      </c>
      <c r="AV198" s="7"/>
      <c r="AW198" s="80">
        <f t="shared" si="374"/>
        <v>11.428571428571429</v>
      </c>
      <c r="AX198" s="50">
        <v>44805</v>
      </c>
      <c r="AY198" s="50">
        <f t="shared" si="375"/>
        <v>44833</v>
      </c>
      <c r="AZ198" s="61">
        <f t="shared" si="375"/>
        <v>44861</v>
      </c>
      <c r="BA198" s="50">
        <f t="shared" si="376"/>
        <v>44896</v>
      </c>
      <c r="BB198" s="50">
        <f t="shared" si="377"/>
        <v>44910</v>
      </c>
      <c r="BC198" s="50">
        <f t="shared" si="378"/>
        <v>44945</v>
      </c>
      <c r="BD198" s="50">
        <f t="shared" si="379"/>
        <v>44973</v>
      </c>
      <c r="BE198" s="50">
        <f t="shared" si="380"/>
        <v>45001</v>
      </c>
      <c r="BF198" s="50">
        <f t="shared" si="381"/>
        <v>45029</v>
      </c>
      <c r="BG198" s="50">
        <f t="shared" si="382"/>
        <v>45057</v>
      </c>
      <c r="BH198" s="50">
        <f t="shared" si="383"/>
        <v>45085</v>
      </c>
    </row>
    <row r="199" spans="1:61">
      <c r="A199" s="128">
        <v>198</v>
      </c>
      <c r="B199" s="3">
        <v>194882</v>
      </c>
      <c r="C199" s="3" t="s">
        <v>88</v>
      </c>
      <c r="D199" s="3">
        <v>217688</v>
      </c>
      <c r="E199" s="60" t="s">
        <v>66</v>
      </c>
      <c r="G199" s="3" t="s">
        <v>56</v>
      </c>
      <c r="H199" s="3" t="s">
        <v>57</v>
      </c>
      <c r="I199" s="33">
        <v>1</v>
      </c>
      <c r="J199" s="3" t="s">
        <v>64</v>
      </c>
      <c r="K199" s="3" t="s">
        <v>59</v>
      </c>
      <c r="L199" s="3" t="str">
        <f t="shared" si="399"/>
        <v>HFD-SED</v>
      </c>
      <c r="M199" s="120" t="s">
        <v>60</v>
      </c>
      <c r="N199" s="120" t="s">
        <v>60</v>
      </c>
      <c r="O199" s="3" t="s">
        <v>76</v>
      </c>
      <c r="P199" s="3" t="s">
        <v>76</v>
      </c>
      <c r="Q199" s="3" t="s">
        <v>76</v>
      </c>
      <c r="R199" s="3" t="s">
        <v>60</v>
      </c>
      <c r="S199" s="1" t="s">
        <v>61</v>
      </c>
      <c r="T199" s="38">
        <v>44774</v>
      </c>
      <c r="U199" s="34">
        <f t="shared" si="368"/>
        <v>44795</v>
      </c>
      <c r="V199" s="35">
        <f t="shared" si="369"/>
        <v>44805</v>
      </c>
      <c r="W199" s="34">
        <f t="shared" si="384"/>
        <v>44861</v>
      </c>
      <c r="X199" s="34">
        <f t="shared" si="370"/>
        <v>44862</v>
      </c>
      <c r="Z199" s="52">
        <f t="shared" si="385"/>
        <v>0</v>
      </c>
      <c r="AA199" s="52">
        <f t="shared" si="386"/>
        <v>0</v>
      </c>
      <c r="AB199" s="36">
        <f t="shared" si="371"/>
        <v>44866</v>
      </c>
      <c r="AC199" s="55"/>
      <c r="AD199" s="52">
        <f t="shared" si="387"/>
        <v>0</v>
      </c>
      <c r="AE199" s="52">
        <f t="shared" si="388"/>
        <v>0</v>
      </c>
      <c r="AF199" s="34">
        <f t="shared" si="389"/>
        <v>44873</v>
      </c>
      <c r="AG199" s="55"/>
      <c r="AH199" s="52">
        <f t="shared" si="390"/>
        <v>0</v>
      </c>
      <c r="AI199" s="52">
        <f t="shared" si="391"/>
        <v>0</v>
      </c>
      <c r="AJ199" s="34">
        <f t="shared" si="392"/>
        <v>44880</v>
      </c>
      <c r="AK199" s="55"/>
      <c r="AL199" s="52">
        <f t="shared" si="393"/>
        <v>0</v>
      </c>
      <c r="AM199" s="52">
        <f t="shared" si="394"/>
        <v>0</v>
      </c>
      <c r="AN199" s="34">
        <f t="shared" si="395"/>
        <v>44887</v>
      </c>
      <c r="AO199" s="34">
        <f t="shared" si="396"/>
        <v>44911</v>
      </c>
      <c r="AP199" s="37">
        <f t="shared" si="372"/>
        <v>44914</v>
      </c>
      <c r="AQ199" s="1">
        <v>30</v>
      </c>
      <c r="AR199" s="1">
        <f t="shared" si="397"/>
        <v>210</v>
      </c>
      <c r="AS199" s="34">
        <f t="shared" si="400"/>
        <v>45072</v>
      </c>
      <c r="AT199" s="33">
        <v>198</v>
      </c>
      <c r="AU199" s="7">
        <f t="shared" si="373"/>
        <v>45097</v>
      </c>
      <c r="AV199" s="7"/>
      <c r="AW199" s="80">
        <f t="shared" si="374"/>
        <v>11.428571428571429</v>
      </c>
      <c r="AX199" s="50">
        <v>44805</v>
      </c>
      <c r="AY199" s="50">
        <f t="shared" si="375"/>
        <v>44833</v>
      </c>
      <c r="AZ199" s="61">
        <f t="shared" si="375"/>
        <v>44861</v>
      </c>
      <c r="BA199" s="50">
        <f t="shared" si="376"/>
        <v>44896</v>
      </c>
      <c r="BB199" s="50">
        <f t="shared" si="377"/>
        <v>44910</v>
      </c>
      <c r="BC199" s="50">
        <f t="shared" si="378"/>
        <v>44945</v>
      </c>
      <c r="BD199" s="50">
        <f t="shared" si="379"/>
        <v>44973</v>
      </c>
      <c r="BE199" s="50">
        <f t="shared" si="380"/>
        <v>45001</v>
      </c>
      <c r="BF199" s="50">
        <f t="shared" si="381"/>
        <v>45029</v>
      </c>
      <c r="BG199" s="50">
        <f t="shared" si="382"/>
        <v>45057</v>
      </c>
      <c r="BH199" s="50">
        <f t="shared" si="383"/>
        <v>45085</v>
      </c>
    </row>
    <row r="200" spans="1:61">
      <c r="A200" s="128">
        <v>199</v>
      </c>
      <c r="B200" s="3">
        <v>194882</v>
      </c>
      <c r="C200" s="3" t="s">
        <v>88</v>
      </c>
      <c r="D200" s="3">
        <v>217688</v>
      </c>
      <c r="E200" s="60" t="s">
        <v>66</v>
      </c>
      <c r="G200" s="3" t="s">
        <v>56</v>
      </c>
      <c r="H200" s="3" t="s">
        <v>57</v>
      </c>
      <c r="I200" s="33">
        <v>1</v>
      </c>
      <c r="J200" s="3" t="s">
        <v>64</v>
      </c>
      <c r="K200" s="3" t="s">
        <v>62</v>
      </c>
      <c r="L200" s="3" t="str">
        <f t="shared" si="399"/>
        <v>HFD-EX</v>
      </c>
      <c r="M200" s="120" t="s">
        <v>60</v>
      </c>
      <c r="N200" s="120" t="s">
        <v>60</v>
      </c>
      <c r="O200" s="3" t="s">
        <v>76</v>
      </c>
      <c r="P200" s="3" t="s">
        <v>76</v>
      </c>
      <c r="Q200" s="3" t="s">
        <v>76</v>
      </c>
      <c r="R200" s="3" t="s">
        <v>60</v>
      </c>
      <c r="S200" s="1" t="s">
        <v>61</v>
      </c>
      <c r="T200" s="38">
        <v>44774</v>
      </c>
      <c r="U200" s="34">
        <f t="shared" si="368"/>
        <v>44795</v>
      </c>
      <c r="V200" s="35">
        <f t="shared" si="369"/>
        <v>44805</v>
      </c>
      <c r="W200" s="34">
        <f t="shared" si="384"/>
        <v>44861</v>
      </c>
      <c r="X200" s="34">
        <f t="shared" si="370"/>
        <v>44862</v>
      </c>
      <c r="Z200" s="52">
        <f t="shared" si="385"/>
        <v>0</v>
      </c>
      <c r="AA200" s="52">
        <f t="shared" si="386"/>
        <v>0</v>
      </c>
      <c r="AB200" s="36">
        <f t="shared" si="371"/>
        <v>44866</v>
      </c>
      <c r="AC200" s="55"/>
      <c r="AD200" s="52">
        <f t="shared" si="387"/>
        <v>0</v>
      </c>
      <c r="AE200" s="52">
        <f t="shared" si="388"/>
        <v>0</v>
      </c>
      <c r="AF200" s="34">
        <f t="shared" si="389"/>
        <v>44873</v>
      </c>
      <c r="AG200" s="55"/>
      <c r="AH200" s="52">
        <f t="shared" si="390"/>
        <v>0</v>
      </c>
      <c r="AI200" s="52">
        <f t="shared" si="391"/>
        <v>0</v>
      </c>
      <c r="AJ200" s="34">
        <f t="shared" si="392"/>
        <v>44880</v>
      </c>
      <c r="AK200" s="55"/>
      <c r="AL200" s="52">
        <f t="shared" si="393"/>
        <v>0</v>
      </c>
      <c r="AM200" s="52">
        <f t="shared" si="394"/>
        <v>0</v>
      </c>
      <c r="AN200" s="34">
        <f t="shared" si="395"/>
        <v>44887</v>
      </c>
      <c r="AO200" s="34">
        <f t="shared" si="396"/>
        <v>44911</v>
      </c>
      <c r="AP200" s="37">
        <f t="shared" si="372"/>
        <v>44914</v>
      </c>
      <c r="AQ200" s="1">
        <v>30</v>
      </c>
      <c r="AR200" s="1">
        <f t="shared" si="397"/>
        <v>210</v>
      </c>
      <c r="AS200" s="34">
        <f t="shared" si="400"/>
        <v>45072</v>
      </c>
      <c r="AT200" s="33">
        <v>199</v>
      </c>
      <c r="AU200" s="7">
        <f t="shared" si="373"/>
        <v>45097</v>
      </c>
      <c r="AV200" s="7"/>
      <c r="AW200" s="80">
        <f t="shared" si="374"/>
        <v>11.428571428571429</v>
      </c>
      <c r="AX200" s="50">
        <v>44805</v>
      </c>
      <c r="AY200" s="50">
        <f t="shared" si="375"/>
        <v>44833</v>
      </c>
      <c r="AZ200" s="61">
        <f t="shared" si="375"/>
        <v>44861</v>
      </c>
      <c r="BA200" s="50">
        <f t="shared" si="376"/>
        <v>44896</v>
      </c>
      <c r="BB200" s="50">
        <f t="shared" si="377"/>
        <v>44910</v>
      </c>
      <c r="BC200" s="50">
        <f t="shared" si="378"/>
        <v>44945</v>
      </c>
      <c r="BD200" s="50">
        <f t="shared" si="379"/>
        <v>44973</v>
      </c>
      <c r="BE200" s="50">
        <f t="shared" si="380"/>
        <v>45001</v>
      </c>
      <c r="BF200" s="50">
        <f t="shared" si="381"/>
        <v>45029</v>
      </c>
      <c r="BG200" s="50">
        <f t="shared" si="382"/>
        <v>45057</v>
      </c>
      <c r="BH200" s="50">
        <f t="shared" si="383"/>
        <v>45085</v>
      </c>
    </row>
    <row r="201" spans="1:61">
      <c r="A201" s="128">
        <v>500</v>
      </c>
      <c r="B201" s="3">
        <v>194882</v>
      </c>
      <c r="C201" s="3" t="s">
        <v>88</v>
      </c>
      <c r="D201" s="3">
        <v>217688</v>
      </c>
      <c r="E201" s="60" t="s">
        <v>66</v>
      </c>
      <c r="G201" s="3" t="s">
        <v>56</v>
      </c>
      <c r="H201" s="3" t="s">
        <v>57</v>
      </c>
      <c r="I201" s="33">
        <v>1</v>
      </c>
      <c r="J201" s="3" t="s">
        <v>64</v>
      </c>
      <c r="K201" s="3" t="s">
        <v>62</v>
      </c>
      <c r="L201" s="3" t="str">
        <f t="shared" si="399"/>
        <v>HFD-EX</v>
      </c>
      <c r="M201" s="120" t="s">
        <v>60</v>
      </c>
      <c r="N201" s="120" t="s">
        <v>60</v>
      </c>
      <c r="O201" s="3" t="s">
        <v>76</v>
      </c>
      <c r="P201" s="3" t="s">
        <v>76</v>
      </c>
      <c r="Q201" s="3" t="s">
        <v>76</v>
      </c>
      <c r="R201" s="3" t="s">
        <v>60</v>
      </c>
      <c r="S201" s="1" t="s">
        <v>61</v>
      </c>
      <c r="T201" s="38">
        <v>44774</v>
      </c>
      <c r="U201" s="34">
        <f t="shared" si="368"/>
        <v>44795</v>
      </c>
      <c r="V201" s="35">
        <f t="shared" si="369"/>
        <v>44805</v>
      </c>
      <c r="W201" s="34">
        <f t="shared" si="384"/>
        <v>44861</v>
      </c>
      <c r="X201" s="34">
        <f t="shared" si="370"/>
        <v>44862</v>
      </c>
      <c r="Z201" s="52">
        <f t="shared" si="385"/>
        <v>0</v>
      </c>
      <c r="AA201" s="52">
        <f t="shared" si="386"/>
        <v>0</v>
      </c>
      <c r="AB201" s="36">
        <f t="shared" si="371"/>
        <v>44866</v>
      </c>
      <c r="AC201" s="55"/>
      <c r="AD201" s="52">
        <f t="shared" si="387"/>
        <v>0</v>
      </c>
      <c r="AE201" s="52">
        <f t="shared" si="388"/>
        <v>0</v>
      </c>
      <c r="AF201" s="34">
        <f t="shared" si="389"/>
        <v>44873</v>
      </c>
      <c r="AG201" s="55"/>
      <c r="AH201" s="52">
        <f t="shared" si="390"/>
        <v>0</v>
      </c>
      <c r="AI201" s="52">
        <f t="shared" si="391"/>
        <v>0</v>
      </c>
      <c r="AJ201" s="34">
        <f t="shared" si="392"/>
        <v>44880</v>
      </c>
      <c r="AK201" s="55"/>
      <c r="AL201" s="52">
        <f t="shared" si="393"/>
        <v>0</v>
      </c>
      <c r="AM201" s="52">
        <f t="shared" si="394"/>
        <v>0</v>
      </c>
      <c r="AN201" s="34">
        <f t="shared" si="395"/>
        <v>44887</v>
      </c>
      <c r="AO201" s="34">
        <f t="shared" si="396"/>
        <v>44911</v>
      </c>
      <c r="AP201" s="37">
        <f t="shared" si="372"/>
        <v>44914</v>
      </c>
      <c r="AQ201" s="1">
        <v>30</v>
      </c>
      <c r="AR201" s="1">
        <f t="shared" si="397"/>
        <v>210</v>
      </c>
      <c r="AS201" s="34">
        <f t="shared" si="400"/>
        <v>45072</v>
      </c>
      <c r="AT201" s="33">
        <v>500</v>
      </c>
      <c r="AU201" s="7">
        <f t="shared" si="373"/>
        <v>45097</v>
      </c>
      <c r="AV201" s="7"/>
      <c r="AW201" s="80">
        <f t="shared" si="374"/>
        <v>11.428571428571429</v>
      </c>
      <c r="AX201" s="50">
        <v>44805</v>
      </c>
      <c r="AY201" s="50">
        <f t="shared" si="375"/>
        <v>44833</v>
      </c>
      <c r="AZ201" s="61">
        <f t="shared" si="375"/>
        <v>44861</v>
      </c>
      <c r="BA201" s="50">
        <f t="shared" si="376"/>
        <v>44896</v>
      </c>
      <c r="BB201" s="50">
        <f t="shared" si="377"/>
        <v>44910</v>
      </c>
      <c r="BC201" s="50">
        <f t="shared" si="378"/>
        <v>44945</v>
      </c>
      <c r="BD201" s="50">
        <f t="shared" si="379"/>
        <v>44973</v>
      </c>
      <c r="BE201" s="50">
        <f t="shared" si="380"/>
        <v>45001</v>
      </c>
      <c r="BF201" s="50">
        <f t="shared" si="381"/>
        <v>45029</v>
      </c>
      <c r="BG201" s="50">
        <f t="shared" si="382"/>
        <v>45057</v>
      </c>
      <c r="BH201" s="50">
        <f t="shared" si="383"/>
        <v>45085</v>
      </c>
    </row>
    <row r="202" spans="1:61">
      <c r="A202" s="128">
        <v>501</v>
      </c>
      <c r="B202" s="3">
        <v>194882</v>
      </c>
      <c r="C202" s="3" t="s">
        <v>88</v>
      </c>
      <c r="D202" s="3">
        <v>217689</v>
      </c>
      <c r="E202" s="60" t="s">
        <v>66</v>
      </c>
      <c r="G202" s="3" t="s">
        <v>56</v>
      </c>
      <c r="H202" s="3" t="s">
        <v>57</v>
      </c>
      <c r="I202" s="33">
        <v>1</v>
      </c>
      <c r="J202" s="3" t="s">
        <v>64</v>
      </c>
      <c r="K202" s="3" t="s">
        <v>59</v>
      </c>
      <c r="L202" s="3" t="str">
        <f t="shared" si="399"/>
        <v>HFD-SED</v>
      </c>
      <c r="M202" s="120" t="s">
        <v>60</v>
      </c>
      <c r="N202" s="120" t="s">
        <v>60</v>
      </c>
      <c r="O202" s="3" t="s">
        <v>76</v>
      </c>
      <c r="P202" s="3" t="s">
        <v>76</v>
      </c>
      <c r="Q202" s="3" t="s">
        <v>76</v>
      </c>
      <c r="R202" s="3" t="s">
        <v>60</v>
      </c>
      <c r="S202" s="1" t="s">
        <v>61</v>
      </c>
      <c r="T202" s="38">
        <v>44774</v>
      </c>
      <c r="U202" s="34">
        <f t="shared" si="368"/>
        <v>44795</v>
      </c>
      <c r="V202" s="35">
        <f t="shared" si="369"/>
        <v>44805</v>
      </c>
      <c r="W202" s="34">
        <f t="shared" si="384"/>
        <v>44861</v>
      </c>
      <c r="X202" s="34">
        <f t="shared" si="370"/>
        <v>44862</v>
      </c>
      <c r="Z202" s="52">
        <f t="shared" si="385"/>
        <v>0</v>
      </c>
      <c r="AA202" s="52">
        <f t="shared" si="386"/>
        <v>0</v>
      </c>
      <c r="AB202" s="36">
        <f t="shared" si="371"/>
        <v>44866</v>
      </c>
      <c r="AC202" s="55"/>
      <c r="AD202" s="52">
        <f t="shared" si="387"/>
        <v>0</v>
      </c>
      <c r="AE202" s="52">
        <f t="shared" si="388"/>
        <v>0</v>
      </c>
      <c r="AF202" s="34">
        <f t="shared" si="389"/>
        <v>44873</v>
      </c>
      <c r="AG202" s="55"/>
      <c r="AH202" s="52">
        <f t="shared" si="390"/>
        <v>0</v>
      </c>
      <c r="AI202" s="52">
        <f t="shared" si="391"/>
        <v>0</v>
      </c>
      <c r="AJ202" s="34">
        <f t="shared" si="392"/>
        <v>44880</v>
      </c>
      <c r="AK202" s="55"/>
      <c r="AL202" s="52">
        <f t="shared" si="393"/>
        <v>0</v>
      </c>
      <c r="AM202" s="52">
        <f t="shared" si="394"/>
        <v>0</v>
      </c>
      <c r="AN202" s="34">
        <f t="shared" si="395"/>
        <v>44887</v>
      </c>
      <c r="AO202" s="34">
        <f t="shared" si="396"/>
        <v>44911</v>
      </c>
      <c r="AP202" s="37">
        <f t="shared" si="372"/>
        <v>44914</v>
      </c>
      <c r="AQ202" s="1">
        <v>30</v>
      </c>
      <c r="AR202" s="1">
        <f t="shared" si="397"/>
        <v>210</v>
      </c>
      <c r="AS202" s="34">
        <f t="shared" si="400"/>
        <v>45072</v>
      </c>
      <c r="AT202" s="33">
        <v>501</v>
      </c>
      <c r="AU202" s="7">
        <f t="shared" si="373"/>
        <v>45097</v>
      </c>
      <c r="AV202" s="7"/>
      <c r="AW202" s="80">
        <f t="shared" si="374"/>
        <v>11.428571428571429</v>
      </c>
      <c r="AX202" s="50">
        <v>44805</v>
      </c>
      <c r="AY202" s="50">
        <f t="shared" si="375"/>
        <v>44833</v>
      </c>
      <c r="AZ202" s="61">
        <f t="shared" si="375"/>
        <v>44861</v>
      </c>
      <c r="BA202" s="50">
        <f t="shared" si="376"/>
        <v>44896</v>
      </c>
      <c r="BB202" s="50">
        <f t="shared" si="377"/>
        <v>44910</v>
      </c>
      <c r="BC202" s="50">
        <f t="shared" si="378"/>
        <v>44945</v>
      </c>
      <c r="BD202" s="50">
        <f t="shared" si="379"/>
        <v>44973</v>
      </c>
      <c r="BE202" s="50">
        <f t="shared" si="380"/>
        <v>45001</v>
      </c>
      <c r="BF202" s="50">
        <f t="shared" si="381"/>
        <v>45029</v>
      </c>
      <c r="BG202" s="50">
        <f t="shared" si="382"/>
        <v>45057</v>
      </c>
      <c r="BH202" s="50">
        <f t="shared" si="383"/>
        <v>45085</v>
      </c>
    </row>
    <row r="203" spans="1:61">
      <c r="A203" s="128">
        <v>502</v>
      </c>
      <c r="B203" s="3">
        <v>194882</v>
      </c>
      <c r="C203" s="3" t="s">
        <v>88</v>
      </c>
      <c r="D203" s="3">
        <v>217689</v>
      </c>
      <c r="E203" s="60" t="s">
        <v>66</v>
      </c>
      <c r="G203" s="3" t="s">
        <v>56</v>
      </c>
      <c r="H203" s="3" t="s">
        <v>57</v>
      </c>
      <c r="I203" s="33">
        <v>1</v>
      </c>
      <c r="J203" s="3" t="s">
        <v>64</v>
      </c>
      <c r="K203" s="3" t="s">
        <v>59</v>
      </c>
      <c r="L203" s="3" t="str">
        <f t="shared" si="399"/>
        <v>HFD-SED</v>
      </c>
      <c r="M203" s="120" t="s">
        <v>60</v>
      </c>
      <c r="N203" s="120" t="s">
        <v>60</v>
      </c>
      <c r="O203" s="3" t="s">
        <v>76</v>
      </c>
      <c r="P203" s="3" t="s">
        <v>76</v>
      </c>
      <c r="Q203" s="3" t="s">
        <v>76</v>
      </c>
      <c r="R203" s="3" t="s">
        <v>60</v>
      </c>
      <c r="S203" s="1" t="s">
        <v>61</v>
      </c>
      <c r="T203" s="38">
        <v>44774</v>
      </c>
      <c r="U203" s="34">
        <f t="shared" si="368"/>
        <v>44795</v>
      </c>
      <c r="V203" s="35">
        <f t="shared" si="369"/>
        <v>44805</v>
      </c>
      <c r="W203" s="34">
        <f t="shared" si="384"/>
        <v>44861</v>
      </c>
      <c r="X203" s="34">
        <f t="shared" si="370"/>
        <v>44862</v>
      </c>
      <c r="Z203" s="52">
        <f t="shared" si="385"/>
        <v>0</v>
      </c>
      <c r="AA203" s="52">
        <f t="shared" si="386"/>
        <v>0</v>
      </c>
      <c r="AB203" s="36">
        <f t="shared" si="371"/>
        <v>44866</v>
      </c>
      <c r="AC203" s="55"/>
      <c r="AD203" s="52">
        <f t="shared" si="387"/>
        <v>0</v>
      </c>
      <c r="AE203" s="52">
        <f t="shared" si="388"/>
        <v>0</v>
      </c>
      <c r="AF203" s="34">
        <f t="shared" si="389"/>
        <v>44873</v>
      </c>
      <c r="AG203" s="55"/>
      <c r="AH203" s="52">
        <f t="shared" si="390"/>
        <v>0</v>
      </c>
      <c r="AI203" s="52">
        <f t="shared" si="391"/>
        <v>0</v>
      </c>
      <c r="AJ203" s="34">
        <f t="shared" si="392"/>
        <v>44880</v>
      </c>
      <c r="AK203" s="55"/>
      <c r="AL203" s="52">
        <f t="shared" si="393"/>
        <v>0</v>
      </c>
      <c r="AM203" s="52">
        <f t="shared" si="394"/>
        <v>0</v>
      </c>
      <c r="AN203" s="34">
        <f t="shared" si="395"/>
        <v>44887</v>
      </c>
      <c r="AO203" s="34">
        <f t="shared" si="396"/>
        <v>44911</v>
      </c>
      <c r="AP203" s="37">
        <f t="shared" si="372"/>
        <v>44914</v>
      </c>
      <c r="AQ203" s="1">
        <v>30</v>
      </c>
      <c r="AR203" s="1">
        <f t="shared" si="397"/>
        <v>210</v>
      </c>
      <c r="AS203" s="34">
        <f t="shared" si="400"/>
        <v>45072</v>
      </c>
      <c r="AT203" s="33">
        <v>502</v>
      </c>
      <c r="AU203" s="7">
        <f t="shared" si="373"/>
        <v>45097</v>
      </c>
      <c r="AV203" s="7"/>
      <c r="AW203" s="80">
        <f t="shared" si="374"/>
        <v>11.428571428571429</v>
      </c>
      <c r="AX203" s="50">
        <v>44805</v>
      </c>
      <c r="AY203" s="50">
        <f t="shared" si="375"/>
        <v>44833</v>
      </c>
      <c r="AZ203" s="61">
        <f t="shared" si="375"/>
        <v>44861</v>
      </c>
      <c r="BA203" s="50">
        <f t="shared" si="376"/>
        <v>44896</v>
      </c>
      <c r="BB203" s="50">
        <f t="shared" si="377"/>
        <v>44910</v>
      </c>
      <c r="BC203" s="50">
        <f t="shared" si="378"/>
        <v>44945</v>
      </c>
      <c r="BD203" s="50">
        <f t="shared" si="379"/>
        <v>44973</v>
      </c>
      <c r="BE203" s="50">
        <f t="shared" si="380"/>
        <v>45001</v>
      </c>
      <c r="BF203" s="50">
        <f t="shared" si="381"/>
        <v>45029</v>
      </c>
      <c r="BG203" s="50">
        <f t="shared" si="382"/>
        <v>45057</v>
      </c>
      <c r="BH203" s="50">
        <f t="shared" si="383"/>
        <v>45085</v>
      </c>
    </row>
    <row r="204" spans="1:61">
      <c r="A204" s="128">
        <v>503</v>
      </c>
      <c r="B204" s="3">
        <v>194882</v>
      </c>
      <c r="C204" s="3" t="s">
        <v>88</v>
      </c>
      <c r="D204" s="3">
        <v>217689</v>
      </c>
      <c r="E204" s="60" t="s">
        <v>66</v>
      </c>
      <c r="G204" s="3" t="s">
        <v>56</v>
      </c>
      <c r="H204" s="3" t="s">
        <v>57</v>
      </c>
      <c r="I204" s="33">
        <v>1</v>
      </c>
      <c r="J204" s="3" t="s">
        <v>64</v>
      </c>
      <c r="K204" s="3" t="s">
        <v>62</v>
      </c>
      <c r="L204" s="3" t="str">
        <f t="shared" si="399"/>
        <v>HFD-EX</v>
      </c>
      <c r="M204" s="120" t="s">
        <v>60</v>
      </c>
      <c r="N204" s="120" t="s">
        <v>60</v>
      </c>
      <c r="O204" s="3" t="s">
        <v>76</v>
      </c>
      <c r="P204" s="3" t="s">
        <v>76</v>
      </c>
      <c r="Q204" s="3" t="s">
        <v>76</v>
      </c>
      <c r="R204" s="3" t="s">
        <v>60</v>
      </c>
      <c r="S204" s="1" t="s">
        <v>61</v>
      </c>
      <c r="T204" s="38">
        <v>44774</v>
      </c>
      <c r="U204" s="34">
        <f t="shared" si="368"/>
        <v>44795</v>
      </c>
      <c r="V204" s="35">
        <f t="shared" si="369"/>
        <v>44805</v>
      </c>
      <c r="W204" s="34">
        <f t="shared" si="384"/>
        <v>44861</v>
      </c>
      <c r="X204" s="34">
        <f t="shared" si="370"/>
        <v>44862</v>
      </c>
      <c r="Z204" s="52">
        <f t="shared" si="385"/>
        <v>0</v>
      </c>
      <c r="AA204" s="52">
        <f t="shared" si="386"/>
        <v>0</v>
      </c>
      <c r="AB204" s="36">
        <f t="shared" si="371"/>
        <v>44866</v>
      </c>
      <c r="AC204" s="55"/>
      <c r="AD204" s="52">
        <f t="shared" si="387"/>
        <v>0</v>
      </c>
      <c r="AE204" s="52">
        <f t="shared" si="388"/>
        <v>0</v>
      </c>
      <c r="AF204" s="34">
        <f t="shared" si="389"/>
        <v>44873</v>
      </c>
      <c r="AG204" s="55"/>
      <c r="AH204" s="52">
        <f t="shared" si="390"/>
        <v>0</v>
      </c>
      <c r="AI204" s="52">
        <f t="shared" si="391"/>
        <v>0</v>
      </c>
      <c r="AJ204" s="34">
        <f t="shared" si="392"/>
        <v>44880</v>
      </c>
      <c r="AK204" s="55"/>
      <c r="AL204" s="52">
        <f t="shared" si="393"/>
        <v>0</v>
      </c>
      <c r="AM204" s="52">
        <f t="shared" si="394"/>
        <v>0</v>
      </c>
      <c r="AN204" s="34">
        <f t="shared" si="395"/>
        <v>44887</v>
      </c>
      <c r="AO204" s="34">
        <f t="shared" si="396"/>
        <v>44911</v>
      </c>
      <c r="AP204" s="37">
        <f t="shared" si="372"/>
        <v>44914</v>
      </c>
      <c r="AQ204" s="1">
        <v>30</v>
      </c>
      <c r="AR204" s="1">
        <f t="shared" si="397"/>
        <v>210</v>
      </c>
      <c r="AS204" s="34">
        <f t="shared" si="400"/>
        <v>45072</v>
      </c>
      <c r="AT204" s="33">
        <v>503</v>
      </c>
      <c r="AU204" s="7">
        <f t="shared" si="373"/>
        <v>45097</v>
      </c>
      <c r="AV204" s="7"/>
      <c r="AW204" s="80">
        <f t="shared" si="374"/>
        <v>11.428571428571429</v>
      </c>
      <c r="AX204" s="50">
        <v>44805</v>
      </c>
      <c r="AY204" s="50">
        <f t="shared" si="375"/>
        <v>44833</v>
      </c>
      <c r="AZ204" s="61">
        <f t="shared" si="375"/>
        <v>44861</v>
      </c>
      <c r="BA204" s="50">
        <f t="shared" si="376"/>
        <v>44896</v>
      </c>
      <c r="BB204" s="50">
        <f t="shared" si="377"/>
        <v>44910</v>
      </c>
      <c r="BC204" s="50">
        <f t="shared" si="378"/>
        <v>44945</v>
      </c>
      <c r="BD204" s="50">
        <f t="shared" si="379"/>
        <v>44973</v>
      </c>
      <c r="BE204" s="50">
        <f t="shared" si="380"/>
        <v>45001</v>
      </c>
      <c r="BF204" s="50">
        <f t="shared" si="381"/>
        <v>45029</v>
      </c>
      <c r="BG204" s="50">
        <f t="shared" si="382"/>
        <v>45057</v>
      </c>
      <c r="BH204" s="50">
        <f t="shared" si="383"/>
        <v>45085</v>
      </c>
    </row>
    <row r="205" spans="1:61">
      <c r="A205" s="128">
        <v>504</v>
      </c>
      <c r="B205" s="3">
        <v>194882</v>
      </c>
      <c r="C205" s="3" t="s">
        <v>88</v>
      </c>
      <c r="D205" s="3">
        <v>217689</v>
      </c>
      <c r="E205" s="60" t="s">
        <v>66</v>
      </c>
      <c r="G205" s="3" t="s">
        <v>56</v>
      </c>
      <c r="H205" s="3" t="s">
        <v>57</v>
      </c>
      <c r="I205" s="33">
        <v>1</v>
      </c>
      <c r="J205" s="3" t="s">
        <v>64</v>
      </c>
      <c r="K205" s="3" t="s">
        <v>62</v>
      </c>
      <c r="L205" s="3" t="str">
        <f t="shared" si="399"/>
        <v>HFD-EX</v>
      </c>
      <c r="M205" s="120" t="s">
        <v>60</v>
      </c>
      <c r="N205" s="120" t="s">
        <v>60</v>
      </c>
      <c r="O205" s="3" t="s">
        <v>76</v>
      </c>
      <c r="P205" s="3" t="s">
        <v>76</v>
      </c>
      <c r="Q205" s="3" t="s">
        <v>76</v>
      </c>
      <c r="R205" s="3" t="s">
        <v>60</v>
      </c>
      <c r="S205" s="1" t="s">
        <v>61</v>
      </c>
      <c r="T205" s="38">
        <v>44774</v>
      </c>
      <c r="U205" s="34">
        <f t="shared" si="368"/>
        <v>44795</v>
      </c>
      <c r="V205" s="35">
        <f t="shared" si="369"/>
        <v>44805</v>
      </c>
      <c r="W205" s="34">
        <f t="shared" si="384"/>
        <v>44861</v>
      </c>
      <c r="X205" s="34">
        <f t="shared" si="370"/>
        <v>44862</v>
      </c>
      <c r="Z205" s="52">
        <f t="shared" si="385"/>
        <v>0</v>
      </c>
      <c r="AA205" s="52">
        <f t="shared" si="386"/>
        <v>0</v>
      </c>
      <c r="AB205" s="36">
        <f t="shared" si="371"/>
        <v>44866</v>
      </c>
      <c r="AC205" s="55"/>
      <c r="AD205" s="52">
        <f t="shared" si="387"/>
        <v>0</v>
      </c>
      <c r="AE205" s="52">
        <f t="shared" si="388"/>
        <v>0</v>
      </c>
      <c r="AF205" s="34">
        <f t="shared" si="389"/>
        <v>44873</v>
      </c>
      <c r="AG205" s="55"/>
      <c r="AH205" s="52">
        <f t="shared" si="390"/>
        <v>0</v>
      </c>
      <c r="AI205" s="52">
        <f t="shared" si="391"/>
        <v>0</v>
      </c>
      <c r="AJ205" s="34">
        <f t="shared" si="392"/>
        <v>44880</v>
      </c>
      <c r="AK205" s="55"/>
      <c r="AL205" s="52">
        <f t="shared" si="393"/>
        <v>0</v>
      </c>
      <c r="AM205" s="52">
        <f t="shared" si="394"/>
        <v>0</v>
      </c>
      <c r="AN205" s="34">
        <f t="shared" si="395"/>
        <v>44887</v>
      </c>
      <c r="AO205" s="34">
        <f t="shared" si="396"/>
        <v>44911</v>
      </c>
      <c r="AP205" s="37">
        <f t="shared" si="372"/>
        <v>44914</v>
      </c>
      <c r="AQ205" s="1">
        <v>30</v>
      </c>
      <c r="AR205" s="1">
        <f t="shared" si="397"/>
        <v>210</v>
      </c>
      <c r="AS205" s="34">
        <f t="shared" si="400"/>
        <v>45072</v>
      </c>
      <c r="AT205" s="33">
        <v>504</v>
      </c>
      <c r="AU205" s="7">
        <f t="shared" si="373"/>
        <v>45097</v>
      </c>
      <c r="AV205" s="7"/>
      <c r="AW205" s="80">
        <f t="shared" si="374"/>
        <v>11.428571428571429</v>
      </c>
      <c r="AX205" s="50">
        <v>44805</v>
      </c>
      <c r="AY205" s="50">
        <f t="shared" si="375"/>
        <v>44833</v>
      </c>
      <c r="AZ205" s="61">
        <f t="shared" si="375"/>
        <v>44861</v>
      </c>
      <c r="BA205" s="50">
        <f t="shared" si="376"/>
        <v>44896</v>
      </c>
      <c r="BB205" s="50">
        <f t="shared" si="377"/>
        <v>44910</v>
      </c>
      <c r="BC205" s="50">
        <f t="shared" si="378"/>
        <v>44945</v>
      </c>
      <c r="BD205" s="50">
        <f t="shared" si="379"/>
        <v>44973</v>
      </c>
      <c r="BE205" s="50">
        <f t="shared" si="380"/>
        <v>45001</v>
      </c>
      <c r="BF205" s="50">
        <f t="shared" si="381"/>
        <v>45029</v>
      </c>
      <c r="BG205" s="50">
        <f t="shared" si="382"/>
        <v>45057</v>
      </c>
      <c r="BH205" s="50">
        <f t="shared" si="383"/>
        <v>45085</v>
      </c>
    </row>
    <row r="206" spans="1:61">
      <c r="A206" s="128">
        <v>505</v>
      </c>
      <c r="B206" s="3">
        <v>194882</v>
      </c>
      <c r="C206" s="3" t="s">
        <v>88</v>
      </c>
      <c r="D206" s="3">
        <v>217690</v>
      </c>
      <c r="E206" s="60" t="s">
        <v>66</v>
      </c>
      <c r="G206" s="3" t="s">
        <v>63</v>
      </c>
      <c r="H206" s="3" t="s">
        <v>57</v>
      </c>
      <c r="I206" s="33">
        <v>1</v>
      </c>
      <c r="J206" s="3" t="s">
        <v>58</v>
      </c>
      <c r="K206" s="3" t="s">
        <v>59</v>
      </c>
      <c r="L206" s="3" t="str">
        <f t="shared" si="399"/>
        <v>CON-SED</v>
      </c>
      <c r="M206" s="120" t="s">
        <v>60</v>
      </c>
      <c r="N206" s="120" t="s">
        <v>60</v>
      </c>
      <c r="O206" s="3" t="s">
        <v>76</v>
      </c>
      <c r="P206" s="3" t="s">
        <v>76</v>
      </c>
      <c r="Q206" s="3" t="s">
        <v>76</v>
      </c>
      <c r="R206" s="3" t="s">
        <v>60</v>
      </c>
      <c r="S206" s="1" t="s">
        <v>61</v>
      </c>
      <c r="T206" s="38">
        <v>44774</v>
      </c>
      <c r="U206" s="34">
        <f t="shared" si="368"/>
        <v>44795</v>
      </c>
      <c r="V206" s="35">
        <f t="shared" si="369"/>
        <v>44805</v>
      </c>
      <c r="W206" s="34">
        <f t="shared" si="384"/>
        <v>44861</v>
      </c>
      <c r="X206" s="34">
        <f t="shared" si="370"/>
        <v>44862</v>
      </c>
      <c r="Z206" s="52">
        <f t="shared" si="385"/>
        <v>0</v>
      </c>
      <c r="AA206" s="52">
        <f t="shared" si="386"/>
        <v>0</v>
      </c>
      <c r="AB206" s="36">
        <f t="shared" si="371"/>
        <v>44866</v>
      </c>
      <c r="AC206" s="55"/>
      <c r="AD206" s="52">
        <f t="shared" si="387"/>
        <v>0</v>
      </c>
      <c r="AE206" s="52">
        <f t="shared" si="388"/>
        <v>0</v>
      </c>
      <c r="AF206" s="34">
        <f t="shared" si="389"/>
        <v>44873</v>
      </c>
      <c r="AG206" s="55"/>
      <c r="AH206" s="52">
        <f t="shared" si="390"/>
        <v>0</v>
      </c>
      <c r="AI206" s="52">
        <f t="shared" si="391"/>
        <v>0</v>
      </c>
      <c r="AJ206" s="34">
        <f t="shared" si="392"/>
        <v>44880</v>
      </c>
      <c r="AK206" s="55"/>
      <c r="AL206" s="52">
        <f t="shared" si="393"/>
        <v>0</v>
      </c>
      <c r="AM206" s="52">
        <f t="shared" si="394"/>
        <v>0</v>
      </c>
      <c r="AN206" s="34">
        <f t="shared" si="395"/>
        <v>44887</v>
      </c>
      <c r="AO206" s="34">
        <f t="shared" si="396"/>
        <v>44911</v>
      </c>
      <c r="AP206" s="37">
        <f t="shared" si="372"/>
        <v>44914</v>
      </c>
      <c r="AQ206" s="1">
        <v>30</v>
      </c>
      <c r="AR206" s="1">
        <f t="shared" si="397"/>
        <v>210</v>
      </c>
      <c r="AS206" s="34">
        <f t="shared" si="400"/>
        <v>45072</v>
      </c>
      <c r="AT206" s="33">
        <v>505</v>
      </c>
      <c r="AU206" s="7">
        <f t="shared" si="373"/>
        <v>45097</v>
      </c>
      <c r="AV206" s="7"/>
      <c r="AW206" s="80">
        <f t="shared" si="374"/>
        <v>11.428571428571429</v>
      </c>
      <c r="AX206" s="50">
        <v>44805</v>
      </c>
      <c r="AY206" s="50">
        <f t="shared" si="375"/>
        <v>44833</v>
      </c>
      <c r="AZ206" s="61">
        <f t="shared" si="375"/>
        <v>44861</v>
      </c>
      <c r="BA206" s="50">
        <f t="shared" si="376"/>
        <v>44896</v>
      </c>
      <c r="BB206" s="50">
        <f t="shared" si="377"/>
        <v>44910</v>
      </c>
      <c r="BC206" s="50">
        <f t="shared" si="378"/>
        <v>44945</v>
      </c>
      <c r="BD206" s="50">
        <f t="shared" si="379"/>
        <v>44973</v>
      </c>
      <c r="BE206" s="50">
        <f t="shared" si="380"/>
        <v>45001</v>
      </c>
      <c r="BF206" s="50">
        <f t="shared" si="381"/>
        <v>45029</v>
      </c>
      <c r="BG206" s="50">
        <f t="shared" si="382"/>
        <v>45057</v>
      </c>
      <c r="BH206" s="50">
        <f t="shared" si="383"/>
        <v>45085</v>
      </c>
    </row>
    <row r="207" spans="1:61">
      <c r="A207" s="128">
        <v>506</v>
      </c>
      <c r="B207" s="3">
        <v>194882</v>
      </c>
      <c r="C207" s="3" t="s">
        <v>88</v>
      </c>
      <c r="D207" s="3">
        <v>217690</v>
      </c>
      <c r="E207" s="60" t="s">
        <v>66</v>
      </c>
      <c r="G207" s="3" t="s">
        <v>63</v>
      </c>
      <c r="H207" s="3" t="s">
        <v>57</v>
      </c>
      <c r="I207" s="33">
        <v>1</v>
      </c>
      <c r="J207" s="3" t="s">
        <v>58</v>
      </c>
      <c r="K207" s="3" t="s">
        <v>59</v>
      </c>
      <c r="L207" s="3" t="str">
        <f t="shared" si="399"/>
        <v>CON-SED</v>
      </c>
      <c r="M207" s="120" t="s">
        <v>60</v>
      </c>
      <c r="N207" s="120" t="s">
        <v>60</v>
      </c>
      <c r="O207" s="3" t="s">
        <v>76</v>
      </c>
      <c r="P207" s="3" t="s">
        <v>76</v>
      </c>
      <c r="Q207" s="3" t="s">
        <v>76</v>
      </c>
      <c r="R207" s="3" t="s">
        <v>60</v>
      </c>
      <c r="S207" s="1" t="s">
        <v>61</v>
      </c>
      <c r="T207" s="38">
        <v>44774</v>
      </c>
      <c r="U207" s="34">
        <f t="shared" si="368"/>
        <v>44795</v>
      </c>
      <c r="V207" s="35">
        <f t="shared" si="369"/>
        <v>44805</v>
      </c>
      <c r="W207" s="34">
        <f t="shared" si="384"/>
        <v>44861</v>
      </c>
      <c r="X207" s="34">
        <f t="shared" si="370"/>
        <v>44862</v>
      </c>
      <c r="Z207" s="52">
        <f t="shared" si="385"/>
        <v>0</v>
      </c>
      <c r="AA207" s="52">
        <f t="shared" si="386"/>
        <v>0</v>
      </c>
      <c r="AB207" s="36">
        <f t="shared" si="371"/>
        <v>44866</v>
      </c>
      <c r="AC207" s="55"/>
      <c r="AD207" s="52">
        <f t="shared" si="387"/>
        <v>0</v>
      </c>
      <c r="AE207" s="52">
        <f t="shared" si="388"/>
        <v>0</v>
      </c>
      <c r="AF207" s="34">
        <f t="shared" si="389"/>
        <v>44873</v>
      </c>
      <c r="AG207" s="55"/>
      <c r="AH207" s="52">
        <f t="shared" si="390"/>
        <v>0</v>
      </c>
      <c r="AI207" s="52">
        <f t="shared" si="391"/>
        <v>0</v>
      </c>
      <c r="AJ207" s="34">
        <f t="shared" si="392"/>
        <v>44880</v>
      </c>
      <c r="AK207" s="55"/>
      <c r="AL207" s="52">
        <f t="shared" si="393"/>
        <v>0</v>
      </c>
      <c r="AM207" s="52">
        <f t="shared" si="394"/>
        <v>0</v>
      </c>
      <c r="AN207" s="34">
        <f t="shared" si="395"/>
        <v>44887</v>
      </c>
      <c r="AO207" s="34">
        <f t="shared" si="396"/>
        <v>44911</v>
      </c>
      <c r="AP207" s="37">
        <f t="shared" si="372"/>
        <v>44914</v>
      </c>
      <c r="AQ207" s="1">
        <v>30</v>
      </c>
      <c r="AR207" s="1">
        <f t="shared" si="397"/>
        <v>210</v>
      </c>
      <c r="AS207" s="34">
        <f t="shared" si="400"/>
        <v>45072</v>
      </c>
      <c r="AT207" s="33">
        <v>506</v>
      </c>
      <c r="AU207" s="7">
        <f t="shared" si="373"/>
        <v>45097</v>
      </c>
      <c r="AV207" s="7"/>
      <c r="AW207" s="80">
        <f t="shared" si="374"/>
        <v>11.428571428571429</v>
      </c>
      <c r="AX207" s="50">
        <v>44805</v>
      </c>
      <c r="AY207" s="50">
        <f t="shared" si="375"/>
        <v>44833</v>
      </c>
      <c r="AZ207" s="61">
        <f t="shared" si="375"/>
        <v>44861</v>
      </c>
      <c r="BA207" s="50">
        <f t="shared" si="376"/>
        <v>44896</v>
      </c>
      <c r="BB207" s="50">
        <f t="shared" ref="BB207:BB231" si="401">BA207+14</f>
        <v>44910</v>
      </c>
      <c r="BC207" s="50">
        <f t="shared" ref="BC207:BC231" si="402">BB207+35</f>
        <v>44945</v>
      </c>
      <c r="BD207" s="50">
        <f t="shared" si="379"/>
        <v>44973</v>
      </c>
      <c r="BE207" s="50">
        <f t="shared" si="380"/>
        <v>45001</v>
      </c>
      <c r="BF207" s="50">
        <f t="shared" si="381"/>
        <v>45029</v>
      </c>
      <c r="BG207" s="50">
        <f t="shared" si="382"/>
        <v>45057</v>
      </c>
      <c r="BH207" s="50">
        <f t="shared" si="383"/>
        <v>45085</v>
      </c>
    </row>
    <row r="208" spans="1:61">
      <c r="A208" s="128">
        <v>507</v>
      </c>
      <c r="B208" s="3">
        <v>194882</v>
      </c>
      <c r="C208" s="3" t="s">
        <v>88</v>
      </c>
      <c r="D208" s="3">
        <v>217690</v>
      </c>
      <c r="E208" s="60" t="s">
        <v>66</v>
      </c>
      <c r="G208" s="3" t="s">
        <v>63</v>
      </c>
      <c r="H208" s="3" t="s">
        <v>57</v>
      </c>
      <c r="I208" s="33">
        <v>1</v>
      </c>
      <c r="J208" s="3" t="s">
        <v>58</v>
      </c>
      <c r="K208" s="3" t="s">
        <v>59</v>
      </c>
      <c r="L208" s="3" t="str">
        <f t="shared" si="399"/>
        <v>CON-SED</v>
      </c>
      <c r="M208" s="120" t="s">
        <v>60</v>
      </c>
      <c r="N208" s="120" t="s">
        <v>60</v>
      </c>
      <c r="O208" s="3" t="s">
        <v>76</v>
      </c>
      <c r="P208" s="3" t="s">
        <v>76</v>
      </c>
      <c r="Q208" s="3" t="s">
        <v>76</v>
      </c>
      <c r="R208" s="3" t="s">
        <v>60</v>
      </c>
      <c r="S208" s="1" t="s">
        <v>61</v>
      </c>
      <c r="T208" s="38">
        <v>44774</v>
      </c>
      <c r="U208" s="34">
        <f t="shared" si="368"/>
        <v>44795</v>
      </c>
      <c r="V208" s="35">
        <f t="shared" si="369"/>
        <v>44805</v>
      </c>
      <c r="W208" s="34">
        <f t="shared" si="384"/>
        <v>44861</v>
      </c>
      <c r="X208" s="34">
        <f t="shared" si="370"/>
        <v>44862</v>
      </c>
      <c r="Z208" s="52">
        <f t="shared" si="385"/>
        <v>0</v>
      </c>
      <c r="AA208" s="52">
        <f t="shared" si="386"/>
        <v>0</v>
      </c>
      <c r="AB208" s="36">
        <f t="shared" si="371"/>
        <v>44866</v>
      </c>
      <c r="AC208" s="55"/>
      <c r="AD208" s="52">
        <f t="shared" si="387"/>
        <v>0</v>
      </c>
      <c r="AE208" s="52">
        <f t="shared" si="388"/>
        <v>0</v>
      </c>
      <c r="AF208" s="34">
        <f t="shared" si="389"/>
        <v>44873</v>
      </c>
      <c r="AG208" s="55"/>
      <c r="AH208" s="52">
        <f t="shared" si="390"/>
        <v>0</v>
      </c>
      <c r="AI208" s="52">
        <f t="shared" si="391"/>
        <v>0</v>
      </c>
      <c r="AJ208" s="34">
        <f t="shared" si="392"/>
        <v>44880</v>
      </c>
      <c r="AK208" s="55"/>
      <c r="AL208" s="52">
        <f t="shared" si="393"/>
        <v>0</v>
      </c>
      <c r="AM208" s="52">
        <f t="shared" si="394"/>
        <v>0</v>
      </c>
      <c r="AN208" s="34">
        <f t="shared" si="395"/>
        <v>44887</v>
      </c>
      <c r="AO208" s="34">
        <f t="shared" si="396"/>
        <v>44911</v>
      </c>
      <c r="AP208" s="37">
        <f t="shared" si="372"/>
        <v>44914</v>
      </c>
      <c r="AQ208" s="1">
        <v>30</v>
      </c>
      <c r="AR208" s="1">
        <f t="shared" si="397"/>
        <v>210</v>
      </c>
      <c r="AS208" s="34">
        <f t="shared" si="400"/>
        <v>45072</v>
      </c>
      <c r="AT208" s="33">
        <v>507</v>
      </c>
      <c r="AU208" s="7">
        <f t="shared" si="373"/>
        <v>45097</v>
      </c>
      <c r="AV208" s="7"/>
      <c r="AW208" s="80">
        <f t="shared" si="374"/>
        <v>11.428571428571429</v>
      </c>
      <c r="AX208" s="50">
        <v>44805</v>
      </c>
      <c r="AY208" s="50">
        <f t="shared" si="375"/>
        <v>44833</v>
      </c>
      <c r="AZ208" s="61">
        <f t="shared" si="375"/>
        <v>44861</v>
      </c>
      <c r="BA208" s="50">
        <f t="shared" si="376"/>
        <v>44896</v>
      </c>
      <c r="BB208" s="50">
        <f t="shared" si="401"/>
        <v>44910</v>
      </c>
      <c r="BC208" s="50">
        <f t="shared" si="402"/>
        <v>44945</v>
      </c>
      <c r="BD208" s="50">
        <f t="shared" si="379"/>
        <v>44973</v>
      </c>
      <c r="BE208" s="50">
        <f t="shared" si="380"/>
        <v>45001</v>
      </c>
      <c r="BF208" s="50">
        <f t="shared" si="381"/>
        <v>45029</v>
      </c>
      <c r="BG208" s="50">
        <f t="shared" si="382"/>
        <v>45057</v>
      </c>
      <c r="BH208" s="50">
        <f t="shared" si="383"/>
        <v>45085</v>
      </c>
    </row>
    <row r="209" spans="1:60">
      <c r="A209" s="128">
        <v>508</v>
      </c>
      <c r="B209" s="3">
        <v>194882</v>
      </c>
      <c r="C209" s="3" t="s">
        <v>88</v>
      </c>
      <c r="D209" s="3">
        <v>217690</v>
      </c>
      <c r="E209" s="60" t="s">
        <v>66</v>
      </c>
      <c r="G209" s="3" t="s">
        <v>63</v>
      </c>
      <c r="H209" s="3" t="s">
        <v>57</v>
      </c>
      <c r="I209" s="33">
        <v>1</v>
      </c>
      <c r="J209" s="3" t="s">
        <v>58</v>
      </c>
      <c r="K209" s="3" t="s">
        <v>62</v>
      </c>
      <c r="L209" s="3" t="str">
        <f t="shared" si="399"/>
        <v>CON-EX</v>
      </c>
      <c r="M209" s="120" t="s">
        <v>60</v>
      </c>
      <c r="N209" s="120" t="s">
        <v>60</v>
      </c>
      <c r="O209" s="3" t="s">
        <v>76</v>
      </c>
      <c r="P209" s="3" t="s">
        <v>76</v>
      </c>
      <c r="Q209" s="3" t="s">
        <v>76</v>
      </c>
      <c r="R209" s="3" t="s">
        <v>60</v>
      </c>
      <c r="S209" s="1" t="s">
        <v>61</v>
      </c>
      <c r="T209" s="38">
        <v>44774</v>
      </c>
      <c r="U209" s="34">
        <f t="shared" si="368"/>
        <v>44795</v>
      </c>
      <c r="V209" s="35">
        <f t="shared" si="369"/>
        <v>44805</v>
      </c>
      <c r="W209" s="34">
        <f t="shared" si="384"/>
        <v>44861</v>
      </c>
      <c r="X209" s="34">
        <f t="shared" si="370"/>
        <v>44862</v>
      </c>
      <c r="Z209" s="52">
        <f t="shared" si="385"/>
        <v>0</v>
      </c>
      <c r="AA209" s="52">
        <f t="shared" si="386"/>
        <v>0</v>
      </c>
      <c r="AB209" s="36">
        <f t="shared" si="371"/>
        <v>44866</v>
      </c>
      <c r="AC209" s="55"/>
      <c r="AD209" s="52">
        <f t="shared" si="387"/>
        <v>0</v>
      </c>
      <c r="AE209" s="52">
        <f t="shared" si="388"/>
        <v>0</v>
      </c>
      <c r="AF209" s="34">
        <f t="shared" si="389"/>
        <v>44873</v>
      </c>
      <c r="AG209" s="55"/>
      <c r="AH209" s="52">
        <f t="shared" si="390"/>
        <v>0</v>
      </c>
      <c r="AI209" s="52">
        <f t="shared" si="391"/>
        <v>0</v>
      </c>
      <c r="AJ209" s="34">
        <f t="shared" si="392"/>
        <v>44880</v>
      </c>
      <c r="AK209" s="55"/>
      <c r="AL209" s="52">
        <f t="shared" si="393"/>
        <v>0</v>
      </c>
      <c r="AM209" s="52">
        <f t="shared" si="394"/>
        <v>0</v>
      </c>
      <c r="AN209" s="34">
        <f t="shared" si="395"/>
        <v>44887</v>
      </c>
      <c r="AO209" s="34">
        <f t="shared" si="396"/>
        <v>44911</v>
      </c>
      <c r="AP209" s="37">
        <f t="shared" si="372"/>
        <v>44914</v>
      </c>
      <c r="AQ209" s="1">
        <v>30</v>
      </c>
      <c r="AR209" s="1">
        <f t="shared" si="397"/>
        <v>210</v>
      </c>
      <c r="AS209" s="34">
        <f t="shared" si="400"/>
        <v>45072</v>
      </c>
      <c r="AT209" s="33">
        <v>508</v>
      </c>
      <c r="AU209" s="7">
        <f t="shared" si="373"/>
        <v>45097</v>
      </c>
      <c r="AV209" s="7"/>
      <c r="AW209" s="80">
        <f t="shared" si="374"/>
        <v>11.428571428571429</v>
      </c>
      <c r="AX209" s="50">
        <v>44805</v>
      </c>
      <c r="AY209" s="50">
        <f t="shared" si="375"/>
        <v>44833</v>
      </c>
      <c r="AZ209" s="61">
        <f t="shared" si="375"/>
        <v>44861</v>
      </c>
      <c r="BA209" s="50">
        <f t="shared" si="376"/>
        <v>44896</v>
      </c>
      <c r="BB209" s="50">
        <f t="shared" si="401"/>
        <v>44910</v>
      </c>
      <c r="BC209" s="50">
        <f t="shared" si="402"/>
        <v>44945</v>
      </c>
      <c r="BD209" s="50">
        <f t="shared" si="379"/>
        <v>44973</v>
      </c>
      <c r="BE209" s="50">
        <f t="shared" si="380"/>
        <v>45001</v>
      </c>
      <c r="BF209" s="50">
        <f t="shared" si="381"/>
        <v>45029</v>
      </c>
      <c r="BG209" s="50">
        <f t="shared" si="382"/>
        <v>45057</v>
      </c>
      <c r="BH209" s="50">
        <f t="shared" si="383"/>
        <v>45085</v>
      </c>
    </row>
    <row r="210" spans="1:60">
      <c r="A210" s="128">
        <v>509</v>
      </c>
      <c r="B210" s="3">
        <v>194882</v>
      </c>
      <c r="C210" s="3" t="s">
        <v>88</v>
      </c>
      <c r="D210" s="3">
        <v>217690</v>
      </c>
      <c r="E210" s="60" t="s">
        <v>66</v>
      </c>
      <c r="G210" s="3" t="s">
        <v>63</v>
      </c>
      <c r="H210" s="3" t="s">
        <v>57</v>
      </c>
      <c r="I210" s="33">
        <v>1</v>
      </c>
      <c r="J210" s="3" t="s">
        <v>58</v>
      </c>
      <c r="K210" s="3" t="s">
        <v>62</v>
      </c>
      <c r="L210" s="3" t="str">
        <f t="shared" si="399"/>
        <v>CON-EX</v>
      </c>
      <c r="M210" s="120" t="s">
        <v>60</v>
      </c>
      <c r="N210" s="120" t="s">
        <v>60</v>
      </c>
      <c r="O210" s="3" t="s">
        <v>76</v>
      </c>
      <c r="P210" s="3" t="s">
        <v>76</v>
      </c>
      <c r="Q210" s="3" t="s">
        <v>76</v>
      </c>
      <c r="R210" s="3" t="s">
        <v>60</v>
      </c>
      <c r="S210" s="1" t="s">
        <v>61</v>
      </c>
      <c r="T210" s="38">
        <v>44774</v>
      </c>
      <c r="U210" s="34">
        <f t="shared" si="368"/>
        <v>44795</v>
      </c>
      <c r="V210" s="35">
        <f t="shared" si="369"/>
        <v>44805</v>
      </c>
      <c r="W210" s="34">
        <f t="shared" si="384"/>
        <v>44861</v>
      </c>
      <c r="X210" s="34">
        <f t="shared" si="370"/>
        <v>44862</v>
      </c>
      <c r="Z210" s="52">
        <f t="shared" si="385"/>
        <v>0</v>
      </c>
      <c r="AA210" s="52">
        <f t="shared" si="386"/>
        <v>0</v>
      </c>
      <c r="AB210" s="36">
        <f t="shared" si="371"/>
        <v>44866</v>
      </c>
      <c r="AC210" s="55"/>
      <c r="AD210" s="52">
        <f t="shared" si="387"/>
        <v>0</v>
      </c>
      <c r="AE210" s="52">
        <f t="shared" si="388"/>
        <v>0</v>
      </c>
      <c r="AF210" s="34">
        <f t="shared" si="389"/>
        <v>44873</v>
      </c>
      <c r="AG210" s="55"/>
      <c r="AH210" s="52">
        <f t="shared" si="390"/>
        <v>0</v>
      </c>
      <c r="AI210" s="52">
        <f t="shared" si="391"/>
        <v>0</v>
      </c>
      <c r="AJ210" s="34">
        <f t="shared" si="392"/>
        <v>44880</v>
      </c>
      <c r="AK210" s="55"/>
      <c r="AL210" s="52">
        <f t="shared" si="393"/>
        <v>0</v>
      </c>
      <c r="AM210" s="52">
        <f t="shared" si="394"/>
        <v>0</v>
      </c>
      <c r="AN210" s="34">
        <f t="shared" si="395"/>
        <v>44887</v>
      </c>
      <c r="AO210" s="34">
        <f t="shared" si="396"/>
        <v>44911</v>
      </c>
      <c r="AP210" s="37">
        <f t="shared" si="372"/>
        <v>44914</v>
      </c>
      <c r="AQ210" s="1">
        <v>30</v>
      </c>
      <c r="AR210" s="1">
        <f t="shared" si="397"/>
        <v>210</v>
      </c>
      <c r="AS210" s="34">
        <f t="shared" si="400"/>
        <v>45072</v>
      </c>
      <c r="AT210" s="33">
        <v>509</v>
      </c>
      <c r="AU210" s="7">
        <f t="shared" si="373"/>
        <v>45097</v>
      </c>
      <c r="AV210" s="7"/>
      <c r="AW210" s="80">
        <f t="shared" si="374"/>
        <v>11.428571428571429</v>
      </c>
      <c r="AX210" s="50">
        <v>44805</v>
      </c>
      <c r="AY210" s="50">
        <f t="shared" si="375"/>
        <v>44833</v>
      </c>
      <c r="AZ210" s="61">
        <f t="shared" si="375"/>
        <v>44861</v>
      </c>
      <c r="BA210" s="50">
        <f t="shared" si="376"/>
        <v>44896</v>
      </c>
      <c r="BB210" s="50">
        <f t="shared" si="401"/>
        <v>44910</v>
      </c>
      <c r="BC210" s="50">
        <f>BB210+35</f>
        <v>44945</v>
      </c>
      <c r="BD210" s="50">
        <f t="shared" si="379"/>
        <v>44973</v>
      </c>
      <c r="BE210" s="50">
        <f t="shared" si="380"/>
        <v>45001</v>
      </c>
      <c r="BF210" s="50">
        <f t="shared" si="381"/>
        <v>45029</v>
      </c>
      <c r="BG210" s="50">
        <f t="shared" si="382"/>
        <v>45057</v>
      </c>
      <c r="BH210" s="50">
        <f t="shared" si="383"/>
        <v>45085</v>
      </c>
    </row>
    <row r="211" spans="1:60">
      <c r="A211" s="128">
        <v>510</v>
      </c>
      <c r="B211" s="3">
        <v>194882</v>
      </c>
      <c r="C211" s="3" t="s">
        <v>88</v>
      </c>
      <c r="D211" s="3">
        <v>217691</v>
      </c>
      <c r="E211" s="60" t="s">
        <v>66</v>
      </c>
      <c r="G211" s="3" t="s">
        <v>63</v>
      </c>
      <c r="H211" s="3" t="s">
        <v>57</v>
      </c>
      <c r="I211" s="33">
        <v>1</v>
      </c>
      <c r="J211" s="3" t="s">
        <v>64</v>
      </c>
      <c r="K211" s="3" t="s">
        <v>59</v>
      </c>
      <c r="L211" s="3" t="str">
        <f t="shared" si="399"/>
        <v>HFD-SED</v>
      </c>
      <c r="M211" s="120" t="s">
        <v>60</v>
      </c>
      <c r="N211" s="120" t="s">
        <v>60</v>
      </c>
      <c r="O211" s="3" t="s">
        <v>76</v>
      </c>
      <c r="P211" s="3" t="s">
        <v>76</v>
      </c>
      <c r="Q211" s="3" t="s">
        <v>76</v>
      </c>
      <c r="R211" s="3" t="s">
        <v>60</v>
      </c>
      <c r="S211" s="1" t="s">
        <v>61</v>
      </c>
      <c r="T211" s="38">
        <v>44774</v>
      </c>
      <c r="U211" s="34">
        <f t="shared" si="368"/>
        <v>44795</v>
      </c>
      <c r="V211" s="35">
        <f t="shared" si="369"/>
        <v>44805</v>
      </c>
      <c r="W211" s="34">
        <f t="shared" si="384"/>
        <v>44861</v>
      </c>
      <c r="X211" s="34">
        <f t="shared" si="370"/>
        <v>44862</v>
      </c>
      <c r="Z211" s="52">
        <f t="shared" si="385"/>
        <v>0</v>
      </c>
      <c r="AA211" s="52">
        <f t="shared" si="386"/>
        <v>0</v>
      </c>
      <c r="AB211" s="36">
        <f t="shared" si="371"/>
        <v>44866</v>
      </c>
      <c r="AC211" s="55"/>
      <c r="AD211" s="52">
        <f t="shared" si="387"/>
        <v>0</v>
      </c>
      <c r="AE211" s="52">
        <f t="shared" si="388"/>
        <v>0</v>
      </c>
      <c r="AF211" s="34">
        <f t="shared" si="389"/>
        <v>44873</v>
      </c>
      <c r="AG211" s="55"/>
      <c r="AH211" s="52">
        <f t="shared" si="390"/>
        <v>0</v>
      </c>
      <c r="AI211" s="52">
        <f t="shared" si="391"/>
        <v>0</v>
      </c>
      <c r="AJ211" s="34">
        <f t="shared" si="392"/>
        <v>44880</v>
      </c>
      <c r="AK211" s="55"/>
      <c r="AL211" s="52">
        <f t="shared" si="393"/>
        <v>0</v>
      </c>
      <c r="AM211" s="52">
        <f t="shared" si="394"/>
        <v>0</v>
      </c>
      <c r="AN211" s="34">
        <f t="shared" si="395"/>
        <v>44887</v>
      </c>
      <c r="AO211" s="34">
        <f t="shared" si="396"/>
        <v>44911</v>
      </c>
      <c r="AP211" s="37">
        <f t="shared" si="372"/>
        <v>44914</v>
      </c>
      <c r="AQ211" s="1">
        <v>30</v>
      </c>
      <c r="AR211" s="1">
        <f t="shared" si="397"/>
        <v>210</v>
      </c>
      <c r="AS211" s="34">
        <f t="shared" si="400"/>
        <v>45072</v>
      </c>
      <c r="AT211" s="33">
        <v>510</v>
      </c>
      <c r="AU211" s="7">
        <f t="shared" si="373"/>
        <v>45097</v>
      </c>
      <c r="AV211" s="7"/>
      <c r="AW211" s="80">
        <f t="shared" si="374"/>
        <v>11.428571428571429</v>
      </c>
      <c r="AX211" s="50">
        <v>44805</v>
      </c>
      <c r="AY211" s="50">
        <f t="shared" si="375"/>
        <v>44833</v>
      </c>
      <c r="AZ211" s="61">
        <f t="shared" si="375"/>
        <v>44861</v>
      </c>
      <c r="BA211" s="50">
        <f t="shared" si="376"/>
        <v>44896</v>
      </c>
      <c r="BB211" s="50">
        <f t="shared" si="401"/>
        <v>44910</v>
      </c>
      <c r="BC211" s="50">
        <f t="shared" si="402"/>
        <v>44945</v>
      </c>
      <c r="BD211" s="50">
        <f t="shared" si="379"/>
        <v>44973</v>
      </c>
      <c r="BE211" s="50">
        <f t="shared" si="380"/>
        <v>45001</v>
      </c>
      <c r="BF211" s="50">
        <f t="shared" si="381"/>
        <v>45029</v>
      </c>
      <c r="BG211" s="50">
        <f t="shared" si="382"/>
        <v>45057</v>
      </c>
      <c r="BH211" s="50">
        <f t="shared" si="383"/>
        <v>45085</v>
      </c>
    </row>
    <row r="212" spans="1:60">
      <c r="A212" s="128">
        <v>511</v>
      </c>
      <c r="B212" s="3">
        <v>194882</v>
      </c>
      <c r="C212" s="3" t="s">
        <v>88</v>
      </c>
      <c r="D212" s="3">
        <v>217691</v>
      </c>
      <c r="E212" s="60" t="s">
        <v>66</v>
      </c>
      <c r="G212" s="3" t="s">
        <v>63</v>
      </c>
      <c r="H212" s="3" t="s">
        <v>57</v>
      </c>
      <c r="I212" s="33">
        <v>1</v>
      </c>
      <c r="J212" s="3" t="s">
        <v>64</v>
      </c>
      <c r="K212" s="3" t="s">
        <v>59</v>
      </c>
      <c r="L212" s="3" t="str">
        <f t="shared" si="399"/>
        <v>HFD-SED</v>
      </c>
      <c r="M212" s="120" t="s">
        <v>60</v>
      </c>
      <c r="N212" s="120" t="s">
        <v>60</v>
      </c>
      <c r="O212" s="3" t="s">
        <v>76</v>
      </c>
      <c r="P212" s="3" t="s">
        <v>76</v>
      </c>
      <c r="Q212" s="3" t="s">
        <v>76</v>
      </c>
      <c r="R212" s="3" t="s">
        <v>60</v>
      </c>
      <c r="S212" s="1" t="s">
        <v>61</v>
      </c>
      <c r="T212" s="38">
        <v>44774</v>
      </c>
      <c r="U212" s="34">
        <f t="shared" si="368"/>
        <v>44795</v>
      </c>
      <c r="V212" s="35">
        <f t="shared" si="369"/>
        <v>44805</v>
      </c>
      <c r="W212" s="34">
        <f t="shared" si="384"/>
        <v>44861</v>
      </c>
      <c r="X212" s="34">
        <f t="shared" si="370"/>
        <v>44862</v>
      </c>
      <c r="Z212" s="52">
        <f t="shared" si="385"/>
        <v>0</v>
      </c>
      <c r="AA212" s="52">
        <f t="shared" si="386"/>
        <v>0</v>
      </c>
      <c r="AB212" s="36">
        <f t="shared" si="371"/>
        <v>44866</v>
      </c>
      <c r="AC212" s="55"/>
      <c r="AD212" s="52">
        <f t="shared" si="387"/>
        <v>0</v>
      </c>
      <c r="AE212" s="52">
        <f t="shared" si="388"/>
        <v>0</v>
      </c>
      <c r="AF212" s="34">
        <f t="shared" si="389"/>
        <v>44873</v>
      </c>
      <c r="AG212" s="55"/>
      <c r="AH212" s="52">
        <f t="shared" si="390"/>
        <v>0</v>
      </c>
      <c r="AI212" s="52">
        <f t="shared" si="391"/>
        <v>0</v>
      </c>
      <c r="AJ212" s="34">
        <f t="shared" si="392"/>
        <v>44880</v>
      </c>
      <c r="AK212" s="55"/>
      <c r="AL212" s="52">
        <f t="shared" si="393"/>
        <v>0</v>
      </c>
      <c r="AM212" s="52">
        <f t="shared" si="394"/>
        <v>0</v>
      </c>
      <c r="AN212" s="34">
        <f t="shared" si="395"/>
        <v>44887</v>
      </c>
      <c r="AO212" s="34">
        <f t="shared" si="396"/>
        <v>44911</v>
      </c>
      <c r="AP212" s="37">
        <f t="shared" si="372"/>
        <v>44914</v>
      </c>
      <c r="AQ212" s="1">
        <v>30</v>
      </c>
      <c r="AR212" s="1">
        <f t="shared" si="397"/>
        <v>210</v>
      </c>
      <c r="AS212" s="34">
        <f t="shared" si="400"/>
        <v>45072</v>
      </c>
      <c r="AT212" s="33">
        <v>511</v>
      </c>
      <c r="AU212" s="7">
        <f t="shared" si="373"/>
        <v>45097</v>
      </c>
      <c r="AV212" s="7"/>
      <c r="AW212" s="80">
        <f t="shared" si="374"/>
        <v>11.428571428571429</v>
      </c>
      <c r="AX212" s="50">
        <v>44805</v>
      </c>
      <c r="AY212" s="50">
        <f t="shared" si="375"/>
        <v>44833</v>
      </c>
      <c r="AZ212" s="61">
        <f t="shared" si="375"/>
        <v>44861</v>
      </c>
      <c r="BA212" s="50">
        <f t="shared" si="376"/>
        <v>44896</v>
      </c>
      <c r="BB212" s="50">
        <f t="shared" si="401"/>
        <v>44910</v>
      </c>
      <c r="BC212" s="50">
        <f t="shared" si="402"/>
        <v>44945</v>
      </c>
      <c r="BD212" s="50">
        <f t="shared" si="379"/>
        <v>44973</v>
      </c>
      <c r="BE212" s="50">
        <f t="shared" si="380"/>
        <v>45001</v>
      </c>
      <c r="BF212" s="50">
        <f t="shared" si="381"/>
        <v>45029</v>
      </c>
      <c r="BG212" s="50">
        <f t="shared" si="382"/>
        <v>45057</v>
      </c>
      <c r="BH212" s="50">
        <f t="shared" si="383"/>
        <v>45085</v>
      </c>
    </row>
    <row r="213" spans="1:60">
      <c r="A213" s="128">
        <v>512</v>
      </c>
      <c r="B213" s="3">
        <v>194882</v>
      </c>
      <c r="C213" s="3" t="s">
        <v>88</v>
      </c>
      <c r="D213" s="3">
        <v>217691</v>
      </c>
      <c r="E213" s="60" t="s">
        <v>66</v>
      </c>
      <c r="G213" s="3" t="s">
        <v>63</v>
      </c>
      <c r="H213" s="3" t="s">
        <v>57</v>
      </c>
      <c r="I213" s="33">
        <v>1</v>
      </c>
      <c r="J213" s="3" t="s">
        <v>64</v>
      </c>
      <c r="K213" s="3" t="s">
        <v>59</v>
      </c>
      <c r="L213" s="3" t="str">
        <f t="shared" si="399"/>
        <v>HFD-SED</v>
      </c>
      <c r="M213" s="120" t="s">
        <v>60</v>
      </c>
      <c r="N213" s="120" t="s">
        <v>60</v>
      </c>
      <c r="O213" s="3" t="s">
        <v>76</v>
      </c>
      <c r="P213" s="3" t="s">
        <v>76</v>
      </c>
      <c r="Q213" s="3" t="s">
        <v>76</v>
      </c>
      <c r="R213" s="3" t="s">
        <v>60</v>
      </c>
      <c r="S213" s="1" t="s">
        <v>61</v>
      </c>
      <c r="T213" s="38">
        <v>44774</v>
      </c>
      <c r="U213" s="34">
        <f t="shared" si="368"/>
        <v>44795</v>
      </c>
      <c r="V213" s="35">
        <f t="shared" si="369"/>
        <v>44805</v>
      </c>
      <c r="W213" s="34">
        <f t="shared" si="384"/>
        <v>44861</v>
      </c>
      <c r="X213" s="34">
        <f t="shared" si="370"/>
        <v>44862</v>
      </c>
      <c r="Z213" s="52">
        <f t="shared" si="385"/>
        <v>0</v>
      </c>
      <c r="AA213" s="52">
        <f t="shared" si="386"/>
        <v>0</v>
      </c>
      <c r="AB213" s="36">
        <f t="shared" si="371"/>
        <v>44866</v>
      </c>
      <c r="AC213" s="55"/>
      <c r="AD213" s="52">
        <f t="shared" si="387"/>
        <v>0</v>
      </c>
      <c r="AE213" s="52">
        <f t="shared" si="388"/>
        <v>0</v>
      </c>
      <c r="AF213" s="34">
        <f t="shared" si="389"/>
        <v>44873</v>
      </c>
      <c r="AG213" s="55"/>
      <c r="AH213" s="52">
        <f t="shared" si="390"/>
        <v>0</v>
      </c>
      <c r="AI213" s="52">
        <f t="shared" si="391"/>
        <v>0</v>
      </c>
      <c r="AJ213" s="34">
        <f t="shared" si="392"/>
        <v>44880</v>
      </c>
      <c r="AK213" s="55"/>
      <c r="AL213" s="52">
        <f t="shared" si="393"/>
        <v>0</v>
      </c>
      <c r="AM213" s="52">
        <f t="shared" si="394"/>
        <v>0</v>
      </c>
      <c r="AN213" s="34">
        <f t="shared" si="395"/>
        <v>44887</v>
      </c>
      <c r="AO213" s="34">
        <f t="shared" si="396"/>
        <v>44911</v>
      </c>
      <c r="AP213" s="37">
        <f t="shared" si="372"/>
        <v>44914</v>
      </c>
      <c r="AQ213" s="1">
        <v>30</v>
      </c>
      <c r="AR213" s="1">
        <f t="shared" si="397"/>
        <v>210</v>
      </c>
      <c r="AS213" s="34">
        <f t="shared" si="400"/>
        <v>45072</v>
      </c>
      <c r="AT213" s="33">
        <v>512</v>
      </c>
      <c r="AU213" s="7">
        <f t="shared" si="373"/>
        <v>45097</v>
      </c>
      <c r="AV213" s="7"/>
      <c r="AW213" s="80">
        <f t="shared" si="374"/>
        <v>11.428571428571429</v>
      </c>
      <c r="AX213" s="50">
        <v>44805</v>
      </c>
      <c r="AY213" s="50">
        <f t="shared" si="375"/>
        <v>44833</v>
      </c>
      <c r="AZ213" s="61">
        <f t="shared" si="375"/>
        <v>44861</v>
      </c>
      <c r="BA213" s="50">
        <f t="shared" si="376"/>
        <v>44896</v>
      </c>
      <c r="BB213" s="50">
        <f t="shared" si="401"/>
        <v>44910</v>
      </c>
      <c r="BC213" s="50">
        <f t="shared" si="402"/>
        <v>44945</v>
      </c>
      <c r="BD213" s="50">
        <f t="shared" si="379"/>
        <v>44973</v>
      </c>
      <c r="BE213" s="50">
        <f t="shared" si="380"/>
        <v>45001</v>
      </c>
      <c r="BF213" s="50">
        <f t="shared" si="381"/>
        <v>45029</v>
      </c>
      <c r="BG213" s="50">
        <f t="shared" si="382"/>
        <v>45057</v>
      </c>
      <c r="BH213" s="50">
        <f t="shared" si="383"/>
        <v>45085</v>
      </c>
    </row>
    <row r="214" spans="1:60">
      <c r="A214" s="128">
        <v>513</v>
      </c>
      <c r="B214" s="3">
        <v>194882</v>
      </c>
      <c r="C214" s="3" t="s">
        <v>88</v>
      </c>
      <c r="D214" s="3">
        <v>217691</v>
      </c>
      <c r="E214" s="60" t="s">
        <v>66</v>
      </c>
      <c r="G214" s="3" t="s">
        <v>63</v>
      </c>
      <c r="H214" s="3" t="s">
        <v>57</v>
      </c>
      <c r="I214" s="33">
        <v>1</v>
      </c>
      <c r="J214" s="3" t="s">
        <v>64</v>
      </c>
      <c r="K214" s="3" t="s">
        <v>62</v>
      </c>
      <c r="L214" s="3" t="str">
        <f t="shared" si="399"/>
        <v>HFD-EX</v>
      </c>
      <c r="M214" s="120" t="s">
        <v>60</v>
      </c>
      <c r="N214" s="120" t="s">
        <v>60</v>
      </c>
      <c r="O214" s="3" t="s">
        <v>76</v>
      </c>
      <c r="P214" s="3" t="s">
        <v>76</v>
      </c>
      <c r="Q214" s="3" t="s">
        <v>76</v>
      </c>
      <c r="R214" s="3" t="s">
        <v>60</v>
      </c>
      <c r="S214" s="1" t="s">
        <v>61</v>
      </c>
      <c r="T214" s="38">
        <v>44774</v>
      </c>
      <c r="U214" s="34">
        <f t="shared" si="368"/>
        <v>44795</v>
      </c>
      <c r="V214" s="35">
        <f t="shared" si="369"/>
        <v>44805</v>
      </c>
      <c r="W214" s="34">
        <f t="shared" si="384"/>
        <v>44861</v>
      </c>
      <c r="X214" s="34">
        <f t="shared" si="370"/>
        <v>44862</v>
      </c>
      <c r="Z214" s="52">
        <f t="shared" si="385"/>
        <v>0</v>
      </c>
      <c r="AA214" s="52">
        <f t="shared" si="386"/>
        <v>0</v>
      </c>
      <c r="AB214" s="36">
        <f t="shared" si="371"/>
        <v>44866</v>
      </c>
      <c r="AC214" s="55"/>
      <c r="AD214" s="52">
        <f t="shared" si="387"/>
        <v>0</v>
      </c>
      <c r="AE214" s="52">
        <f t="shared" si="388"/>
        <v>0</v>
      </c>
      <c r="AF214" s="34">
        <f t="shared" si="389"/>
        <v>44873</v>
      </c>
      <c r="AG214" s="55"/>
      <c r="AH214" s="52">
        <f t="shared" si="390"/>
        <v>0</v>
      </c>
      <c r="AI214" s="52">
        <f t="shared" si="391"/>
        <v>0</v>
      </c>
      <c r="AJ214" s="34">
        <f t="shared" si="392"/>
        <v>44880</v>
      </c>
      <c r="AK214" s="55"/>
      <c r="AL214" s="52">
        <f t="shared" si="393"/>
        <v>0</v>
      </c>
      <c r="AM214" s="52">
        <f t="shared" si="394"/>
        <v>0</v>
      </c>
      <c r="AN214" s="34">
        <f t="shared" si="395"/>
        <v>44887</v>
      </c>
      <c r="AO214" s="34">
        <f t="shared" si="396"/>
        <v>44911</v>
      </c>
      <c r="AP214" s="37">
        <f t="shared" si="372"/>
        <v>44914</v>
      </c>
      <c r="AQ214" s="1">
        <v>30</v>
      </c>
      <c r="AR214" s="1">
        <f t="shared" si="397"/>
        <v>210</v>
      </c>
      <c r="AS214" s="34">
        <f t="shared" si="400"/>
        <v>45072</v>
      </c>
      <c r="AT214" s="33">
        <v>513</v>
      </c>
      <c r="AU214" s="7">
        <f t="shared" si="373"/>
        <v>45097</v>
      </c>
      <c r="AV214" s="7"/>
      <c r="AW214" s="80">
        <f t="shared" si="374"/>
        <v>11.428571428571429</v>
      </c>
      <c r="AX214" s="50">
        <v>44805</v>
      </c>
      <c r="AY214" s="50">
        <f t="shared" si="375"/>
        <v>44833</v>
      </c>
      <c r="AZ214" s="61">
        <f t="shared" si="375"/>
        <v>44861</v>
      </c>
      <c r="BA214" s="50">
        <f t="shared" si="376"/>
        <v>44896</v>
      </c>
      <c r="BB214" s="50">
        <f t="shared" si="401"/>
        <v>44910</v>
      </c>
      <c r="BC214" s="50">
        <f t="shared" si="402"/>
        <v>44945</v>
      </c>
      <c r="BD214" s="50">
        <f t="shared" si="379"/>
        <v>44973</v>
      </c>
      <c r="BE214" s="50">
        <f t="shared" si="380"/>
        <v>45001</v>
      </c>
      <c r="BF214" s="50">
        <f t="shared" si="381"/>
        <v>45029</v>
      </c>
      <c r="BG214" s="50">
        <f t="shared" si="382"/>
        <v>45057</v>
      </c>
      <c r="BH214" s="50">
        <f t="shared" si="383"/>
        <v>45085</v>
      </c>
    </row>
    <row r="215" spans="1:60">
      <c r="A215" s="128">
        <v>514</v>
      </c>
      <c r="B215" s="3">
        <v>194882</v>
      </c>
      <c r="C215" s="3" t="s">
        <v>88</v>
      </c>
      <c r="D215" s="3">
        <v>217691</v>
      </c>
      <c r="E215" s="60" t="s">
        <v>66</v>
      </c>
      <c r="G215" s="3" t="s">
        <v>63</v>
      </c>
      <c r="H215" s="3" t="s">
        <v>57</v>
      </c>
      <c r="I215" s="33">
        <v>1</v>
      </c>
      <c r="J215" s="3" t="s">
        <v>64</v>
      </c>
      <c r="K215" s="3" t="s">
        <v>62</v>
      </c>
      <c r="L215" s="3" t="str">
        <f t="shared" ref="L215:L231" si="403">IF((AND(J215="CON",K215="SED")),"CON-SED",IF((AND(J215="CON",K215="EX")),"CON-EX",IF((AND(J215="HFD",K215="SED")),"HFD-SED",IF((AND(J215="HFD",K215="EX")),"HFD-EX","Not Yet Assigned"))))</f>
        <v>HFD-EX</v>
      </c>
      <c r="M215" s="120" t="s">
        <v>60</v>
      </c>
      <c r="N215" s="120" t="s">
        <v>60</v>
      </c>
      <c r="O215" s="3" t="s">
        <v>76</v>
      </c>
      <c r="P215" s="3" t="s">
        <v>76</v>
      </c>
      <c r="Q215" s="3" t="s">
        <v>76</v>
      </c>
      <c r="R215" s="3" t="s">
        <v>60</v>
      </c>
      <c r="S215" s="1" t="s">
        <v>61</v>
      </c>
      <c r="T215" s="38">
        <v>44774</v>
      </c>
      <c r="U215" s="34">
        <f t="shared" ref="U215:U231" si="404">T215+21</f>
        <v>44795</v>
      </c>
      <c r="V215" s="35">
        <f t="shared" ref="V215:V231" si="405">AX215</f>
        <v>44805</v>
      </c>
      <c r="W215" s="34">
        <f t="shared" ref="W215:W231" si="406">AZ215</f>
        <v>44861</v>
      </c>
      <c r="X215" s="34">
        <f t="shared" ref="X215:X231" si="407">AB215-4</f>
        <v>44862</v>
      </c>
      <c r="Z215" s="52">
        <f t="shared" ref="Z215:Z231" si="408">10/1000*Y215</f>
        <v>0</v>
      </c>
      <c r="AA215" s="52">
        <f t="shared" ref="AA215:AA231" si="409">Y215*(10/1000)*(1/2)*(1000/1)</f>
        <v>0</v>
      </c>
      <c r="AB215" s="36">
        <f t="shared" ref="AB215:AB231" si="410">V215+61</f>
        <v>44866</v>
      </c>
      <c r="AC215" s="55"/>
      <c r="AD215" s="52">
        <f t="shared" ref="AD215:AD231" si="411">10/1000*AC215</f>
        <v>0</v>
      </c>
      <c r="AE215" s="52">
        <f t="shared" ref="AE215:AE231" si="412">AC215*(10/1000)*(1/2)*(1000/1)</f>
        <v>0</v>
      </c>
      <c r="AF215" s="34">
        <f t="shared" ref="AF215:AF231" si="413">AB215+7</f>
        <v>44873</v>
      </c>
      <c r="AG215" s="55"/>
      <c r="AH215" s="52">
        <f t="shared" ref="AH215:AH231" si="414">10/1000*AG215</f>
        <v>0</v>
      </c>
      <c r="AI215" s="52">
        <f t="shared" ref="AI215:AI231" si="415">AG215*(10/1000)*(1/2)*(1000/1)</f>
        <v>0</v>
      </c>
      <c r="AJ215" s="34">
        <f t="shared" ref="AJ215:AJ231" si="416">AB215+14</f>
        <v>44880</v>
      </c>
      <c r="AK215" s="55"/>
      <c r="AL215" s="52">
        <f t="shared" ref="AL215:AL231" si="417">10/1000*AK215</f>
        <v>0</v>
      </c>
      <c r="AM215" s="52">
        <f t="shared" ref="AM215:AM231" si="418">AK215*(10/1000)*(1/2)*(1000/1)</f>
        <v>0</v>
      </c>
      <c r="AN215" s="34">
        <f t="shared" ref="AN215:AN231" si="419">AB215+21</f>
        <v>44887</v>
      </c>
      <c r="AO215" s="34">
        <f t="shared" ref="AO215:AO231" si="420">AP215-3</f>
        <v>44911</v>
      </c>
      <c r="AP215" s="37">
        <f t="shared" ref="AP215:AP231" si="421">AN215+27</f>
        <v>44914</v>
      </c>
      <c r="AQ215" s="1">
        <v>30</v>
      </c>
      <c r="AR215" s="1">
        <f t="shared" ref="AR215:AR231" si="422">AQ215*7</f>
        <v>210</v>
      </c>
      <c r="AS215" s="34">
        <f t="shared" si="400"/>
        <v>45072</v>
      </c>
      <c r="AT215" s="33">
        <v>514</v>
      </c>
      <c r="AU215" s="7">
        <f t="shared" ref="AU215:AU231" si="423">AN215+AR215</f>
        <v>45097</v>
      </c>
      <c r="AV215" s="7"/>
      <c r="AW215" s="80">
        <f t="shared" ref="AW215:AW231" si="424">((AU215-V215)/28)+1</f>
        <v>11.428571428571429</v>
      </c>
      <c r="AX215" s="50">
        <v>44805</v>
      </c>
      <c r="AY215" s="50">
        <f t="shared" ref="AY215:AZ231" si="425">AX215+28</f>
        <v>44833</v>
      </c>
      <c r="AZ215" s="61">
        <f t="shared" si="425"/>
        <v>44861</v>
      </c>
      <c r="BA215" s="50">
        <f t="shared" ref="BA215:BA231" si="426">AZ215+35</f>
        <v>44896</v>
      </c>
      <c r="BB215" s="50">
        <f t="shared" si="401"/>
        <v>44910</v>
      </c>
      <c r="BC215" s="50">
        <f t="shared" si="402"/>
        <v>44945</v>
      </c>
      <c r="BD215" s="50">
        <f t="shared" ref="BD215:BH224" si="427">BC215+28</f>
        <v>44973</v>
      </c>
      <c r="BE215" s="50">
        <f t="shared" si="427"/>
        <v>45001</v>
      </c>
      <c r="BF215" s="50">
        <f t="shared" si="427"/>
        <v>45029</v>
      </c>
      <c r="BG215" s="50">
        <f t="shared" si="427"/>
        <v>45057</v>
      </c>
      <c r="BH215" s="50">
        <f t="shared" si="427"/>
        <v>45085</v>
      </c>
    </row>
    <row r="216" spans="1:60">
      <c r="A216" s="128">
        <v>515</v>
      </c>
      <c r="B216" s="3">
        <v>189929</v>
      </c>
      <c r="C216" s="3" t="s">
        <v>88</v>
      </c>
      <c r="D216" s="3">
        <v>217698</v>
      </c>
      <c r="E216" s="60" t="s">
        <v>66</v>
      </c>
      <c r="G216" s="3" t="s">
        <v>56</v>
      </c>
      <c r="H216" s="3" t="s">
        <v>57</v>
      </c>
      <c r="I216" s="33">
        <v>1</v>
      </c>
      <c r="J216" s="3" t="s">
        <v>64</v>
      </c>
      <c r="K216" s="3" t="s">
        <v>59</v>
      </c>
      <c r="L216" s="3" t="str">
        <f t="shared" si="403"/>
        <v>HFD-SED</v>
      </c>
      <c r="M216" s="120" t="s">
        <v>60</v>
      </c>
      <c r="N216" s="120" t="s">
        <v>60</v>
      </c>
      <c r="O216" s="3" t="s">
        <v>76</v>
      </c>
      <c r="P216" s="3" t="s">
        <v>76</v>
      </c>
      <c r="Q216" s="3" t="s">
        <v>76</v>
      </c>
      <c r="R216" s="3" t="s">
        <v>60</v>
      </c>
      <c r="S216" s="1" t="s">
        <v>61</v>
      </c>
      <c r="T216" s="38">
        <v>44774</v>
      </c>
      <c r="U216" s="34">
        <f t="shared" si="404"/>
        <v>44795</v>
      </c>
      <c r="V216" s="35">
        <f t="shared" si="405"/>
        <v>44805</v>
      </c>
      <c r="W216" s="34">
        <f t="shared" si="406"/>
        <v>44861</v>
      </c>
      <c r="X216" s="34">
        <f t="shared" si="407"/>
        <v>44862</v>
      </c>
      <c r="Z216" s="52">
        <f t="shared" si="408"/>
        <v>0</v>
      </c>
      <c r="AA216" s="52">
        <f t="shared" si="409"/>
        <v>0</v>
      </c>
      <c r="AB216" s="36">
        <f t="shared" si="410"/>
        <v>44866</v>
      </c>
      <c r="AC216" s="55"/>
      <c r="AD216" s="52">
        <f t="shared" si="411"/>
        <v>0</v>
      </c>
      <c r="AE216" s="52">
        <f t="shared" si="412"/>
        <v>0</v>
      </c>
      <c r="AF216" s="34">
        <f t="shared" si="413"/>
        <v>44873</v>
      </c>
      <c r="AG216" s="55"/>
      <c r="AH216" s="52">
        <f t="shared" si="414"/>
        <v>0</v>
      </c>
      <c r="AI216" s="52">
        <f t="shared" si="415"/>
        <v>0</v>
      </c>
      <c r="AJ216" s="34">
        <f t="shared" si="416"/>
        <v>44880</v>
      </c>
      <c r="AK216" s="55"/>
      <c r="AL216" s="52">
        <f t="shared" si="417"/>
        <v>0</v>
      </c>
      <c r="AM216" s="52">
        <f t="shared" si="418"/>
        <v>0</v>
      </c>
      <c r="AN216" s="34">
        <f t="shared" si="419"/>
        <v>44887</v>
      </c>
      <c r="AO216" s="34">
        <f t="shared" si="420"/>
        <v>44911</v>
      </c>
      <c r="AP216" s="37">
        <f t="shared" si="421"/>
        <v>44914</v>
      </c>
      <c r="AQ216" s="1">
        <v>30</v>
      </c>
      <c r="AR216" s="1">
        <f t="shared" si="422"/>
        <v>210</v>
      </c>
      <c r="AS216" s="34">
        <f t="shared" si="400"/>
        <v>45072</v>
      </c>
      <c r="AT216" s="33">
        <v>515</v>
      </c>
      <c r="AU216" s="7">
        <f t="shared" si="423"/>
        <v>45097</v>
      </c>
      <c r="AV216" s="7"/>
      <c r="AW216" s="80">
        <f t="shared" si="424"/>
        <v>11.428571428571429</v>
      </c>
      <c r="AX216" s="50">
        <v>44805</v>
      </c>
      <c r="AY216" s="50">
        <f t="shared" si="425"/>
        <v>44833</v>
      </c>
      <c r="AZ216" s="61">
        <f t="shared" si="425"/>
        <v>44861</v>
      </c>
      <c r="BA216" s="50">
        <f t="shared" si="426"/>
        <v>44896</v>
      </c>
      <c r="BB216" s="50">
        <f t="shared" si="401"/>
        <v>44910</v>
      </c>
      <c r="BC216" s="50">
        <f t="shared" si="402"/>
        <v>44945</v>
      </c>
      <c r="BD216" s="50">
        <f t="shared" si="427"/>
        <v>44973</v>
      </c>
      <c r="BE216" s="50">
        <f t="shared" si="427"/>
        <v>45001</v>
      </c>
      <c r="BF216" s="50">
        <f t="shared" si="427"/>
        <v>45029</v>
      </c>
      <c r="BG216" s="50">
        <f t="shared" si="427"/>
        <v>45057</v>
      </c>
      <c r="BH216" s="50">
        <f t="shared" si="427"/>
        <v>45085</v>
      </c>
    </row>
    <row r="217" spans="1:60">
      <c r="A217" s="128">
        <v>516</v>
      </c>
      <c r="B217" s="3">
        <v>189929</v>
      </c>
      <c r="C217" s="3" t="s">
        <v>88</v>
      </c>
      <c r="D217" s="3">
        <v>217699</v>
      </c>
      <c r="E217" s="60" t="s">
        <v>66</v>
      </c>
      <c r="G217" s="3" t="s">
        <v>63</v>
      </c>
      <c r="H217" s="3" t="s">
        <v>57</v>
      </c>
      <c r="I217" s="33">
        <v>1</v>
      </c>
      <c r="J217" s="3" t="s">
        <v>58</v>
      </c>
      <c r="K217" s="3" t="s">
        <v>59</v>
      </c>
      <c r="L217" s="3" t="str">
        <f t="shared" si="403"/>
        <v>CON-SED</v>
      </c>
      <c r="M217" s="120" t="s">
        <v>60</v>
      </c>
      <c r="N217" s="120" t="s">
        <v>60</v>
      </c>
      <c r="O217" s="3" t="s">
        <v>76</v>
      </c>
      <c r="P217" s="3" t="s">
        <v>76</v>
      </c>
      <c r="Q217" s="3" t="s">
        <v>76</v>
      </c>
      <c r="R217" s="3" t="s">
        <v>60</v>
      </c>
      <c r="S217" s="1" t="s">
        <v>61</v>
      </c>
      <c r="T217" s="38">
        <v>44774</v>
      </c>
      <c r="U217" s="34">
        <f t="shared" si="404"/>
        <v>44795</v>
      </c>
      <c r="V217" s="35">
        <f t="shared" si="405"/>
        <v>44805</v>
      </c>
      <c r="W217" s="34">
        <f t="shared" si="406"/>
        <v>44861</v>
      </c>
      <c r="X217" s="34">
        <f t="shared" si="407"/>
        <v>44862</v>
      </c>
      <c r="Z217" s="52">
        <f t="shared" si="408"/>
        <v>0</v>
      </c>
      <c r="AA217" s="52">
        <f t="shared" si="409"/>
        <v>0</v>
      </c>
      <c r="AB217" s="36">
        <f t="shared" si="410"/>
        <v>44866</v>
      </c>
      <c r="AC217" s="55"/>
      <c r="AD217" s="52">
        <f t="shared" si="411"/>
        <v>0</v>
      </c>
      <c r="AE217" s="52">
        <f t="shared" si="412"/>
        <v>0</v>
      </c>
      <c r="AF217" s="34">
        <f t="shared" si="413"/>
        <v>44873</v>
      </c>
      <c r="AG217" s="55"/>
      <c r="AH217" s="52">
        <f t="shared" si="414"/>
        <v>0</v>
      </c>
      <c r="AI217" s="52">
        <f t="shared" si="415"/>
        <v>0</v>
      </c>
      <c r="AJ217" s="34">
        <f t="shared" si="416"/>
        <v>44880</v>
      </c>
      <c r="AK217" s="55"/>
      <c r="AL217" s="52">
        <f t="shared" si="417"/>
        <v>0</v>
      </c>
      <c r="AM217" s="52">
        <f t="shared" si="418"/>
        <v>0</v>
      </c>
      <c r="AN217" s="34">
        <f t="shared" si="419"/>
        <v>44887</v>
      </c>
      <c r="AO217" s="34">
        <f t="shared" si="420"/>
        <v>44911</v>
      </c>
      <c r="AP217" s="37">
        <f t="shared" si="421"/>
        <v>44914</v>
      </c>
      <c r="AQ217" s="1">
        <v>30</v>
      </c>
      <c r="AR217" s="1">
        <f t="shared" si="422"/>
        <v>210</v>
      </c>
      <c r="AS217" s="34">
        <f t="shared" si="400"/>
        <v>45072</v>
      </c>
      <c r="AT217" s="33">
        <v>516</v>
      </c>
      <c r="AU217" s="7">
        <f t="shared" si="423"/>
        <v>45097</v>
      </c>
      <c r="AV217" s="7"/>
      <c r="AW217" s="80">
        <f t="shared" si="424"/>
        <v>11.428571428571429</v>
      </c>
      <c r="AX217" s="50">
        <v>44805</v>
      </c>
      <c r="AY217" s="50">
        <f t="shared" si="425"/>
        <v>44833</v>
      </c>
      <c r="AZ217" s="61">
        <f t="shared" si="425"/>
        <v>44861</v>
      </c>
      <c r="BA217" s="50">
        <f t="shared" si="426"/>
        <v>44896</v>
      </c>
      <c r="BB217" s="50">
        <f t="shared" si="401"/>
        <v>44910</v>
      </c>
      <c r="BC217" s="50">
        <f t="shared" si="402"/>
        <v>44945</v>
      </c>
      <c r="BD217" s="50">
        <f t="shared" si="427"/>
        <v>44973</v>
      </c>
      <c r="BE217" s="50">
        <f t="shared" si="427"/>
        <v>45001</v>
      </c>
      <c r="BF217" s="50">
        <f t="shared" si="427"/>
        <v>45029</v>
      </c>
      <c r="BG217" s="50">
        <f t="shared" si="427"/>
        <v>45057</v>
      </c>
      <c r="BH217" s="50">
        <f t="shared" si="427"/>
        <v>45085</v>
      </c>
    </row>
    <row r="218" spans="1:60">
      <c r="A218" s="128">
        <v>517</v>
      </c>
      <c r="B218" s="3">
        <v>189929</v>
      </c>
      <c r="C218" s="3" t="s">
        <v>88</v>
      </c>
      <c r="D218" s="3">
        <v>217699</v>
      </c>
      <c r="E218" s="60" t="s">
        <v>66</v>
      </c>
      <c r="G218" s="3" t="s">
        <v>63</v>
      </c>
      <c r="H218" s="3" t="s">
        <v>57</v>
      </c>
      <c r="I218" s="33">
        <v>1</v>
      </c>
      <c r="J218" s="3" t="s">
        <v>58</v>
      </c>
      <c r="K218" s="3" t="s">
        <v>59</v>
      </c>
      <c r="L218" s="3" t="str">
        <f t="shared" si="403"/>
        <v>CON-SED</v>
      </c>
      <c r="M218" s="120" t="s">
        <v>60</v>
      </c>
      <c r="N218" s="120" t="s">
        <v>60</v>
      </c>
      <c r="O218" s="3" t="s">
        <v>76</v>
      </c>
      <c r="P218" s="3" t="s">
        <v>76</v>
      </c>
      <c r="Q218" s="3" t="s">
        <v>76</v>
      </c>
      <c r="R218" s="3" t="s">
        <v>60</v>
      </c>
      <c r="S218" s="1" t="s">
        <v>61</v>
      </c>
      <c r="T218" s="38">
        <v>44774</v>
      </c>
      <c r="U218" s="34">
        <f t="shared" si="404"/>
        <v>44795</v>
      </c>
      <c r="V218" s="35">
        <f t="shared" si="405"/>
        <v>44805</v>
      </c>
      <c r="W218" s="34">
        <f t="shared" si="406"/>
        <v>44861</v>
      </c>
      <c r="X218" s="34">
        <f t="shared" si="407"/>
        <v>44862</v>
      </c>
      <c r="Z218" s="52">
        <f t="shared" si="408"/>
        <v>0</v>
      </c>
      <c r="AA218" s="52">
        <f t="shared" si="409"/>
        <v>0</v>
      </c>
      <c r="AB218" s="36">
        <f t="shared" si="410"/>
        <v>44866</v>
      </c>
      <c r="AC218" s="55"/>
      <c r="AD218" s="52">
        <f t="shared" si="411"/>
        <v>0</v>
      </c>
      <c r="AE218" s="52">
        <f t="shared" si="412"/>
        <v>0</v>
      </c>
      <c r="AF218" s="34">
        <f t="shared" si="413"/>
        <v>44873</v>
      </c>
      <c r="AG218" s="55"/>
      <c r="AH218" s="52">
        <f t="shared" si="414"/>
        <v>0</v>
      </c>
      <c r="AI218" s="52">
        <f t="shared" si="415"/>
        <v>0</v>
      </c>
      <c r="AJ218" s="34">
        <f t="shared" si="416"/>
        <v>44880</v>
      </c>
      <c r="AK218" s="55"/>
      <c r="AL218" s="52">
        <f t="shared" si="417"/>
        <v>0</v>
      </c>
      <c r="AM218" s="52">
        <f t="shared" si="418"/>
        <v>0</v>
      </c>
      <c r="AN218" s="34">
        <f t="shared" si="419"/>
        <v>44887</v>
      </c>
      <c r="AO218" s="34">
        <f t="shared" si="420"/>
        <v>44911</v>
      </c>
      <c r="AP218" s="37">
        <f t="shared" si="421"/>
        <v>44914</v>
      </c>
      <c r="AQ218" s="1">
        <v>16</v>
      </c>
      <c r="AR218" s="1">
        <f t="shared" si="422"/>
        <v>112</v>
      </c>
      <c r="AS218" s="34">
        <f t="shared" si="400"/>
        <v>44974</v>
      </c>
      <c r="AT218" s="33">
        <v>517</v>
      </c>
      <c r="AU218" s="7">
        <f t="shared" si="423"/>
        <v>44999</v>
      </c>
      <c r="AV218" s="7"/>
      <c r="AW218" s="80">
        <f t="shared" si="424"/>
        <v>7.9285714285714288</v>
      </c>
      <c r="AX218" s="50">
        <v>44805</v>
      </c>
      <c r="AY218" s="50">
        <f t="shared" si="425"/>
        <v>44833</v>
      </c>
      <c r="AZ218" s="61">
        <f t="shared" si="425"/>
        <v>44861</v>
      </c>
      <c r="BA218" s="50">
        <f t="shared" si="426"/>
        <v>44896</v>
      </c>
      <c r="BB218" s="50">
        <f t="shared" si="401"/>
        <v>44910</v>
      </c>
      <c r="BC218" s="50">
        <f t="shared" si="402"/>
        <v>44945</v>
      </c>
      <c r="BD218" s="50">
        <f t="shared" si="427"/>
        <v>44973</v>
      </c>
      <c r="BE218" s="50">
        <f t="shared" si="427"/>
        <v>45001</v>
      </c>
      <c r="BF218" s="50">
        <f t="shared" si="427"/>
        <v>45029</v>
      </c>
      <c r="BG218" s="50">
        <f t="shared" si="427"/>
        <v>45057</v>
      </c>
      <c r="BH218" s="50">
        <f t="shared" si="427"/>
        <v>45085</v>
      </c>
    </row>
    <row r="219" spans="1:60">
      <c r="A219" s="128">
        <v>518</v>
      </c>
      <c r="B219" s="3">
        <v>189929</v>
      </c>
      <c r="C219" s="3" t="s">
        <v>88</v>
      </c>
      <c r="D219" s="3">
        <v>217699</v>
      </c>
      <c r="E219" s="60" t="s">
        <v>66</v>
      </c>
      <c r="G219" s="3" t="s">
        <v>63</v>
      </c>
      <c r="H219" s="3" t="s">
        <v>57</v>
      </c>
      <c r="I219" s="33">
        <v>1</v>
      </c>
      <c r="J219" s="3" t="s">
        <v>58</v>
      </c>
      <c r="K219" s="3" t="s">
        <v>62</v>
      </c>
      <c r="L219" s="3" t="str">
        <f t="shared" si="403"/>
        <v>CON-EX</v>
      </c>
      <c r="M219" s="120" t="s">
        <v>60</v>
      </c>
      <c r="N219" s="120" t="s">
        <v>60</v>
      </c>
      <c r="O219" s="3" t="s">
        <v>76</v>
      </c>
      <c r="P219" s="3" t="s">
        <v>76</v>
      </c>
      <c r="Q219" s="3" t="s">
        <v>76</v>
      </c>
      <c r="R219" s="3" t="s">
        <v>60</v>
      </c>
      <c r="S219" s="1" t="s">
        <v>61</v>
      </c>
      <c r="T219" s="38">
        <v>44774</v>
      </c>
      <c r="U219" s="34">
        <f t="shared" si="404"/>
        <v>44795</v>
      </c>
      <c r="V219" s="35">
        <f t="shared" si="405"/>
        <v>44805</v>
      </c>
      <c r="W219" s="34">
        <f t="shared" si="406"/>
        <v>44861</v>
      </c>
      <c r="X219" s="34">
        <f t="shared" si="407"/>
        <v>44862</v>
      </c>
      <c r="Z219" s="52">
        <f t="shared" si="408"/>
        <v>0</v>
      </c>
      <c r="AA219" s="52">
        <f t="shared" si="409"/>
        <v>0</v>
      </c>
      <c r="AB219" s="36">
        <f t="shared" si="410"/>
        <v>44866</v>
      </c>
      <c r="AC219" s="55"/>
      <c r="AD219" s="52">
        <f t="shared" si="411"/>
        <v>0</v>
      </c>
      <c r="AE219" s="52">
        <f t="shared" si="412"/>
        <v>0</v>
      </c>
      <c r="AF219" s="34">
        <f t="shared" si="413"/>
        <v>44873</v>
      </c>
      <c r="AG219" s="55"/>
      <c r="AH219" s="52">
        <f t="shared" si="414"/>
        <v>0</v>
      </c>
      <c r="AI219" s="52">
        <f t="shared" si="415"/>
        <v>0</v>
      </c>
      <c r="AJ219" s="34">
        <f t="shared" si="416"/>
        <v>44880</v>
      </c>
      <c r="AK219" s="55"/>
      <c r="AL219" s="52">
        <f t="shared" si="417"/>
        <v>0</v>
      </c>
      <c r="AM219" s="52">
        <f t="shared" si="418"/>
        <v>0</v>
      </c>
      <c r="AN219" s="34">
        <f t="shared" si="419"/>
        <v>44887</v>
      </c>
      <c r="AO219" s="34">
        <f t="shared" si="420"/>
        <v>44911</v>
      </c>
      <c r="AP219" s="37">
        <f t="shared" si="421"/>
        <v>44914</v>
      </c>
      <c r="AQ219" s="1">
        <v>30</v>
      </c>
      <c r="AR219" s="1">
        <f t="shared" si="422"/>
        <v>210</v>
      </c>
      <c r="AS219" s="34">
        <f t="shared" si="400"/>
        <v>45072</v>
      </c>
      <c r="AT219" s="33">
        <v>518</v>
      </c>
      <c r="AU219" s="7">
        <f t="shared" si="423"/>
        <v>45097</v>
      </c>
      <c r="AV219" s="7"/>
      <c r="AW219" s="80">
        <f t="shared" si="424"/>
        <v>11.428571428571429</v>
      </c>
      <c r="AX219" s="50">
        <v>44805</v>
      </c>
      <c r="AY219" s="50">
        <f t="shared" si="425"/>
        <v>44833</v>
      </c>
      <c r="AZ219" s="61">
        <f t="shared" si="425"/>
        <v>44861</v>
      </c>
      <c r="BA219" s="50">
        <f t="shared" si="426"/>
        <v>44896</v>
      </c>
      <c r="BB219" s="50">
        <f t="shared" si="401"/>
        <v>44910</v>
      </c>
      <c r="BC219" s="50">
        <f t="shared" si="402"/>
        <v>44945</v>
      </c>
      <c r="BD219" s="50">
        <f t="shared" si="427"/>
        <v>44973</v>
      </c>
      <c r="BE219" s="50">
        <f t="shared" si="427"/>
        <v>45001</v>
      </c>
      <c r="BF219" s="50">
        <f t="shared" si="427"/>
        <v>45029</v>
      </c>
      <c r="BG219" s="50">
        <f t="shared" si="427"/>
        <v>45057</v>
      </c>
      <c r="BH219" s="50">
        <f t="shared" si="427"/>
        <v>45085</v>
      </c>
    </row>
    <row r="220" spans="1:60">
      <c r="A220" s="128">
        <v>519</v>
      </c>
      <c r="B220" s="3">
        <v>189928</v>
      </c>
      <c r="C220" s="3" t="s">
        <v>88</v>
      </c>
      <c r="D220" s="3">
        <v>219011</v>
      </c>
      <c r="E220" s="3" t="s">
        <v>66</v>
      </c>
      <c r="G220" s="3" t="s">
        <v>56</v>
      </c>
      <c r="H220" s="3" t="s">
        <v>57</v>
      </c>
      <c r="I220" s="33">
        <v>1</v>
      </c>
      <c r="J220" s="3" t="s">
        <v>64</v>
      </c>
      <c r="K220" s="3" t="s">
        <v>59</v>
      </c>
      <c r="L220" s="3" t="str">
        <f t="shared" si="403"/>
        <v>HFD-SED</v>
      </c>
      <c r="M220" s="120" t="s">
        <v>60</v>
      </c>
      <c r="N220" s="120" t="s">
        <v>60</v>
      </c>
      <c r="O220" s="3" t="s">
        <v>76</v>
      </c>
      <c r="P220" s="3" t="s">
        <v>76</v>
      </c>
      <c r="Q220" s="3" t="s">
        <v>76</v>
      </c>
      <c r="R220" s="3" t="s">
        <v>60</v>
      </c>
      <c r="S220" s="1" t="s">
        <v>61</v>
      </c>
      <c r="T220" s="38">
        <v>44785</v>
      </c>
      <c r="U220" s="34">
        <f t="shared" si="404"/>
        <v>44806</v>
      </c>
      <c r="V220" s="35">
        <f t="shared" si="405"/>
        <v>44819</v>
      </c>
      <c r="W220" s="34">
        <f t="shared" si="406"/>
        <v>44875</v>
      </c>
      <c r="X220" s="34">
        <f t="shared" si="407"/>
        <v>44876</v>
      </c>
      <c r="Z220" s="52">
        <f t="shared" si="408"/>
        <v>0</v>
      </c>
      <c r="AA220" s="52">
        <f t="shared" si="409"/>
        <v>0</v>
      </c>
      <c r="AB220" s="36">
        <f t="shared" si="410"/>
        <v>44880</v>
      </c>
      <c r="AC220" s="55"/>
      <c r="AD220" s="52">
        <f t="shared" si="411"/>
        <v>0</v>
      </c>
      <c r="AE220" s="52">
        <f t="shared" si="412"/>
        <v>0</v>
      </c>
      <c r="AF220" s="34">
        <f t="shared" si="413"/>
        <v>44887</v>
      </c>
      <c r="AG220" s="55"/>
      <c r="AH220" s="52">
        <f t="shared" si="414"/>
        <v>0</v>
      </c>
      <c r="AI220" s="52">
        <f t="shared" si="415"/>
        <v>0</v>
      </c>
      <c r="AJ220" s="34">
        <f t="shared" si="416"/>
        <v>44894</v>
      </c>
      <c r="AK220" s="55"/>
      <c r="AL220" s="52">
        <f t="shared" si="417"/>
        <v>0</v>
      </c>
      <c r="AM220" s="52">
        <f t="shared" si="418"/>
        <v>0</v>
      </c>
      <c r="AN220" s="34">
        <f t="shared" si="419"/>
        <v>44901</v>
      </c>
      <c r="AO220" s="34">
        <f t="shared" si="420"/>
        <v>44925</v>
      </c>
      <c r="AP220" s="37">
        <f t="shared" si="421"/>
        <v>44928</v>
      </c>
      <c r="AQ220" s="1">
        <v>30</v>
      </c>
      <c r="AR220" s="1">
        <f t="shared" si="422"/>
        <v>210</v>
      </c>
      <c r="AS220" s="34">
        <f t="shared" si="400"/>
        <v>45086</v>
      </c>
      <c r="AT220" s="33">
        <v>519</v>
      </c>
      <c r="AU220" s="7">
        <f t="shared" si="423"/>
        <v>45111</v>
      </c>
      <c r="AV220" s="7"/>
      <c r="AW220" s="80">
        <f t="shared" si="424"/>
        <v>11.428571428571429</v>
      </c>
      <c r="AX220" s="50">
        <v>44819</v>
      </c>
      <c r="AY220" s="50">
        <f t="shared" si="425"/>
        <v>44847</v>
      </c>
      <c r="AZ220" s="61">
        <f t="shared" si="425"/>
        <v>44875</v>
      </c>
      <c r="BA220" s="50">
        <f t="shared" si="426"/>
        <v>44910</v>
      </c>
      <c r="BB220" s="50">
        <f t="shared" si="401"/>
        <v>44924</v>
      </c>
      <c r="BC220" s="50">
        <f t="shared" si="402"/>
        <v>44959</v>
      </c>
      <c r="BD220" s="50">
        <f t="shared" si="427"/>
        <v>44987</v>
      </c>
      <c r="BE220" s="50">
        <f t="shared" si="427"/>
        <v>45015</v>
      </c>
      <c r="BF220" s="50">
        <f t="shared" si="427"/>
        <v>45043</v>
      </c>
      <c r="BG220" s="50">
        <f t="shared" si="427"/>
        <v>45071</v>
      </c>
      <c r="BH220" s="50">
        <f t="shared" si="427"/>
        <v>45099</v>
      </c>
    </row>
    <row r="221" spans="1:60">
      <c r="A221" s="128">
        <v>520</v>
      </c>
      <c r="B221" s="3">
        <v>189928</v>
      </c>
      <c r="C221" s="3" t="s">
        <v>88</v>
      </c>
      <c r="D221" s="3">
        <v>219011</v>
      </c>
      <c r="E221" s="3" t="s">
        <v>66</v>
      </c>
      <c r="G221" s="3" t="s">
        <v>56</v>
      </c>
      <c r="H221" s="3" t="s">
        <v>57</v>
      </c>
      <c r="I221" s="33">
        <v>1</v>
      </c>
      <c r="J221" s="3" t="s">
        <v>64</v>
      </c>
      <c r="K221" s="3" t="s">
        <v>59</v>
      </c>
      <c r="L221" s="3" t="str">
        <f t="shared" si="403"/>
        <v>HFD-SED</v>
      </c>
      <c r="M221" s="120" t="s">
        <v>60</v>
      </c>
      <c r="N221" s="120" t="s">
        <v>60</v>
      </c>
      <c r="O221" s="3" t="s">
        <v>76</v>
      </c>
      <c r="P221" s="3" t="s">
        <v>76</v>
      </c>
      <c r="Q221" s="3" t="s">
        <v>76</v>
      </c>
      <c r="R221" s="3" t="s">
        <v>60</v>
      </c>
      <c r="S221" s="1" t="s">
        <v>61</v>
      </c>
      <c r="T221" s="38">
        <v>44785</v>
      </c>
      <c r="U221" s="34">
        <f t="shared" si="404"/>
        <v>44806</v>
      </c>
      <c r="V221" s="35">
        <f t="shared" si="405"/>
        <v>44819</v>
      </c>
      <c r="W221" s="34">
        <f t="shared" si="406"/>
        <v>44875</v>
      </c>
      <c r="X221" s="34">
        <f t="shared" si="407"/>
        <v>44876</v>
      </c>
      <c r="Z221" s="52">
        <f t="shared" si="408"/>
        <v>0</v>
      </c>
      <c r="AA221" s="52">
        <f t="shared" si="409"/>
        <v>0</v>
      </c>
      <c r="AB221" s="36">
        <f t="shared" si="410"/>
        <v>44880</v>
      </c>
      <c r="AC221" s="55"/>
      <c r="AD221" s="52">
        <f t="shared" si="411"/>
        <v>0</v>
      </c>
      <c r="AE221" s="52">
        <f t="shared" si="412"/>
        <v>0</v>
      </c>
      <c r="AF221" s="34">
        <f t="shared" si="413"/>
        <v>44887</v>
      </c>
      <c r="AG221" s="55"/>
      <c r="AH221" s="52">
        <f t="shared" si="414"/>
        <v>0</v>
      </c>
      <c r="AI221" s="52">
        <f t="shared" si="415"/>
        <v>0</v>
      </c>
      <c r="AJ221" s="34">
        <f t="shared" si="416"/>
        <v>44894</v>
      </c>
      <c r="AK221" s="55"/>
      <c r="AL221" s="52">
        <f t="shared" si="417"/>
        <v>0</v>
      </c>
      <c r="AM221" s="52">
        <f t="shared" si="418"/>
        <v>0</v>
      </c>
      <c r="AN221" s="34">
        <f t="shared" si="419"/>
        <v>44901</v>
      </c>
      <c r="AO221" s="34">
        <f t="shared" si="420"/>
        <v>44925</v>
      </c>
      <c r="AP221" s="37">
        <f t="shared" si="421"/>
        <v>44928</v>
      </c>
      <c r="AQ221" s="1">
        <v>30</v>
      </c>
      <c r="AR221" s="1">
        <f t="shared" si="422"/>
        <v>210</v>
      </c>
      <c r="AS221" s="34">
        <f t="shared" si="400"/>
        <v>45086</v>
      </c>
      <c r="AT221" s="33">
        <v>520</v>
      </c>
      <c r="AU221" s="7">
        <f t="shared" si="423"/>
        <v>45111</v>
      </c>
      <c r="AV221" s="7"/>
      <c r="AW221" s="80">
        <f t="shared" si="424"/>
        <v>11.428571428571429</v>
      </c>
      <c r="AX221" s="50">
        <v>44819</v>
      </c>
      <c r="AY221" s="50">
        <f t="shared" si="425"/>
        <v>44847</v>
      </c>
      <c r="AZ221" s="61">
        <f t="shared" si="425"/>
        <v>44875</v>
      </c>
      <c r="BA221" s="50">
        <f t="shared" si="426"/>
        <v>44910</v>
      </c>
      <c r="BB221" s="50">
        <f t="shared" si="401"/>
        <v>44924</v>
      </c>
      <c r="BC221" s="50">
        <f t="shared" si="402"/>
        <v>44959</v>
      </c>
      <c r="BD221" s="50">
        <f t="shared" si="427"/>
        <v>44987</v>
      </c>
      <c r="BE221" s="50">
        <f t="shared" si="427"/>
        <v>45015</v>
      </c>
      <c r="BF221" s="50">
        <f t="shared" si="427"/>
        <v>45043</v>
      </c>
      <c r="BG221" s="50">
        <f t="shared" si="427"/>
        <v>45071</v>
      </c>
      <c r="BH221" s="50">
        <f t="shared" si="427"/>
        <v>45099</v>
      </c>
    </row>
    <row r="222" spans="1:60">
      <c r="A222" s="128">
        <v>521</v>
      </c>
      <c r="B222" s="3">
        <v>189928</v>
      </c>
      <c r="C222" s="3" t="s">
        <v>88</v>
      </c>
      <c r="D222" s="3">
        <v>219011</v>
      </c>
      <c r="E222" s="3" t="s">
        <v>66</v>
      </c>
      <c r="G222" s="3" t="s">
        <v>56</v>
      </c>
      <c r="H222" s="3" t="s">
        <v>57</v>
      </c>
      <c r="I222" s="33">
        <v>1</v>
      </c>
      <c r="J222" s="3" t="s">
        <v>64</v>
      </c>
      <c r="K222" s="3" t="s">
        <v>62</v>
      </c>
      <c r="L222" s="3" t="str">
        <f t="shared" si="403"/>
        <v>HFD-EX</v>
      </c>
      <c r="M222" s="120" t="s">
        <v>60</v>
      </c>
      <c r="N222" s="120" t="s">
        <v>60</v>
      </c>
      <c r="O222" s="3" t="s">
        <v>76</v>
      </c>
      <c r="P222" s="3" t="s">
        <v>76</v>
      </c>
      <c r="Q222" s="3" t="s">
        <v>76</v>
      </c>
      <c r="R222" s="3" t="s">
        <v>60</v>
      </c>
      <c r="S222" s="1" t="s">
        <v>61</v>
      </c>
      <c r="T222" s="38">
        <v>44785</v>
      </c>
      <c r="U222" s="34">
        <f t="shared" si="404"/>
        <v>44806</v>
      </c>
      <c r="V222" s="35">
        <f t="shared" si="405"/>
        <v>44819</v>
      </c>
      <c r="W222" s="34">
        <f t="shared" si="406"/>
        <v>44875</v>
      </c>
      <c r="X222" s="34">
        <f t="shared" si="407"/>
        <v>44876</v>
      </c>
      <c r="Z222" s="52">
        <f t="shared" si="408"/>
        <v>0</v>
      </c>
      <c r="AA222" s="52">
        <f t="shared" si="409"/>
        <v>0</v>
      </c>
      <c r="AB222" s="36">
        <f t="shared" si="410"/>
        <v>44880</v>
      </c>
      <c r="AC222" s="55"/>
      <c r="AD222" s="52">
        <f t="shared" si="411"/>
        <v>0</v>
      </c>
      <c r="AE222" s="52">
        <f t="shared" si="412"/>
        <v>0</v>
      </c>
      <c r="AF222" s="34">
        <f t="shared" si="413"/>
        <v>44887</v>
      </c>
      <c r="AG222" s="55"/>
      <c r="AH222" s="52">
        <f t="shared" si="414"/>
        <v>0</v>
      </c>
      <c r="AI222" s="52">
        <f t="shared" si="415"/>
        <v>0</v>
      </c>
      <c r="AJ222" s="34">
        <f t="shared" si="416"/>
        <v>44894</v>
      </c>
      <c r="AK222" s="55"/>
      <c r="AL222" s="52">
        <f t="shared" si="417"/>
        <v>0</v>
      </c>
      <c r="AM222" s="52">
        <f t="shared" si="418"/>
        <v>0</v>
      </c>
      <c r="AN222" s="34">
        <f t="shared" si="419"/>
        <v>44901</v>
      </c>
      <c r="AO222" s="34">
        <f t="shared" si="420"/>
        <v>44925</v>
      </c>
      <c r="AP222" s="37">
        <f t="shared" si="421"/>
        <v>44928</v>
      </c>
      <c r="AQ222" s="1">
        <v>30</v>
      </c>
      <c r="AR222" s="1">
        <f t="shared" si="422"/>
        <v>210</v>
      </c>
      <c r="AS222" s="34">
        <f t="shared" si="400"/>
        <v>45086</v>
      </c>
      <c r="AT222" s="33">
        <v>521</v>
      </c>
      <c r="AU222" s="7">
        <f t="shared" si="423"/>
        <v>45111</v>
      </c>
      <c r="AV222" s="7"/>
      <c r="AW222" s="80">
        <f t="shared" si="424"/>
        <v>11.428571428571429</v>
      </c>
      <c r="AX222" s="50">
        <v>44819</v>
      </c>
      <c r="AY222" s="50">
        <f t="shared" si="425"/>
        <v>44847</v>
      </c>
      <c r="AZ222" s="61">
        <f t="shared" si="425"/>
        <v>44875</v>
      </c>
      <c r="BA222" s="50">
        <f t="shared" si="426"/>
        <v>44910</v>
      </c>
      <c r="BB222" s="50">
        <f t="shared" si="401"/>
        <v>44924</v>
      </c>
      <c r="BC222" s="50">
        <f t="shared" si="402"/>
        <v>44959</v>
      </c>
      <c r="BD222" s="50">
        <f t="shared" si="427"/>
        <v>44987</v>
      </c>
      <c r="BE222" s="50">
        <f t="shared" si="427"/>
        <v>45015</v>
      </c>
      <c r="BF222" s="50">
        <f t="shared" si="427"/>
        <v>45043</v>
      </c>
      <c r="BG222" s="50">
        <f t="shared" si="427"/>
        <v>45071</v>
      </c>
      <c r="BH222" s="50">
        <f t="shared" si="427"/>
        <v>45099</v>
      </c>
    </row>
    <row r="223" spans="1:60">
      <c r="A223" s="128">
        <v>522</v>
      </c>
      <c r="B223" s="3">
        <v>189928</v>
      </c>
      <c r="C223" s="3" t="s">
        <v>88</v>
      </c>
      <c r="D223" s="3">
        <v>219012</v>
      </c>
      <c r="E223" s="3" t="s">
        <v>66</v>
      </c>
      <c r="G223" s="3" t="s">
        <v>63</v>
      </c>
      <c r="H223" s="3" t="s">
        <v>57</v>
      </c>
      <c r="I223" s="33">
        <v>1</v>
      </c>
      <c r="J223" s="3" t="s">
        <v>64</v>
      </c>
      <c r="K223" s="3" t="s">
        <v>59</v>
      </c>
      <c r="L223" s="3" t="str">
        <f t="shared" si="403"/>
        <v>HFD-SED</v>
      </c>
      <c r="M223" s="120" t="s">
        <v>60</v>
      </c>
      <c r="N223" s="120" t="s">
        <v>60</v>
      </c>
      <c r="O223" s="3" t="s">
        <v>76</v>
      </c>
      <c r="P223" s="3" t="s">
        <v>76</v>
      </c>
      <c r="Q223" s="3" t="s">
        <v>76</v>
      </c>
      <c r="R223" s="3" t="s">
        <v>60</v>
      </c>
      <c r="S223" s="1" t="s">
        <v>61</v>
      </c>
      <c r="T223" s="38">
        <v>44785</v>
      </c>
      <c r="U223" s="34">
        <f t="shared" si="404"/>
        <v>44806</v>
      </c>
      <c r="V223" s="35">
        <f t="shared" si="405"/>
        <v>44819</v>
      </c>
      <c r="W223" s="34">
        <f t="shared" si="406"/>
        <v>44875</v>
      </c>
      <c r="X223" s="34">
        <f t="shared" si="407"/>
        <v>44876</v>
      </c>
      <c r="Z223" s="52">
        <f t="shared" si="408"/>
        <v>0</v>
      </c>
      <c r="AA223" s="52">
        <f t="shared" si="409"/>
        <v>0</v>
      </c>
      <c r="AB223" s="36">
        <f t="shared" si="410"/>
        <v>44880</v>
      </c>
      <c r="AC223" s="55"/>
      <c r="AD223" s="52">
        <f t="shared" si="411"/>
        <v>0</v>
      </c>
      <c r="AE223" s="52">
        <f t="shared" si="412"/>
        <v>0</v>
      </c>
      <c r="AF223" s="34">
        <f t="shared" si="413"/>
        <v>44887</v>
      </c>
      <c r="AG223" s="55"/>
      <c r="AH223" s="52">
        <f t="shared" si="414"/>
        <v>0</v>
      </c>
      <c r="AI223" s="52">
        <f t="shared" si="415"/>
        <v>0</v>
      </c>
      <c r="AJ223" s="34">
        <f t="shared" si="416"/>
        <v>44894</v>
      </c>
      <c r="AK223" s="55"/>
      <c r="AL223" s="52">
        <f t="shared" si="417"/>
        <v>0</v>
      </c>
      <c r="AM223" s="52">
        <f t="shared" si="418"/>
        <v>0</v>
      </c>
      <c r="AN223" s="34">
        <f t="shared" si="419"/>
        <v>44901</v>
      </c>
      <c r="AO223" s="34">
        <f t="shared" si="420"/>
        <v>44925</v>
      </c>
      <c r="AP223" s="37">
        <f t="shared" si="421"/>
        <v>44928</v>
      </c>
      <c r="AQ223" s="1">
        <v>30</v>
      </c>
      <c r="AR223" s="1">
        <f t="shared" si="422"/>
        <v>210</v>
      </c>
      <c r="AS223" s="34">
        <f t="shared" si="400"/>
        <v>45086</v>
      </c>
      <c r="AT223" s="33">
        <v>522</v>
      </c>
      <c r="AU223" s="7">
        <f t="shared" si="423"/>
        <v>45111</v>
      </c>
      <c r="AV223" s="7"/>
      <c r="AW223" s="80">
        <f t="shared" si="424"/>
        <v>11.428571428571429</v>
      </c>
      <c r="AX223" s="50">
        <v>44819</v>
      </c>
      <c r="AY223" s="50">
        <f t="shared" si="425"/>
        <v>44847</v>
      </c>
      <c r="AZ223" s="61">
        <f t="shared" si="425"/>
        <v>44875</v>
      </c>
      <c r="BA223" s="50">
        <f t="shared" si="426"/>
        <v>44910</v>
      </c>
      <c r="BB223" s="50">
        <f t="shared" si="401"/>
        <v>44924</v>
      </c>
      <c r="BC223" s="50">
        <f t="shared" si="402"/>
        <v>44959</v>
      </c>
      <c r="BD223" s="50">
        <f t="shared" si="427"/>
        <v>44987</v>
      </c>
      <c r="BE223" s="50">
        <f t="shared" si="427"/>
        <v>45015</v>
      </c>
      <c r="BF223" s="50">
        <f t="shared" si="427"/>
        <v>45043</v>
      </c>
      <c r="BG223" s="50">
        <f t="shared" si="427"/>
        <v>45071</v>
      </c>
      <c r="BH223" s="50">
        <f t="shared" si="427"/>
        <v>45099</v>
      </c>
    </row>
    <row r="224" spans="1:60">
      <c r="A224" s="128">
        <v>523</v>
      </c>
      <c r="B224" s="3">
        <v>189928</v>
      </c>
      <c r="C224" s="3" t="s">
        <v>88</v>
      </c>
      <c r="D224" s="3">
        <v>219012</v>
      </c>
      <c r="E224" s="3" t="s">
        <v>66</v>
      </c>
      <c r="G224" s="3" t="s">
        <v>63</v>
      </c>
      <c r="H224" s="3" t="s">
        <v>57</v>
      </c>
      <c r="I224" s="33">
        <v>1</v>
      </c>
      <c r="J224" s="3" t="s">
        <v>64</v>
      </c>
      <c r="K224" s="3" t="s">
        <v>59</v>
      </c>
      <c r="L224" s="3" t="str">
        <f t="shared" si="403"/>
        <v>HFD-SED</v>
      </c>
      <c r="M224" s="120" t="s">
        <v>60</v>
      </c>
      <c r="N224" s="120" t="s">
        <v>60</v>
      </c>
      <c r="O224" s="3" t="s">
        <v>76</v>
      </c>
      <c r="P224" s="3" t="s">
        <v>76</v>
      </c>
      <c r="Q224" s="3" t="s">
        <v>76</v>
      </c>
      <c r="R224" s="3" t="s">
        <v>60</v>
      </c>
      <c r="S224" s="1" t="s">
        <v>61</v>
      </c>
      <c r="T224" s="38">
        <v>44785</v>
      </c>
      <c r="U224" s="34">
        <f t="shared" si="404"/>
        <v>44806</v>
      </c>
      <c r="V224" s="35">
        <f t="shared" si="405"/>
        <v>44819</v>
      </c>
      <c r="W224" s="34">
        <f t="shared" si="406"/>
        <v>44875</v>
      </c>
      <c r="X224" s="34">
        <f t="shared" si="407"/>
        <v>44876</v>
      </c>
      <c r="Z224" s="52">
        <f t="shared" si="408"/>
        <v>0</v>
      </c>
      <c r="AA224" s="52">
        <f t="shared" si="409"/>
        <v>0</v>
      </c>
      <c r="AB224" s="36">
        <f t="shared" si="410"/>
        <v>44880</v>
      </c>
      <c r="AC224" s="55"/>
      <c r="AD224" s="52">
        <f t="shared" si="411"/>
        <v>0</v>
      </c>
      <c r="AE224" s="52">
        <f t="shared" si="412"/>
        <v>0</v>
      </c>
      <c r="AF224" s="34">
        <f t="shared" si="413"/>
        <v>44887</v>
      </c>
      <c r="AG224" s="55"/>
      <c r="AH224" s="52">
        <f t="shared" si="414"/>
        <v>0</v>
      </c>
      <c r="AI224" s="52">
        <f t="shared" si="415"/>
        <v>0</v>
      </c>
      <c r="AJ224" s="34">
        <f t="shared" si="416"/>
        <v>44894</v>
      </c>
      <c r="AK224" s="55"/>
      <c r="AL224" s="52">
        <f t="shared" si="417"/>
        <v>0</v>
      </c>
      <c r="AM224" s="52">
        <f t="shared" si="418"/>
        <v>0</v>
      </c>
      <c r="AN224" s="34">
        <f t="shared" si="419"/>
        <v>44901</v>
      </c>
      <c r="AO224" s="34">
        <f t="shared" si="420"/>
        <v>44925</v>
      </c>
      <c r="AP224" s="37">
        <f t="shared" si="421"/>
        <v>44928</v>
      </c>
      <c r="AQ224" s="1">
        <v>30</v>
      </c>
      <c r="AR224" s="1">
        <f t="shared" si="422"/>
        <v>210</v>
      </c>
      <c r="AS224" s="34">
        <f t="shared" si="400"/>
        <v>45086</v>
      </c>
      <c r="AT224" s="33">
        <v>523</v>
      </c>
      <c r="AU224" s="7">
        <f t="shared" si="423"/>
        <v>45111</v>
      </c>
      <c r="AV224" s="7"/>
      <c r="AW224" s="80">
        <f t="shared" si="424"/>
        <v>11.428571428571429</v>
      </c>
      <c r="AX224" s="50">
        <v>44819</v>
      </c>
      <c r="AY224" s="50">
        <f t="shared" si="425"/>
        <v>44847</v>
      </c>
      <c r="AZ224" s="61">
        <f t="shared" si="425"/>
        <v>44875</v>
      </c>
      <c r="BA224" s="50">
        <f t="shared" si="426"/>
        <v>44910</v>
      </c>
      <c r="BB224" s="50">
        <f t="shared" si="401"/>
        <v>44924</v>
      </c>
      <c r="BC224" s="50">
        <f t="shared" si="402"/>
        <v>44959</v>
      </c>
      <c r="BD224" s="50">
        <f t="shared" si="427"/>
        <v>44987</v>
      </c>
      <c r="BE224" s="50">
        <f t="shared" si="427"/>
        <v>45015</v>
      </c>
      <c r="BF224" s="50">
        <f t="shared" si="427"/>
        <v>45043</v>
      </c>
      <c r="BG224" s="50">
        <f t="shared" si="427"/>
        <v>45071</v>
      </c>
      <c r="BH224" s="50">
        <f t="shared" si="427"/>
        <v>45099</v>
      </c>
    </row>
    <row r="225" spans="1:61">
      <c r="A225" s="128">
        <v>524</v>
      </c>
      <c r="B225" s="3">
        <v>189928</v>
      </c>
      <c r="C225" s="3" t="s">
        <v>88</v>
      </c>
      <c r="D225" s="3">
        <v>219012</v>
      </c>
      <c r="E225" s="3" t="s">
        <v>66</v>
      </c>
      <c r="G225" s="3" t="s">
        <v>63</v>
      </c>
      <c r="H225" s="3" t="s">
        <v>57</v>
      </c>
      <c r="I225" s="33">
        <v>1</v>
      </c>
      <c r="J225" s="3" t="s">
        <v>64</v>
      </c>
      <c r="K225" s="3" t="s">
        <v>62</v>
      </c>
      <c r="L225" s="3" t="str">
        <f t="shared" si="403"/>
        <v>HFD-EX</v>
      </c>
      <c r="M225" s="120" t="s">
        <v>60</v>
      </c>
      <c r="N225" s="120" t="s">
        <v>60</v>
      </c>
      <c r="O225" s="3" t="s">
        <v>76</v>
      </c>
      <c r="P225" s="3" t="s">
        <v>76</v>
      </c>
      <c r="Q225" s="3" t="s">
        <v>76</v>
      </c>
      <c r="R225" s="3" t="s">
        <v>60</v>
      </c>
      <c r="S225" s="1" t="s">
        <v>61</v>
      </c>
      <c r="T225" s="38">
        <v>44785</v>
      </c>
      <c r="U225" s="34">
        <f t="shared" si="404"/>
        <v>44806</v>
      </c>
      <c r="V225" s="35">
        <f t="shared" si="405"/>
        <v>44819</v>
      </c>
      <c r="W225" s="34">
        <f t="shared" si="406"/>
        <v>44875</v>
      </c>
      <c r="X225" s="34">
        <f t="shared" si="407"/>
        <v>44876</v>
      </c>
      <c r="Z225" s="52">
        <f t="shared" si="408"/>
        <v>0</v>
      </c>
      <c r="AA225" s="52">
        <f t="shared" si="409"/>
        <v>0</v>
      </c>
      <c r="AB225" s="36">
        <f t="shared" si="410"/>
        <v>44880</v>
      </c>
      <c r="AC225" s="55"/>
      <c r="AD225" s="52">
        <f t="shared" si="411"/>
        <v>0</v>
      </c>
      <c r="AE225" s="52">
        <f t="shared" si="412"/>
        <v>0</v>
      </c>
      <c r="AF225" s="34">
        <f t="shared" si="413"/>
        <v>44887</v>
      </c>
      <c r="AG225" s="55"/>
      <c r="AH225" s="52">
        <f t="shared" si="414"/>
        <v>0</v>
      </c>
      <c r="AI225" s="52">
        <f t="shared" si="415"/>
        <v>0</v>
      </c>
      <c r="AJ225" s="34">
        <f t="shared" si="416"/>
        <v>44894</v>
      </c>
      <c r="AK225" s="55"/>
      <c r="AL225" s="52">
        <f t="shared" si="417"/>
        <v>0</v>
      </c>
      <c r="AM225" s="52">
        <f t="shared" si="418"/>
        <v>0</v>
      </c>
      <c r="AN225" s="34">
        <f t="shared" si="419"/>
        <v>44901</v>
      </c>
      <c r="AO225" s="34">
        <f t="shared" si="420"/>
        <v>44925</v>
      </c>
      <c r="AP225" s="37">
        <f t="shared" si="421"/>
        <v>44928</v>
      </c>
      <c r="AQ225" s="1">
        <v>30</v>
      </c>
      <c r="AR225" s="1">
        <f t="shared" si="422"/>
        <v>210</v>
      </c>
      <c r="AS225" s="34">
        <f t="shared" si="400"/>
        <v>45086</v>
      </c>
      <c r="AT225" s="33">
        <v>524</v>
      </c>
      <c r="AU225" s="7">
        <f t="shared" si="423"/>
        <v>45111</v>
      </c>
      <c r="AV225" s="7"/>
      <c r="AW225" s="80">
        <f t="shared" si="424"/>
        <v>11.428571428571429</v>
      </c>
      <c r="AX225" s="50">
        <v>44819</v>
      </c>
      <c r="AY225" s="50">
        <f t="shared" si="425"/>
        <v>44847</v>
      </c>
      <c r="AZ225" s="61">
        <f t="shared" si="425"/>
        <v>44875</v>
      </c>
      <c r="BA225" s="50">
        <f t="shared" si="426"/>
        <v>44910</v>
      </c>
      <c r="BB225" s="50">
        <f t="shared" si="401"/>
        <v>44924</v>
      </c>
      <c r="BC225" s="50">
        <f t="shared" si="402"/>
        <v>44959</v>
      </c>
      <c r="BD225" s="50">
        <f t="shared" ref="BD225:BH231" si="428">BC225+28</f>
        <v>44987</v>
      </c>
      <c r="BE225" s="50">
        <f t="shared" si="428"/>
        <v>45015</v>
      </c>
      <c r="BF225" s="50">
        <f t="shared" si="428"/>
        <v>45043</v>
      </c>
      <c r="BG225" s="50">
        <f t="shared" si="428"/>
        <v>45071</v>
      </c>
      <c r="BH225" s="50">
        <f t="shared" si="428"/>
        <v>45099</v>
      </c>
    </row>
    <row r="226" spans="1:61">
      <c r="A226" s="128">
        <v>525</v>
      </c>
      <c r="B226" s="3">
        <v>189928</v>
      </c>
      <c r="C226" s="3" t="s">
        <v>88</v>
      </c>
      <c r="D226" s="3">
        <v>219012</v>
      </c>
      <c r="E226" s="3" t="s">
        <v>66</v>
      </c>
      <c r="G226" s="3" t="s">
        <v>63</v>
      </c>
      <c r="H226" s="3" t="s">
        <v>57</v>
      </c>
      <c r="I226" s="33">
        <v>1</v>
      </c>
      <c r="J226" s="3" t="s">
        <v>64</v>
      </c>
      <c r="K226" s="3" t="s">
        <v>62</v>
      </c>
      <c r="L226" s="3" t="str">
        <f t="shared" si="403"/>
        <v>HFD-EX</v>
      </c>
      <c r="M226" s="120" t="s">
        <v>60</v>
      </c>
      <c r="N226" s="120" t="s">
        <v>60</v>
      </c>
      <c r="O226" s="3" t="s">
        <v>76</v>
      </c>
      <c r="P226" s="3" t="s">
        <v>76</v>
      </c>
      <c r="Q226" s="3" t="s">
        <v>76</v>
      </c>
      <c r="R226" s="3" t="s">
        <v>60</v>
      </c>
      <c r="S226" s="1" t="s">
        <v>61</v>
      </c>
      <c r="T226" s="38">
        <v>44785</v>
      </c>
      <c r="U226" s="34">
        <f t="shared" si="404"/>
        <v>44806</v>
      </c>
      <c r="V226" s="35">
        <f t="shared" si="405"/>
        <v>44819</v>
      </c>
      <c r="W226" s="34">
        <f t="shared" si="406"/>
        <v>44875</v>
      </c>
      <c r="X226" s="34">
        <f t="shared" si="407"/>
        <v>44876</v>
      </c>
      <c r="Z226" s="52">
        <f t="shared" si="408"/>
        <v>0</v>
      </c>
      <c r="AA226" s="52">
        <f t="shared" si="409"/>
        <v>0</v>
      </c>
      <c r="AB226" s="36">
        <f t="shared" si="410"/>
        <v>44880</v>
      </c>
      <c r="AC226" s="55"/>
      <c r="AD226" s="52">
        <f t="shared" si="411"/>
        <v>0</v>
      </c>
      <c r="AE226" s="52">
        <f t="shared" si="412"/>
        <v>0</v>
      </c>
      <c r="AF226" s="34">
        <f t="shared" si="413"/>
        <v>44887</v>
      </c>
      <c r="AG226" s="55"/>
      <c r="AH226" s="52">
        <f t="shared" si="414"/>
        <v>0</v>
      </c>
      <c r="AI226" s="52">
        <f t="shared" si="415"/>
        <v>0</v>
      </c>
      <c r="AJ226" s="34">
        <f t="shared" si="416"/>
        <v>44894</v>
      </c>
      <c r="AK226" s="55"/>
      <c r="AL226" s="52">
        <f t="shared" si="417"/>
        <v>0</v>
      </c>
      <c r="AM226" s="52">
        <f t="shared" si="418"/>
        <v>0</v>
      </c>
      <c r="AN226" s="34">
        <f t="shared" si="419"/>
        <v>44901</v>
      </c>
      <c r="AO226" s="34">
        <f t="shared" si="420"/>
        <v>44925</v>
      </c>
      <c r="AP226" s="37">
        <f t="shared" si="421"/>
        <v>44928</v>
      </c>
      <c r="AQ226" s="1">
        <v>30</v>
      </c>
      <c r="AR226" s="1">
        <f t="shared" si="422"/>
        <v>210</v>
      </c>
      <c r="AS226" s="34">
        <f t="shared" si="400"/>
        <v>45086</v>
      </c>
      <c r="AT226" s="33">
        <v>525</v>
      </c>
      <c r="AU226" s="7">
        <f t="shared" si="423"/>
        <v>45111</v>
      </c>
      <c r="AV226" s="7"/>
      <c r="AW226" s="80">
        <f t="shared" si="424"/>
        <v>11.428571428571429</v>
      </c>
      <c r="AX226" s="50">
        <v>44819</v>
      </c>
      <c r="AY226" s="50">
        <f t="shared" si="425"/>
        <v>44847</v>
      </c>
      <c r="AZ226" s="61">
        <f t="shared" si="425"/>
        <v>44875</v>
      </c>
      <c r="BA226" s="50">
        <f t="shared" si="426"/>
        <v>44910</v>
      </c>
      <c r="BB226" s="50">
        <f t="shared" si="401"/>
        <v>44924</v>
      </c>
      <c r="BC226" s="50">
        <f t="shared" si="402"/>
        <v>44959</v>
      </c>
      <c r="BD226" s="50">
        <f t="shared" si="428"/>
        <v>44987</v>
      </c>
      <c r="BE226" s="50">
        <f t="shared" si="428"/>
        <v>45015</v>
      </c>
      <c r="BF226" s="50">
        <f t="shared" si="428"/>
        <v>45043</v>
      </c>
      <c r="BG226" s="50">
        <f t="shared" si="428"/>
        <v>45071</v>
      </c>
      <c r="BH226" s="50">
        <f t="shared" si="428"/>
        <v>45099</v>
      </c>
    </row>
    <row r="227" spans="1:61" s="186" customFormat="1">
      <c r="A227" s="127">
        <v>526</v>
      </c>
      <c r="B227" s="5">
        <v>194881</v>
      </c>
      <c r="C227" s="5" t="s">
        <v>81</v>
      </c>
      <c r="D227" s="5">
        <v>219544</v>
      </c>
      <c r="E227" s="5" t="s">
        <v>66</v>
      </c>
      <c r="F227" s="5"/>
      <c r="G227" s="5" t="s">
        <v>56</v>
      </c>
      <c r="H227" s="5" t="s">
        <v>57</v>
      </c>
      <c r="I227" s="151">
        <v>2</v>
      </c>
      <c r="J227" s="5" t="s">
        <v>61</v>
      </c>
      <c r="K227" s="5"/>
      <c r="L227" s="5" t="str">
        <f t="shared" si="403"/>
        <v>Not Yet Assigned</v>
      </c>
      <c r="M227" s="5" t="s">
        <v>60</v>
      </c>
      <c r="N227" s="5" t="s">
        <v>60</v>
      </c>
      <c r="O227" s="5" t="s">
        <v>76</v>
      </c>
      <c r="P227" s="5" t="s">
        <v>76</v>
      </c>
      <c r="Q227" s="5" t="s">
        <v>76</v>
      </c>
      <c r="R227" s="5" t="s">
        <v>60</v>
      </c>
      <c r="S227" s="6" t="s">
        <v>61</v>
      </c>
      <c r="T227" s="152">
        <v>44791</v>
      </c>
      <c r="U227" s="153">
        <f t="shared" si="404"/>
        <v>44812</v>
      </c>
      <c r="V227" s="153">
        <f t="shared" si="405"/>
        <v>0</v>
      </c>
      <c r="W227" s="153">
        <f t="shared" si="406"/>
        <v>56</v>
      </c>
      <c r="X227" s="153">
        <f t="shared" si="407"/>
        <v>57</v>
      </c>
      <c r="Y227" s="154"/>
      <c r="Z227" s="155">
        <f t="shared" si="408"/>
        <v>0</v>
      </c>
      <c r="AA227" s="155">
        <f t="shared" si="409"/>
        <v>0</v>
      </c>
      <c r="AB227" s="153">
        <f t="shared" si="410"/>
        <v>61</v>
      </c>
      <c r="AC227" s="156"/>
      <c r="AD227" s="155">
        <f t="shared" si="411"/>
        <v>0</v>
      </c>
      <c r="AE227" s="155">
        <f t="shared" si="412"/>
        <v>0</v>
      </c>
      <c r="AF227" s="153">
        <f t="shared" si="413"/>
        <v>68</v>
      </c>
      <c r="AG227" s="156"/>
      <c r="AH227" s="155">
        <f t="shared" si="414"/>
        <v>0</v>
      </c>
      <c r="AI227" s="155">
        <f t="shared" si="415"/>
        <v>0</v>
      </c>
      <c r="AJ227" s="153">
        <f t="shared" si="416"/>
        <v>75</v>
      </c>
      <c r="AK227" s="156"/>
      <c r="AL227" s="155">
        <f t="shared" si="417"/>
        <v>0</v>
      </c>
      <c r="AM227" s="155">
        <f t="shared" si="418"/>
        <v>0</v>
      </c>
      <c r="AN227" s="153">
        <f t="shared" si="419"/>
        <v>82</v>
      </c>
      <c r="AO227" s="153">
        <f t="shared" si="420"/>
        <v>106</v>
      </c>
      <c r="AP227" s="153">
        <f t="shared" si="421"/>
        <v>109</v>
      </c>
      <c r="AQ227" s="6">
        <v>30</v>
      </c>
      <c r="AR227" s="6">
        <f t="shared" si="422"/>
        <v>210</v>
      </c>
      <c r="AS227" s="153">
        <f t="shared" si="400"/>
        <v>267</v>
      </c>
      <c r="AT227" s="151">
        <v>526</v>
      </c>
      <c r="AU227" s="157">
        <f t="shared" si="423"/>
        <v>292</v>
      </c>
      <c r="AV227" s="157"/>
      <c r="AW227" s="158">
        <f t="shared" si="424"/>
        <v>11.428571428571429</v>
      </c>
      <c r="AX227" s="157"/>
      <c r="AY227" s="157">
        <f t="shared" si="425"/>
        <v>28</v>
      </c>
      <c r="AZ227" s="61">
        <f t="shared" si="425"/>
        <v>56</v>
      </c>
      <c r="BA227" s="157">
        <f t="shared" si="426"/>
        <v>91</v>
      </c>
      <c r="BB227" s="157">
        <f t="shared" si="401"/>
        <v>105</v>
      </c>
      <c r="BC227" s="157">
        <f t="shared" si="402"/>
        <v>140</v>
      </c>
      <c r="BD227" s="157">
        <f t="shared" si="428"/>
        <v>168</v>
      </c>
      <c r="BE227" s="157">
        <f t="shared" si="428"/>
        <v>196</v>
      </c>
      <c r="BF227" s="157">
        <f t="shared" si="428"/>
        <v>224</v>
      </c>
      <c r="BG227" s="157">
        <f t="shared" si="428"/>
        <v>252</v>
      </c>
      <c r="BH227" s="157">
        <f t="shared" si="428"/>
        <v>280</v>
      </c>
      <c r="BI227" s="136" t="s">
        <v>89</v>
      </c>
    </row>
    <row r="228" spans="1:61" s="186" customFormat="1">
      <c r="A228" s="127">
        <v>527</v>
      </c>
      <c r="B228" s="5">
        <v>194881</v>
      </c>
      <c r="C228" s="5" t="s">
        <v>81</v>
      </c>
      <c r="D228" s="5">
        <v>219544</v>
      </c>
      <c r="E228" s="5" t="s">
        <v>66</v>
      </c>
      <c r="F228" s="5"/>
      <c r="G228" s="5" t="s">
        <v>56</v>
      </c>
      <c r="H228" s="5" t="s">
        <v>57</v>
      </c>
      <c r="I228" s="151">
        <v>2</v>
      </c>
      <c r="J228" s="5" t="s">
        <v>61</v>
      </c>
      <c r="K228" s="5"/>
      <c r="L228" s="5" t="str">
        <f t="shared" si="403"/>
        <v>Not Yet Assigned</v>
      </c>
      <c r="M228" s="5" t="s">
        <v>60</v>
      </c>
      <c r="N228" s="5" t="s">
        <v>60</v>
      </c>
      <c r="O228" s="5" t="s">
        <v>76</v>
      </c>
      <c r="P228" s="5" t="s">
        <v>76</v>
      </c>
      <c r="Q228" s="5" t="s">
        <v>76</v>
      </c>
      <c r="R228" s="5" t="s">
        <v>60</v>
      </c>
      <c r="S228" s="6" t="s">
        <v>61</v>
      </c>
      <c r="T228" s="152">
        <v>44791</v>
      </c>
      <c r="U228" s="153">
        <f t="shared" si="404"/>
        <v>44812</v>
      </c>
      <c r="V228" s="153">
        <f t="shared" si="405"/>
        <v>0</v>
      </c>
      <c r="W228" s="153">
        <f t="shared" si="406"/>
        <v>56</v>
      </c>
      <c r="X228" s="153">
        <f t="shared" si="407"/>
        <v>57</v>
      </c>
      <c r="Y228" s="154"/>
      <c r="Z228" s="155">
        <f t="shared" si="408"/>
        <v>0</v>
      </c>
      <c r="AA228" s="155">
        <f t="shared" si="409"/>
        <v>0</v>
      </c>
      <c r="AB228" s="153">
        <f t="shared" si="410"/>
        <v>61</v>
      </c>
      <c r="AC228" s="156"/>
      <c r="AD228" s="155">
        <f t="shared" si="411"/>
        <v>0</v>
      </c>
      <c r="AE228" s="155">
        <f t="shared" si="412"/>
        <v>0</v>
      </c>
      <c r="AF228" s="153">
        <f t="shared" si="413"/>
        <v>68</v>
      </c>
      <c r="AG228" s="156"/>
      <c r="AH228" s="155">
        <f t="shared" si="414"/>
        <v>0</v>
      </c>
      <c r="AI228" s="155">
        <f t="shared" si="415"/>
        <v>0</v>
      </c>
      <c r="AJ228" s="153">
        <f t="shared" si="416"/>
        <v>75</v>
      </c>
      <c r="AK228" s="156"/>
      <c r="AL228" s="155">
        <f t="shared" si="417"/>
        <v>0</v>
      </c>
      <c r="AM228" s="155">
        <f t="shared" si="418"/>
        <v>0</v>
      </c>
      <c r="AN228" s="153">
        <f t="shared" si="419"/>
        <v>82</v>
      </c>
      <c r="AO228" s="153">
        <f t="shared" si="420"/>
        <v>106</v>
      </c>
      <c r="AP228" s="153">
        <f t="shared" si="421"/>
        <v>109</v>
      </c>
      <c r="AQ228" s="6">
        <v>30</v>
      </c>
      <c r="AR228" s="6">
        <f t="shared" si="422"/>
        <v>210</v>
      </c>
      <c r="AS228" s="153">
        <f t="shared" si="400"/>
        <v>267</v>
      </c>
      <c r="AT228" s="151">
        <v>527</v>
      </c>
      <c r="AU228" s="157">
        <f t="shared" si="423"/>
        <v>292</v>
      </c>
      <c r="AV228" s="157"/>
      <c r="AW228" s="158">
        <f t="shared" si="424"/>
        <v>11.428571428571429</v>
      </c>
      <c r="AX228" s="157"/>
      <c r="AY228" s="157">
        <f t="shared" si="425"/>
        <v>28</v>
      </c>
      <c r="AZ228" s="61">
        <f t="shared" si="425"/>
        <v>56</v>
      </c>
      <c r="BA228" s="157">
        <f t="shared" si="426"/>
        <v>91</v>
      </c>
      <c r="BB228" s="157">
        <f t="shared" si="401"/>
        <v>105</v>
      </c>
      <c r="BC228" s="157">
        <f t="shared" si="402"/>
        <v>140</v>
      </c>
      <c r="BD228" s="157">
        <f t="shared" si="428"/>
        <v>168</v>
      </c>
      <c r="BE228" s="157">
        <f t="shared" si="428"/>
        <v>196</v>
      </c>
      <c r="BF228" s="157">
        <f t="shared" si="428"/>
        <v>224</v>
      </c>
      <c r="BG228" s="157">
        <f t="shared" si="428"/>
        <v>252</v>
      </c>
      <c r="BH228" s="157">
        <f t="shared" si="428"/>
        <v>280</v>
      </c>
      <c r="BI228" s="136" t="s">
        <v>89</v>
      </c>
    </row>
    <row r="229" spans="1:61" s="186" customFormat="1">
      <c r="A229" s="127">
        <v>528</v>
      </c>
      <c r="B229" s="5">
        <v>194881</v>
      </c>
      <c r="C229" s="5" t="s">
        <v>81</v>
      </c>
      <c r="D229" s="5">
        <v>219544</v>
      </c>
      <c r="E229" s="5" t="s">
        <v>66</v>
      </c>
      <c r="F229" s="5"/>
      <c r="G229" s="5" t="s">
        <v>56</v>
      </c>
      <c r="H229" s="5" t="s">
        <v>57</v>
      </c>
      <c r="I229" s="151">
        <v>2</v>
      </c>
      <c r="J229" s="5" t="s">
        <v>61</v>
      </c>
      <c r="K229" s="5"/>
      <c r="L229" s="5" t="str">
        <f t="shared" si="403"/>
        <v>Not Yet Assigned</v>
      </c>
      <c r="M229" s="5" t="s">
        <v>60</v>
      </c>
      <c r="N229" s="5" t="s">
        <v>60</v>
      </c>
      <c r="O229" s="5" t="s">
        <v>76</v>
      </c>
      <c r="P229" s="5" t="s">
        <v>76</v>
      </c>
      <c r="Q229" s="5" t="s">
        <v>76</v>
      </c>
      <c r="R229" s="5" t="s">
        <v>60</v>
      </c>
      <c r="S229" s="6" t="s">
        <v>61</v>
      </c>
      <c r="T229" s="152">
        <v>44791</v>
      </c>
      <c r="U229" s="153">
        <f t="shared" si="404"/>
        <v>44812</v>
      </c>
      <c r="V229" s="153">
        <f t="shared" si="405"/>
        <v>0</v>
      </c>
      <c r="W229" s="153">
        <f t="shared" si="406"/>
        <v>56</v>
      </c>
      <c r="X229" s="153">
        <f t="shared" si="407"/>
        <v>57</v>
      </c>
      <c r="Y229" s="154"/>
      <c r="Z229" s="155">
        <f t="shared" si="408"/>
        <v>0</v>
      </c>
      <c r="AA229" s="155">
        <f t="shared" si="409"/>
        <v>0</v>
      </c>
      <c r="AB229" s="153">
        <f t="shared" si="410"/>
        <v>61</v>
      </c>
      <c r="AC229" s="156"/>
      <c r="AD229" s="155">
        <f t="shared" si="411"/>
        <v>0</v>
      </c>
      <c r="AE229" s="155">
        <f t="shared" si="412"/>
        <v>0</v>
      </c>
      <c r="AF229" s="153">
        <f t="shared" si="413"/>
        <v>68</v>
      </c>
      <c r="AG229" s="156"/>
      <c r="AH229" s="155">
        <f t="shared" si="414"/>
        <v>0</v>
      </c>
      <c r="AI229" s="155">
        <f t="shared" si="415"/>
        <v>0</v>
      </c>
      <c r="AJ229" s="153">
        <f t="shared" si="416"/>
        <v>75</v>
      </c>
      <c r="AK229" s="156"/>
      <c r="AL229" s="155">
        <f t="shared" si="417"/>
        <v>0</v>
      </c>
      <c r="AM229" s="155">
        <f t="shared" si="418"/>
        <v>0</v>
      </c>
      <c r="AN229" s="153">
        <f t="shared" si="419"/>
        <v>82</v>
      </c>
      <c r="AO229" s="153">
        <f t="shared" si="420"/>
        <v>106</v>
      </c>
      <c r="AP229" s="153">
        <f t="shared" si="421"/>
        <v>109</v>
      </c>
      <c r="AQ229" s="6">
        <v>30</v>
      </c>
      <c r="AR229" s="6">
        <f t="shared" si="422"/>
        <v>210</v>
      </c>
      <c r="AS229" s="153">
        <f t="shared" si="400"/>
        <v>267</v>
      </c>
      <c r="AT229" s="151">
        <v>528</v>
      </c>
      <c r="AU229" s="157">
        <f t="shared" si="423"/>
        <v>292</v>
      </c>
      <c r="AV229" s="157"/>
      <c r="AW229" s="158">
        <f t="shared" si="424"/>
        <v>11.428571428571429</v>
      </c>
      <c r="AX229" s="157"/>
      <c r="AY229" s="157">
        <f t="shared" si="425"/>
        <v>28</v>
      </c>
      <c r="AZ229" s="61">
        <f t="shared" si="425"/>
        <v>56</v>
      </c>
      <c r="BA229" s="157">
        <f t="shared" si="426"/>
        <v>91</v>
      </c>
      <c r="BB229" s="157">
        <f t="shared" si="401"/>
        <v>105</v>
      </c>
      <c r="BC229" s="157">
        <f t="shared" si="402"/>
        <v>140</v>
      </c>
      <c r="BD229" s="157">
        <f t="shared" si="428"/>
        <v>168</v>
      </c>
      <c r="BE229" s="157">
        <f t="shared" si="428"/>
        <v>196</v>
      </c>
      <c r="BF229" s="157">
        <f t="shared" si="428"/>
        <v>224</v>
      </c>
      <c r="BG229" s="157">
        <f t="shared" si="428"/>
        <v>252</v>
      </c>
      <c r="BH229" s="157">
        <f t="shared" si="428"/>
        <v>280</v>
      </c>
      <c r="BI229" s="136" t="s">
        <v>89</v>
      </c>
    </row>
    <row r="230" spans="1:61" s="186" customFormat="1">
      <c r="A230" s="127">
        <v>529</v>
      </c>
      <c r="B230" s="5">
        <v>194881</v>
      </c>
      <c r="C230" s="5" t="s">
        <v>81</v>
      </c>
      <c r="D230" s="5">
        <v>219544</v>
      </c>
      <c r="E230" s="5" t="s">
        <v>66</v>
      </c>
      <c r="F230" s="5"/>
      <c r="G230" s="5" t="s">
        <v>56</v>
      </c>
      <c r="H230" s="5" t="s">
        <v>57</v>
      </c>
      <c r="I230" s="151">
        <v>2</v>
      </c>
      <c r="J230" s="5" t="s">
        <v>61</v>
      </c>
      <c r="K230" s="5"/>
      <c r="L230" s="5" t="str">
        <f t="shared" si="403"/>
        <v>Not Yet Assigned</v>
      </c>
      <c r="M230" s="5" t="s">
        <v>60</v>
      </c>
      <c r="N230" s="5" t="s">
        <v>60</v>
      </c>
      <c r="O230" s="5" t="s">
        <v>76</v>
      </c>
      <c r="P230" s="5" t="s">
        <v>76</v>
      </c>
      <c r="Q230" s="5" t="s">
        <v>76</v>
      </c>
      <c r="R230" s="5" t="s">
        <v>60</v>
      </c>
      <c r="S230" s="6" t="s">
        <v>61</v>
      </c>
      <c r="T230" s="152">
        <v>44791</v>
      </c>
      <c r="U230" s="153">
        <f t="shared" si="404"/>
        <v>44812</v>
      </c>
      <c r="V230" s="153">
        <f t="shared" si="405"/>
        <v>0</v>
      </c>
      <c r="W230" s="153">
        <f t="shared" si="406"/>
        <v>56</v>
      </c>
      <c r="X230" s="153">
        <f t="shared" si="407"/>
        <v>57</v>
      </c>
      <c r="Y230" s="154"/>
      <c r="Z230" s="155">
        <f t="shared" si="408"/>
        <v>0</v>
      </c>
      <c r="AA230" s="155">
        <f t="shared" si="409"/>
        <v>0</v>
      </c>
      <c r="AB230" s="153">
        <f t="shared" si="410"/>
        <v>61</v>
      </c>
      <c r="AC230" s="156"/>
      <c r="AD230" s="155">
        <f t="shared" si="411"/>
        <v>0</v>
      </c>
      <c r="AE230" s="155">
        <f t="shared" si="412"/>
        <v>0</v>
      </c>
      <c r="AF230" s="153">
        <f t="shared" si="413"/>
        <v>68</v>
      </c>
      <c r="AG230" s="156"/>
      <c r="AH230" s="155">
        <f t="shared" si="414"/>
        <v>0</v>
      </c>
      <c r="AI230" s="155">
        <f t="shared" si="415"/>
        <v>0</v>
      </c>
      <c r="AJ230" s="153">
        <f t="shared" si="416"/>
        <v>75</v>
      </c>
      <c r="AK230" s="156"/>
      <c r="AL230" s="155">
        <f t="shared" si="417"/>
        <v>0</v>
      </c>
      <c r="AM230" s="155">
        <f t="shared" si="418"/>
        <v>0</v>
      </c>
      <c r="AN230" s="153">
        <f t="shared" si="419"/>
        <v>82</v>
      </c>
      <c r="AO230" s="153">
        <f t="shared" si="420"/>
        <v>106</v>
      </c>
      <c r="AP230" s="153">
        <f t="shared" si="421"/>
        <v>109</v>
      </c>
      <c r="AQ230" s="6">
        <v>30</v>
      </c>
      <c r="AR230" s="6">
        <f t="shared" si="422"/>
        <v>210</v>
      </c>
      <c r="AS230" s="153">
        <f t="shared" si="400"/>
        <v>267</v>
      </c>
      <c r="AT230" s="151">
        <v>529</v>
      </c>
      <c r="AU230" s="157">
        <f t="shared" si="423"/>
        <v>292</v>
      </c>
      <c r="AV230" s="157"/>
      <c r="AW230" s="158">
        <f t="shared" si="424"/>
        <v>11.428571428571429</v>
      </c>
      <c r="AX230" s="157"/>
      <c r="AY230" s="157">
        <f t="shared" si="425"/>
        <v>28</v>
      </c>
      <c r="AZ230" s="61">
        <f t="shared" si="425"/>
        <v>56</v>
      </c>
      <c r="BA230" s="157">
        <f t="shared" si="426"/>
        <v>91</v>
      </c>
      <c r="BB230" s="157">
        <f t="shared" si="401"/>
        <v>105</v>
      </c>
      <c r="BC230" s="157">
        <f t="shared" si="402"/>
        <v>140</v>
      </c>
      <c r="BD230" s="157">
        <f t="shared" si="428"/>
        <v>168</v>
      </c>
      <c r="BE230" s="157">
        <f t="shared" si="428"/>
        <v>196</v>
      </c>
      <c r="BF230" s="157">
        <f t="shared" si="428"/>
        <v>224</v>
      </c>
      <c r="BG230" s="157">
        <f t="shared" si="428"/>
        <v>252</v>
      </c>
      <c r="BH230" s="157">
        <f t="shared" si="428"/>
        <v>280</v>
      </c>
      <c r="BI230" s="136" t="s">
        <v>89</v>
      </c>
    </row>
    <row r="231" spans="1:61" s="186" customFormat="1">
      <c r="A231" s="127">
        <v>530</v>
      </c>
      <c r="B231" s="5">
        <v>194881</v>
      </c>
      <c r="C231" s="5" t="s">
        <v>81</v>
      </c>
      <c r="D231" s="5">
        <v>219544</v>
      </c>
      <c r="E231" s="5" t="s">
        <v>66</v>
      </c>
      <c r="F231" s="5"/>
      <c r="G231" s="5" t="s">
        <v>56</v>
      </c>
      <c r="H231" s="5" t="s">
        <v>57</v>
      </c>
      <c r="I231" s="151">
        <v>2</v>
      </c>
      <c r="J231" s="5" t="s">
        <v>61</v>
      </c>
      <c r="K231" s="5"/>
      <c r="L231" s="5" t="str">
        <f t="shared" si="403"/>
        <v>Not Yet Assigned</v>
      </c>
      <c r="M231" s="5" t="s">
        <v>60</v>
      </c>
      <c r="N231" s="5" t="s">
        <v>60</v>
      </c>
      <c r="O231" s="5" t="s">
        <v>76</v>
      </c>
      <c r="P231" s="5" t="s">
        <v>76</v>
      </c>
      <c r="Q231" s="5" t="s">
        <v>76</v>
      </c>
      <c r="R231" s="5" t="s">
        <v>60</v>
      </c>
      <c r="S231" s="6" t="s">
        <v>61</v>
      </c>
      <c r="T231" s="152">
        <v>44791</v>
      </c>
      <c r="U231" s="153">
        <f t="shared" si="404"/>
        <v>44812</v>
      </c>
      <c r="V231" s="153">
        <f t="shared" si="405"/>
        <v>0</v>
      </c>
      <c r="W231" s="153">
        <f t="shared" si="406"/>
        <v>56</v>
      </c>
      <c r="X231" s="153">
        <f t="shared" si="407"/>
        <v>57</v>
      </c>
      <c r="Y231" s="154"/>
      <c r="Z231" s="155">
        <f t="shared" si="408"/>
        <v>0</v>
      </c>
      <c r="AA231" s="155">
        <f t="shared" si="409"/>
        <v>0</v>
      </c>
      <c r="AB231" s="153">
        <f t="shared" si="410"/>
        <v>61</v>
      </c>
      <c r="AC231" s="156"/>
      <c r="AD231" s="155">
        <f t="shared" si="411"/>
        <v>0</v>
      </c>
      <c r="AE231" s="155">
        <f t="shared" si="412"/>
        <v>0</v>
      </c>
      <c r="AF231" s="153">
        <f t="shared" si="413"/>
        <v>68</v>
      </c>
      <c r="AG231" s="156"/>
      <c r="AH231" s="155">
        <f t="shared" si="414"/>
        <v>0</v>
      </c>
      <c r="AI231" s="155">
        <f t="shared" si="415"/>
        <v>0</v>
      </c>
      <c r="AJ231" s="153">
        <f t="shared" si="416"/>
        <v>75</v>
      </c>
      <c r="AK231" s="156"/>
      <c r="AL231" s="155">
        <f t="shared" si="417"/>
        <v>0</v>
      </c>
      <c r="AM231" s="155">
        <f t="shared" si="418"/>
        <v>0</v>
      </c>
      <c r="AN231" s="153">
        <f t="shared" si="419"/>
        <v>82</v>
      </c>
      <c r="AO231" s="153">
        <f t="shared" si="420"/>
        <v>106</v>
      </c>
      <c r="AP231" s="153">
        <f t="shared" si="421"/>
        <v>109</v>
      </c>
      <c r="AQ231" s="6">
        <v>30</v>
      </c>
      <c r="AR231" s="6">
        <f t="shared" si="422"/>
        <v>210</v>
      </c>
      <c r="AS231" s="153">
        <f t="shared" si="400"/>
        <v>267</v>
      </c>
      <c r="AT231" s="151">
        <v>530</v>
      </c>
      <c r="AU231" s="157">
        <f t="shared" si="423"/>
        <v>292</v>
      </c>
      <c r="AV231" s="157"/>
      <c r="AW231" s="158">
        <f t="shared" si="424"/>
        <v>11.428571428571429</v>
      </c>
      <c r="AX231" s="157"/>
      <c r="AY231" s="157">
        <f t="shared" si="425"/>
        <v>28</v>
      </c>
      <c r="AZ231" s="61">
        <f t="shared" si="425"/>
        <v>56</v>
      </c>
      <c r="BA231" s="157">
        <f t="shared" si="426"/>
        <v>91</v>
      </c>
      <c r="BB231" s="157">
        <f t="shared" si="401"/>
        <v>105</v>
      </c>
      <c r="BC231" s="157">
        <f t="shared" si="402"/>
        <v>140</v>
      </c>
      <c r="BD231" s="157">
        <f t="shared" si="428"/>
        <v>168</v>
      </c>
      <c r="BE231" s="157">
        <f t="shared" si="428"/>
        <v>196</v>
      </c>
      <c r="BF231" s="157">
        <f t="shared" si="428"/>
        <v>224</v>
      </c>
      <c r="BG231" s="157">
        <f t="shared" si="428"/>
        <v>252</v>
      </c>
      <c r="BH231" s="157">
        <f t="shared" si="428"/>
        <v>280</v>
      </c>
      <c r="BI231" s="136" t="s">
        <v>89</v>
      </c>
    </row>
  </sheetData>
  <phoneticPr fontId="1" type="noConversion"/>
  <conditionalFormatting sqref="M2:P39 M101:N101 M85:P85 M102:M103 M105:M106 M108:M109 M104:N104 M107:N107 M110:N110 M111:M112 M114:M115 M117:M118 M113:N113 M116:N116 M40:M100 R3:R176 Q13:Q176 M177:R231 N2:P176 M119:N231">
    <cfRule type="containsText" dxfId="127" priority="19" operator="containsText" text="No">
      <formula>NOT(ISERROR(SEARCH("No",M2)))</formula>
    </cfRule>
  </conditionalFormatting>
  <conditionalFormatting sqref="M1:R231">
    <cfRule type="cellIs" dxfId="126" priority="14" operator="equal">
      <formula>"Pending"</formula>
    </cfRule>
    <cfRule type="containsText" dxfId="125" priority="16" operator="containsText" text="Yes">
      <formula>NOT(ISERROR(SEARCH("Yes",M1)))</formula>
    </cfRule>
    <cfRule type="containsText" dxfId="124" priority="17" operator="containsText" text="No">
      <formula>NOT(ISERROR(SEARCH("No",M1)))</formula>
    </cfRule>
    <cfRule type="containsText" dxfId="123" priority="18" operator="containsText" text="' '">
      <formula>NOT(ISERROR(SEARCH("' '",M1)))</formula>
    </cfRule>
  </conditionalFormatting>
  <conditionalFormatting sqref="Q2:R30">
    <cfRule type="containsText" dxfId="122" priority="15" operator="containsText" text="No">
      <formula>NOT(ISERROR(SEARCH("No",Q2)))</formula>
    </cfRule>
  </conditionalFormatting>
  <conditionalFormatting sqref="L1:L231">
    <cfRule type="cellIs" dxfId="121" priority="9" operator="equal">
      <formula>"HFD-SED"</formula>
    </cfRule>
    <cfRule type="cellIs" dxfId="120" priority="10" operator="equal">
      <formula>"HFD-EX"</formula>
    </cfRule>
    <cfRule type="cellIs" dxfId="119" priority="11" operator="equal">
      <formula>"CON-SED"</formula>
    </cfRule>
    <cfRule type="cellIs" dxfId="118" priority="12" operator="equal">
      <formula>"CON-EX"</formula>
    </cfRule>
  </conditionalFormatting>
  <pageMargins left="0.7" right="0.7" top="0.75" bottom="0.75" header="0.3" footer="0.3"/>
  <pageSetup orientation="portrait" r:id="rId1"/>
  <ignoredErrors>
    <ignoredError sqref="BC110:BC1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F56D-D51D-4540-B382-65618CC23F06}">
  <dimension ref="A1:BI245"/>
  <sheetViews>
    <sheetView zoomScaleNormal="100" workbookViewId="0">
      <pane xSplit="1" topLeftCell="AV1" activePane="topRight" state="frozen"/>
      <selection activeCell="A67" sqref="A67"/>
      <selection pane="topRight"/>
    </sheetView>
  </sheetViews>
  <sheetFormatPr defaultColWidth="8.625" defaultRowHeight="14.25"/>
  <cols>
    <col min="1" max="1" width="10.625" style="95" customWidth="1"/>
    <col min="2" max="3" width="23.125" style="3" customWidth="1"/>
    <col min="4" max="6" width="15.125" style="3" customWidth="1"/>
    <col min="7" max="8" width="10.625" style="3" customWidth="1"/>
    <col min="9" max="9" width="10.625" style="33" customWidth="1"/>
    <col min="10" max="11" width="10.625" style="3" customWidth="1"/>
    <col min="12" max="12" width="16.625" style="3" customWidth="1"/>
    <col min="13" max="13" width="10.625" style="3" customWidth="1"/>
    <col min="14" max="16" width="16.125" style="3" customWidth="1"/>
    <col min="17" max="17" width="12.5" style="3" customWidth="1"/>
    <col min="18" max="18" width="15.125" style="3" customWidth="1"/>
    <col min="19" max="19" width="11.625" style="1" customWidth="1"/>
    <col min="20" max="20" width="10.5" style="38" bestFit="1" customWidth="1"/>
    <col min="21" max="21" width="10.125" style="38" customWidth="1"/>
    <col min="22" max="23" width="14.625" style="4" customWidth="1"/>
    <col min="24" max="24" width="17.125" style="4" customWidth="1"/>
    <col min="25" max="26" width="14.625" style="56" customWidth="1"/>
    <col min="27" max="27" width="14.625" style="53" customWidth="1"/>
    <col min="28" max="28" width="10.125" style="4" bestFit="1" customWidth="1"/>
    <col min="29" max="30" width="14.625" style="56" customWidth="1"/>
    <col min="31" max="31" width="14.625" style="53" customWidth="1"/>
    <col min="32" max="32" width="10.125" style="4" bestFit="1" customWidth="1"/>
    <col min="33" max="34" width="14.625" style="56" customWidth="1"/>
    <col min="35" max="35" width="14.625" style="53" customWidth="1"/>
    <col min="36" max="36" width="10.125" style="4" bestFit="1" customWidth="1"/>
    <col min="37" max="38" width="14.625" style="56" customWidth="1"/>
    <col min="39" max="39" width="14.625" style="53" customWidth="1"/>
    <col min="40" max="40" width="10.125" style="4" bestFit="1" customWidth="1"/>
    <col min="41" max="41" width="14.625" style="4" customWidth="1"/>
    <col min="42" max="42" width="17.125" style="4" customWidth="1"/>
    <col min="43" max="43" width="18.625" style="4" customWidth="1"/>
    <col min="44" max="44" width="8.625" style="1"/>
    <col min="45" max="45" width="26.5" style="1" customWidth="1"/>
    <col min="46" max="46" width="14.625" style="4" customWidth="1"/>
    <col min="47" max="47" width="23.125" style="4" customWidth="1"/>
    <col min="48" max="48" width="10.5" bestFit="1" customWidth="1"/>
    <col min="49" max="49" width="18.625" customWidth="1"/>
    <col min="50" max="50" width="17.625" style="1" customWidth="1"/>
    <col min="51" max="54" width="16.625" customWidth="1"/>
    <col min="55" max="55" width="20.5" customWidth="1"/>
    <col min="56" max="61" width="24.625" customWidth="1"/>
  </cols>
  <sheetData>
    <row r="1" spans="1:61" s="1" customFormat="1" ht="18">
      <c r="A1" s="127" t="s">
        <v>0</v>
      </c>
      <c r="B1" s="5" t="s">
        <v>90</v>
      </c>
      <c r="C1" s="5" t="s">
        <v>1</v>
      </c>
      <c r="D1" s="5" t="s">
        <v>2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8" t="s">
        <v>19</v>
      </c>
      <c r="U1" s="58" t="s">
        <v>20</v>
      </c>
      <c r="V1" s="5" t="s">
        <v>21</v>
      </c>
      <c r="W1" s="5" t="s">
        <v>22</v>
      </c>
      <c r="X1" s="5" t="s">
        <v>23</v>
      </c>
      <c r="Y1" s="54" t="s">
        <v>91</v>
      </c>
      <c r="Z1" s="54" t="s">
        <v>25</v>
      </c>
      <c r="AA1" s="51" t="s">
        <v>26</v>
      </c>
      <c r="AB1" s="5" t="s">
        <v>27</v>
      </c>
      <c r="AC1" s="54" t="s">
        <v>91</v>
      </c>
      <c r="AD1" s="54" t="s">
        <v>25</v>
      </c>
      <c r="AE1" s="51" t="s">
        <v>26</v>
      </c>
      <c r="AF1" s="5" t="s">
        <v>29</v>
      </c>
      <c r="AG1" s="54" t="s">
        <v>91</v>
      </c>
      <c r="AH1" s="54" t="s">
        <v>25</v>
      </c>
      <c r="AI1" s="51" t="s">
        <v>26</v>
      </c>
      <c r="AJ1" s="5" t="s">
        <v>31</v>
      </c>
      <c r="AK1" s="54" t="s">
        <v>91</v>
      </c>
      <c r="AL1" s="54" t="s">
        <v>25</v>
      </c>
      <c r="AM1" s="51" t="s">
        <v>26</v>
      </c>
      <c r="AN1" s="5" t="s">
        <v>33</v>
      </c>
      <c r="AO1" s="5" t="s">
        <v>92</v>
      </c>
      <c r="AP1" s="5" t="s">
        <v>34</v>
      </c>
      <c r="AQ1" s="5" t="s">
        <v>35</v>
      </c>
      <c r="AR1" s="5" t="s">
        <v>36</v>
      </c>
      <c r="AS1" s="5" t="s">
        <v>37</v>
      </c>
      <c r="AT1" s="5" t="s">
        <v>92</v>
      </c>
      <c r="AU1" s="5" t="s">
        <v>38</v>
      </c>
      <c r="AV1" s="5" t="s">
        <v>40</v>
      </c>
      <c r="AW1" s="5" t="s">
        <v>41</v>
      </c>
      <c r="AX1" s="5" t="s">
        <v>42</v>
      </c>
      <c r="AY1" s="5" t="s">
        <v>43</v>
      </c>
      <c r="AZ1" s="5" t="s">
        <v>44</v>
      </c>
      <c r="BA1" s="5" t="s">
        <v>45</v>
      </c>
      <c r="BB1" s="5" t="s">
        <v>46</v>
      </c>
      <c r="BC1" s="5" t="s">
        <v>93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5" t="s">
        <v>52</v>
      </c>
    </row>
    <row r="2" spans="1:61">
      <c r="A2" s="95">
        <v>200</v>
      </c>
      <c r="B2" s="98">
        <v>189931</v>
      </c>
      <c r="C2" s="145">
        <v>202673</v>
      </c>
      <c r="D2" s="3" t="s">
        <v>94</v>
      </c>
      <c r="E2" s="3">
        <v>209576</v>
      </c>
      <c r="G2" s="3" t="s">
        <v>56</v>
      </c>
      <c r="H2" s="3" t="s">
        <v>95</v>
      </c>
      <c r="I2" s="3">
        <v>2</v>
      </c>
      <c r="J2" s="3" t="s">
        <v>58</v>
      </c>
      <c r="K2" s="3" t="s">
        <v>59</v>
      </c>
      <c r="L2" s="3" t="str">
        <f t="shared" ref="L2:L65" si="0">IF((AND(J2="CON",K2="SED")),"CON-SED",IF((AND(J2="CON",K2="EX")),"CON-EX",IF((AND(J2="HFD",K2="SED")),"HFD-SED",IF((AND(J2="HFD",K2="EX")),"HFD-EX","Not Yet Assigned"))))</f>
        <v>CON-SED</v>
      </c>
      <c r="M2" s="3" t="s">
        <v>60</v>
      </c>
      <c r="N2" s="3" t="s">
        <v>60</v>
      </c>
      <c r="O2" s="3" t="s">
        <v>60</v>
      </c>
      <c r="P2" s="3" t="s">
        <v>60</v>
      </c>
      <c r="Q2" s="3" t="s">
        <v>60</v>
      </c>
      <c r="R2" s="3" t="s">
        <v>76</v>
      </c>
      <c r="T2" s="38">
        <v>44698</v>
      </c>
      <c r="U2" s="34">
        <f t="shared" ref="U2:U8" si="1">T2+21</f>
        <v>44719</v>
      </c>
      <c r="V2" s="35">
        <f t="shared" ref="V2:V65" si="2">AY2</f>
        <v>44728</v>
      </c>
      <c r="W2" s="34">
        <f t="shared" ref="W2:W65" si="3">BA2</f>
        <v>44784</v>
      </c>
      <c r="X2" s="34">
        <f t="shared" ref="X2:X65" si="4">AB2-1</f>
        <v>44788</v>
      </c>
      <c r="Y2" s="56">
        <v>20.2</v>
      </c>
      <c r="Z2" s="52">
        <f t="shared" ref="Z2:Z65" si="5">10/1000*Y2</f>
        <v>0.20199999999999999</v>
      </c>
      <c r="AA2" s="52">
        <f t="shared" ref="AA2:AA65" si="6">Y2*(10/1000)*(1/2)*(1000/1)</f>
        <v>100.99999999999999</v>
      </c>
      <c r="AB2" s="36">
        <f>V2+61</f>
        <v>44789</v>
      </c>
      <c r="AC2" s="55"/>
      <c r="AD2" s="52">
        <f t="shared" ref="AD2:AD65" si="7">10/1000*AC2</f>
        <v>0</v>
      </c>
      <c r="AE2" s="52">
        <f t="shared" ref="AE2:AE65" si="8">AC2*(10/1000)*(1/2)*(1000/1)</f>
        <v>0</v>
      </c>
      <c r="AF2" s="34">
        <f t="shared" ref="AF2:AF65" si="9">AB2+7</f>
        <v>44796</v>
      </c>
      <c r="AG2" s="55"/>
      <c r="AH2" s="52">
        <f t="shared" ref="AH2:AH65" si="10">10/1000*AG2</f>
        <v>0</v>
      </c>
      <c r="AI2" s="52">
        <f t="shared" ref="AI2:AI65" si="11">AG2*(10/1000)*(1/2)*(1000/1)</f>
        <v>0</v>
      </c>
      <c r="AJ2" s="34">
        <f t="shared" ref="AJ2:AJ65" si="12">AB2+14</f>
        <v>44803</v>
      </c>
      <c r="AK2" s="55"/>
      <c r="AL2" s="52">
        <f t="shared" ref="AL2:AL65" si="13">10/1000*AK2</f>
        <v>0</v>
      </c>
      <c r="AM2" s="52">
        <f t="shared" ref="AM2:AM65" si="14">AK2*(10/1000)*(1/2)*(1000/1)</f>
        <v>0</v>
      </c>
      <c r="AN2" s="34">
        <f t="shared" ref="AN2:AN65" si="15">AB2+21</f>
        <v>44810</v>
      </c>
      <c r="AO2" s="34"/>
      <c r="AP2" s="34">
        <f t="shared" ref="AP2:AP65" si="16">AQ2-3</f>
        <v>44834</v>
      </c>
      <c r="AQ2" s="37">
        <f t="shared" ref="AQ2:AQ65" si="17">AN2+27</f>
        <v>44837</v>
      </c>
      <c r="AR2" s="1">
        <v>30</v>
      </c>
      <c r="AS2" s="1">
        <f t="shared" ref="AS2:AS65" si="18">AR2*7</f>
        <v>210</v>
      </c>
      <c r="AT2" s="34"/>
      <c r="AU2" s="34">
        <f>AW2-1</f>
        <v>-1</v>
      </c>
      <c r="AV2" s="7">
        <f t="shared" ref="AV2:AV65" si="19">AN2+AS2</f>
        <v>45020</v>
      </c>
      <c r="AW2" s="7"/>
      <c r="AX2" s="70">
        <f t="shared" ref="AX2:AX65" si="20">((AV2-V2)/28)+1</f>
        <v>11.428571428571429</v>
      </c>
      <c r="AY2" s="50">
        <v>44728</v>
      </c>
      <c r="AZ2" s="50">
        <f t="shared" ref="AZ2:BA65" si="21">AY2+28</f>
        <v>44756</v>
      </c>
      <c r="BA2" s="50">
        <f t="shared" si="21"/>
        <v>44784</v>
      </c>
      <c r="BB2" s="50">
        <f t="shared" ref="BB2:BB65" si="22">BA2+35</f>
        <v>44819</v>
      </c>
      <c r="BC2" s="50">
        <f t="shared" ref="BC2:BC65" si="23">BB2+21</f>
        <v>44840</v>
      </c>
      <c r="BD2" s="50">
        <f t="shared" ref="BD2:BI41" si="24">BC2+28</f>
        <v>44868</v>
      </c>
      <c r="BE2" s="50">
        <f t="shared" si="24"/>
        <v>44896</v>
      </c>
      <c r="BF2" s="50">
        <f t="shared" si="24"/>
        <v>44924</v>
      </c>
      <c r="BG2" s="50">
        <f t="shared" si="24"/>
        <v>44952</v>
      </c>
      <c r="BH2" s="50">
        <f t="shared" si="24"/>
        <v>44980</v>
      </c>
      <c r="BI2" s="50">
        <f t="shared" si="24"/>
        <v>45008</v>
      </c>
    </row>
    <row r="3" spans="1:61">
      <c r="A3" s="95">
        <v>201</v>
      </c>
      <c r="B3" s="98">
        <v>189931</v>
      </c>
      <c r="C3" s="145">
        <v>202673</v>
      </c>
      <c r="D3" s="3" t="s">
        <v>94</v>
      </c>
      <c r="E3" s="3">
        <v>209576</v>
      </c>
      <c r="G3" s="3" t="s">
        <v>56</v>
      </c>
      <c r="H3" s="3" t="s">
        <v>57</v>
      </c>
      <c r="I3" s="3">
        <v>2</v>
      </c>
      <c r="J3" s="3" t="s">
        <v>58</v>
      </c>
      <c r="K3" s="3" t="s">
        <v>59</v>
      </c>
      <c r="L3" s="3" t="str">
        <f t="shared" si="0"/>
        <v>CON-SED</v>
      </c>
      <c r="M3" s="3" t="s">
        <v>60</v>
      </c>
      <c r="N3" s="3" t="s">
        <v>60</v>
      </c>
      <c r="O3" s="3" t="s">
        <v>60</v>
      </c>
      <c r="P3" s="3" t="s">
        <v>60</v>
      </c>
      <c r="Q3" s="3" t="s">
        <v>60</v>
      </c>
      <c r="R3" s="3" t="s">
        <v>76</v>
      </c>
      <c r="T3" s="38">
        <v>44698</v>
      </c>
      <c r="U3" s="34">
        <f t="shared" si="1"/>
        <v>44719</v>
      </c>
      <c r="V3" s="35">
        <f t="shared" si="2"/>
        <v>44728</v>
      </c>
      <c r="W3" s="34">
        <f t="shared" si="3"/>
        <v>44784</v>
      </c>
      <c r="X3" s="34">
        <f t="shared" si="4"/>
        <v>44788</v>
      </c>
      <c r="Y3" s="56">
        <v>20.5</v>
      </c>
      <c r="Z3" s="52">
        <f t="shared" si="5"/>
        <v>0.20500000000000002</v>
      </c>
      <c r="AA3" s="52">
        <f t="shared" si="6"/>
        <v>102.50000000000001</v>
      </c>
      <c r="AB3" s="36">
        <f t="shared" ref="AB3:AB65" si="25">V3+61</f>
        <v>44789</v>
      </c>
      <c r="AC3" s="55"/>
      <c r="AD3" s="52">
        <f t="shared" si="7"/>
        <v>0</v>
      </c>
      <c r="AE3" s="52">
        <f t="shared" si="8"/>
        <v>0</v>
      </c>
      <c r="AF3" s="34">
        <f t="shared" si="9"/>
        <v>44796</v>
      </c>
      <c r="AG3" s="55"/>
      <c r="AH3" s="52">
        <f t="shared" si="10"/>
        <v>0</v>
      </c>
      <c r="AI3" s="52">
        <f t="shared" si="11"/>
        <v>0</v>
      </c>
      <c r="AJ3" s="34">
        <f t="shared" si="12"/>
        <v>44803</v>
      </c>
      <c r="AK3" s="55"/>
      <c r="AL3" s="52">
        <f t="shared" si="13"/>
        <v>0</v>
      </c>
      <c r="AM3" s="52">
        <f t="shared" si="14"/>
        <v>0</v>
      </c>
      <c r="AN3" s="34">
        <f t="shared" si="15"/>
        <v>44810</v>
      </c>
      <c r="AO3" s="34"/>
      <c r="AP3" s="34">
        <f t="shared" si="16"/>
        <v>44834</v>
      </c>
      <c r="AQ3" s="37">
        <f t="shared" si="17"/>
        <v>44837</v>
      </c>
      <c r="AR3" s="1">
        <v>30</v>
      </c>
      <c r="AS3" s="1">
        <f t="shared" si="18"/>
        <v>210</v>
      </c>
      <c r="AT3" s="34"/>
      <c r="AU3" s="34">
        <f t="shared" ref="AU3:AU65" si="26">AW3-1</f>
        <v>-1</v>
      </c>
      <c r="AV3" s="7">
        <f t="shared" si="19"/>
        <v>45020</v>
      </c>
      <c r="AW3" s="7"/>
      <c r="AX3" s="70">
        <f t="shared" si="20"/>
        <v>11.428571428571429</v>
      </c>
      <c r="AY3" s="50">
        <v>44728</v>
      </c>
      <c r="AZ3" s="50">
        <f t="shared" si="21"/>
        <v>44756</v>
      </c>
      <c r="BA3" s="50">
        <f t="shared" si="21"/>
        <v>44784</v>
      </c>
      <c r="BB3" s="50">
        <f t="shared" si="22"/>
        <v>44819</v>
      </c>
      <c r="BC3" s="50">
        <f t="shared" si="23"/>
        <v>44840</v>
      </c>
      <c r="BD3" s="50">
        <f t="shared" si="24"/>
        <v>44868</v>
      </c>
      <c r="BE3" s="50">
        <f t="shared" si="24"/>
        <v>44896</v>
      </c>
      <c r="BF3" s="50">
        <f t="shared" si="24"/>
        <v>44924</v>
      </c>
      <c r="BG3" s="50">
        <f t="shared" si="24"/>
        <v>44952</v>
      </c>
      <c r="BH3" s="50">
        <f t="shared" si="24"/>
        <v>44980</v>
      </c>
      <c r="BI3" s="50">
        <f t="shared" si="24"/>
        <v>45008</v>
      </c>
    </row>
    <row r="4" spans="1:61">
      <c r="A4" s="95">
        <v>202</v>
      </c>
      <c r="B4" s="98">
        <v>189931</v>
      </c>
      <c r="C4" s="145">
        <v>202673</v>
      </c>
      <c r="D4" s="3" t="s">
        <v>94</v>
      </c>
      <c r="E4" s="3">
        <v>209576</v>
      </c>
      <c r="G4" s="3" t="s">
        <v>56</v>
      </c>
      <c r="H4" s="3" t="s">
        <v>95</v>
      </c>
      <c r="I4" s="3">
        <v>2</v>
      </c>
      <c r="J4" s="3" t="s">
        <v>58</v>
      </c>
      <c r="K4" s="3" t="s">
        <v>62</v>
      </c>
      <c r="L4" s="3" t="str">
        <f t="shared" si="0"/>
        <v>CON-EX</v>
      </c>
      <c r="M4" s="3" t="s">
        <v>60</v>
      </c>
      <c r="N4" s="3" t="s">
        <v>60</v>
      </c>
      <c r="O4" s="3" t="s">
        <v>60</v>
      </c>
      <c r="P4" s="3" t="s">
        <v>60</v>
      </c>
      <c r="Q4" s="3" t="s">
        <v>60</v>
      </c>
      <c r="R4" s="3" t="s">
        <v>76</v>
      </c>
      <c r="T4" s="38">
        <v>44698</v>
      </c>
      <c r="U4" s="34">
        <f t="shared" si="1"/>
        <v>44719</v>
      </c>
      <c r="V4" s="35">
        <f t="shared" si="2"/>
        <v>44728</v>
      </c>
      <c r="W4" s="34">
        <f t="shared" si="3"/>
        <v>44784</v>
      </c>
      <c r="X4" s="34">
        <f t="shared" si="4"/>
        <v>44788</v>
      </c>
      <c r="Y4" s="56">
        <v>20.399999999999999</v>
      </c>
      <c r="Z4" s="52">
        <f t="shared" si="5"/>
        <v>0.20399999999999999</v>
      </c>
      <c r="AA4" s="52">
        <f t="shared" si="6"/>
        <v>102</v>
      </c>
      <c r="AB4" s="36">
        <f t="shared" si="25"/>
        <v>44789</v>
      </c>
      <c r="AC4" s="55"/>
      <c r="AD4" s="52">
        <f t="shared" si="7"/>
        <v>0</v>
      </c>
      <c r="AE4" s="52">
        <f t="shared" si="8"/>
        <v>0</v>
      </c>
      <c r="AF4" s="34">
        <f t="shared" si="9"/>
        <v>44796</v>
      </c>
      <c r="AG4" s="55"/>
      <c r="AH4" s="52">
        <f t="shared" si="10"/>
        <v>0</v>
      </c>
      <c r="AI4" s="52">
        <f t="shared" si="11"/>
        <v>0</v>
      </c>
      <c r="AJ4" s="34">
        <f t="shared" si="12"/>
        <v>44803</v>
      </c>
      <c r="AK4" s="55"/>
      <c r="AL4" s="52">
        <f t="shared" si="13"/>
        <v>0</v>
      </c>
      <c r="AM4" s="52">
        <f t="shared" si="14"/>
        <v>0</v>
      </c>
      <c r="AN4" s="34">
        <f t="shared" si="15"/>
        <v>44810</v>
      </c>
      <c r="AO4" s="34"/>
      <c r="AP4" s="34">
        <f t="shared" si="16"/>
        <v>44834</v>
      </c>
      <c r="AQ4" s="37">
        <f t="shared" si="17"/>
        <v>44837</v>
      </c>
      <c r="AR4" s="1">
        <v>30</v>
      </c>
      <c r="AS4" s="1">
        <f t="shared" si="18"/>
        <v>210</v>
      </c>
      <c r="AT4" s="34"/>
      <c r="AU4" s="34">
        <f t="shared" si="26"/>
        <v>-1</v>
      </c>
      <c r="AV4" s="7">
        <f t="shared" si="19"/>
        <v>45020</v>
      </c>
      <c r="AW4" s="7"/>
      <c r="AX4" s="70">
        <f t="shared" si="20"/>
        <v>11.428571428571429</v>
      </c>
      <c r="AY4" s="50">
        <v>44728</v>
      </c>
      <c r="AZ4" s="50">
        <f t="shared" si="21"/>
        <v>44756</v>
      </c>
      <c r="BA4" s="50">
        <f t="shared" si="21"/>
        <v>44784</v>
      </c>
      <c r="BB4" s="50">
        <f t="shared" si="22"/>
        <v>44819</v>
      </c>
      <c r="BC4" s="50">
        <f t="shared" si="23"/>
        <v>44840</v>
      </c>
      <c r="BD4" s="50">
        <f t="shared" si="24"/>
        <v>44868</v>
      </c>
      <c r="BE4" s="50">
        <f t="shared" si="24"/>
        <v>44896</v>
      </c>
      <c r="BF4" s="50">
        <f t="shared" si="24"/>
        <v>44924</v>
      </c>
      <c r="BG4" s="50">
        <f t="shared" si="24"/>
        <v>44952</v>
      </c>
      <c r="BH4" s="50">
        <f t="shared" si="24"/>
        <v>44980</v>
      </c>
      <c r="BI4" s="50">
        <f t="shared" si="24"/>
        <v>45008</v>
      </c>
    </row>
    <row r="5" spans="1:61">
      <c r="A5" s="95">
        <v>203</v>
      </c>
      <c r="B5" s="98">
        <v>189931</v>
      </c>
      <c r="C5" s="145">
        <v>202673</v>
      </c>
      <c r="D5" s="3" t="s">
        <v>94</v>
      </c>
      <c r="E5" s="3">
        <v>209576</v>
      </c>
      <c r="G5" s="3" t="s">
        <v>56</v>
      </c>
      <c r="H5" s="3" t="s">
        <v>57</v>
      </c>
      <c r="I5" s="3">
        <v>2</v>
      </c>
      <c r="J5" s="3" t="s">
        <v>58</v>
      </c>
      <c r="K5" s="3" t="s">
        <v>62</v>
      </c>
      <c r="L5" s="3" t="str">
        <f t="shared" si="0"/>
        <v>CON-EX</v>
      </c>
      <c r="M5" s="3" t="s">
        <v>60</v>
      </c>
      <c r="N5" s="3" t="s">
        <v>60</v>
      </c>
      <c r="O5" s="3" t="s">
        <v>60</v>
      </c>
      <c r="P5" s="3" t="s">
        <v>60</v>
      </c>
      <c r="Q5" s="3" t="s">
        <v>60</v>
      </c>
      <c r="R5" s="3" t="s">
        <v>76</v>
      </c>
      <c r="T5" s="38">
        <v>44698</v>
      </c>
      <c r="U5" s="34">
        <f t="shared" si="1"/>
        <v>44719</v>
      </c>
      <c r="V5" s="35">
        <f t="shared" si="2"/>
        <v>44728</v>
      </c>
      <c r="W5" s="34">
        <f t="shared" si="3"/>
        <v>44784</v>
      </c>
      <c r="X5" s="34">
        <f t="shared" si="4"/>
        <v>44788</v>
      </c>
      <c r="Y5" s="56">
        <v>19.8</v>
      </c>
      <c r="Z5" s="52">
        <f t="shared" si="5"/>
        <v>0.19800000000000001</v>
      </c>
      <c r="AA5" s="52">
        <f t="shared" si="6"/>
        <v>99</v>
      </c>
      <c r="AB5" s="36">
        <f t="shared" si="25"/>
        <v>44789</v>
      </c>
      <c r="AC5" s="55"/>
      <c r="AD5" s="52">
        <f t="shared" si="7"/>
        <v>0</v>
      </c>
      <c r="AE5" s="52">
        <f t="shared" si="8"/>
        <v>0</v>
      </c>
      <c r="AF5" s="34">
        <f t="shared" si="9"/>
        <v>44796</v>
      </c>
      <c r="AG5" s="55"/>
      <c r="AH5" s="52">
        <f t="shared" si="10"/>
        <v>0</v>
      </c>
      <c r="AI5" s="52">
        <f t="shared" si="11"/>
        <v>0</v>
      </c>
      <c r="AJ5" s="34">
        <f t="shared" si="12"/>
        <v>44803</v>
      </c>
      <c r="AK5" s="55"/>
      <c r="AL5" s="52">
        <f t="shared" si="13"/>
        <v>0</v>
      </c>
      <c r="AM5" s="52">
        <f t="shared" si="14"/>
        <v>0</v>
      </c>
      <c r="AN5" s="34">
        <f t="shared" si="15"/>
        <v>44810</v>
      </c>
      <c r="AO5" s="34"/>
      <c r="AP5" s="34">
        <f t="shared" si="16"/>
        <v>44834</v>
      </c>
      <c r="AQ5" s="37">
        <f t="shared" si="17"/>
        <v>44837</v>
      </c>
      <c r="AR5" s="1">
        <v>30</v>
      </c>
      <c r="AS5" s="1">
        <f t="shared" si="18"/>
        <v>210</v>
      </c>
      <c r="AT5" s="34"/>
      <c r="AU5" s="34">
        <f t="shared" si="26"/>
        <v>-1</v>
      </c>
      <c r="AV5" s="7">
        <f t="shared" si="19"/>
        <v>45020</v>
      </c>
      <c r="AW5" s="7"/>
      <c r="AX5" s="70">
        <f t="shared" si="20"/>
        <v>11.428571428571429</v>
      </c>
      <c r="AY5" s="50">
        <v>44728</v>
      </c>
      <c r="AZ5" s="50">
        <f t="shared" si="21"/>
        <v>44756</v>
      </c>
      <c r="BA5" s="50">
        <f t="shared" si="21"/>
        <v>44784</v>
      </c>
      <c r="BB5" s="50">
        <f t="shared" si="22"/>
        <v>44819</v>
      </c>
      <c r="BC5" s="50">
        <f t="shared" si="23"/>
        <v>44840</v>
      </c>
      <c r="BD5" s="50">
        <f t="shared" si="24"/>
        <v>44868</v>
      </c>
      <c r="BE5" s="50">
        <f t="shared" si="24"/>
        <v>44896</v>
      </c>
      <c r="BF5" s="50">
        <f t="shared" si="24"/>
        <v>44924</v>
      </c>
      <c r="BG5" s="50">
        <f t="shared" si="24"/>
        <v>44952</v>
      </c>
      <c r="BH5" s="50">
        <f t="shared" si="24"/>
        <v>44980</v>
      </c>
      <c r="BI5" s="50">
        <f t="shared" si="24"/>
        <v>45008</v>
      </c>
    </row>
    <row r="6" spans="1:61">
      <c r="A6" s="95">
        <v>204</v>
      </c>
      <c r="B6" s="98">
        <v>189931</v>
      </c>
      <c r="C6" s="145">
        <v>202673</v>
      </c>
      <c r="D6" s="3" t="s">
        <v>94</v>
      </c>
      <c r="E6" s="3">
        <v>209576</v>
      </c>
      <c r="G6" s="3" t="s">
        <v>56</v>
      </c>
      <c r="H6" s="3" t="s">
        <v>95</v>
      </c>
      <c r="I6" s="3">
        <v>2</v>
      </c>
      <c r="J6" s="3" t="s">
        <v>58</v>
      </c>
      <c r="K6" s="3" t="s">
        <v>59</v>
      </c>
      <c r="L6" s="3" t="str">
        <f t="shared" si="0"/>
        <v>CON-SED</v>
      </c>
      <c r="M6" s="3" t="s">
        <v>60</v>
      </c>
      <c r="N6" s="3" t="s">
        <v>60</v>
      </c>
      <c r="O6" s="3" t="s">
        <v>60</v>
      </c>
      <c r="P6" s="3" t="s">
        <v>60</v>
      </c>
      <c r="Q6" s="3" t="s">
        <v>60</v>
      </c>
      <c r="R6" s="3" t="s">
        <v>76</v>
      </c>
      <c r="T6" s="38">
        <v>44698</v>
      </c>
      <c r="U6" s="34">
        <f t="shared" si="1"/>
        <v>44719</v>
      </c>
      <c r="V6" s="35">
        <f t="shared" si="2"/>
        <v>44728</v>
      </c>
      <c r="W6" s="34">
        <f t="shared" si="3"/>
        <v>44784</v>
      </c>
      <c r="X6" s="34">
        <f t="shared" si="4"/>
        <v>44788</v>
      </c>
      <c r="Y6" s="56">
        <v>20.9</v>
      </c>
      <c r="Z6" s="52">
        <f t="shared" si="5"/>
        <v>0.20899999999999999</v>
      </c>
      <c r="AA6" s="52">
        <f t="shared" si="6"/>
        <v>104.5</v>
      </c>
      <c r="AB6" s="36">
        <f t="shared" si="25"/>
        <v>44789</v>
      </c>
      <c r="AC6" s="55"/>
      <c r="AD6" s="52">
        <f t="shared" si="7"/>
        <v>0</v>
      </c>
      <c r="AE6" s="52">
        <f t="shared" si="8"/>
        <v>0</v>
      </c>
      <c r="AF6" s="34">
        <f t="shared" si="9"/>
        <v>44796</v>
      </c>
      <c r="AG6" s="55"/>
      <c r="AH6" s="52">
        <f t="shared" si="10"/>
        <v>0</v>
      </c>
      <c r="AI6" s="52">
        <f t="shared" si="11"/>
        <v>0</v>
      </c>
      <c r="AJ6" s="34">
        <f t="shared" si="12"/>
        <v>44803</v>
      </c>
      <c r="AK6" s="55"/>
      <c r="AL6" s="52">
        <f t="shared" si="13"/>
        <v>0</v>
      </c>
      <c r="AM6" s="52">
        <f t="shared" si="14"/>
        <v>0</v>
      </c>
      <c r="AN6" s="34">
        <f t="shared" si="15"/>
        <v>44810</v>
      </c>
      <c r="AO6" s="34"/>
      <c r="AP6" s="34">
        <f t="shared" si="16"/>
        <v>44834</v>
      </c>
      <c r="AQ6" s="37">
        <f t="shared" si="17"/>
        <v>44837</v>
      </c>
      <c r="AR6" s="1">
        <v>30</v>
      </c>
      <c r="AS6" s="1">
        <f t="shared" si="18"/>
        <v>210</v>
      </c>
      <c r="AT6" s="34"/>
      <c r="AU6" s="34">
        <f t="shared" si="26"/>
        <v>-1</v>
      </c>
      <c r="AV6" s="7">
        <f t="shared" si="19"/>
        <v>45020</v>
      </c>
      <c r="AW6" s="7"/>
      <c r="AX6" s="70">
        <f t="shared" si="20"/>
        <v>11.428571428571429</v>
      </c>
      <c r="AY6" s="50">
        <v>44728</v>
      </c>
      <c r="AZ6" s="50">
        <f t="shared" si="21"/>
        <v>44756</v>
      </c>
      <c r="BA6" s="50">
        <f t="shared" si="21"/>
        <v>44784</v>
      </c>
      <c r="BB6" s="50">
        <f t="shared" si="22"/>
        <v>44819</v>
      </c>
      <c r="BC6" s="50">
        <f t="shared" si="23"/>
        <v>44840</v>
      </c>
      <c r="BD6" s="50">
        <f t="shared" si="24"/>
        <v>44868</v>
      </c>
      <c r="BE6" s="50">
        <f t="shared" si="24"/>
        <v>44896</v>
      </c>
      <c r="BF6" s="50">
        <f t="shared" si="24"/>
        <v>44924</v>
      </c>
      <c r="BG6" s="50">
        <f t="shared" si="24"/>
        <v>44952</v>
      </c>
      <c r="BH6" s="50">
        <f t="shared" si="24"/>
        <v>44980</v>
      </c>
      <c r="BI6" s="50">
        <f t="shared" si="24"/>
        <v>45008</v>
      </c>
    </row>
    <row r="7" spans="1:61">
      <c r="A7" s="95">
        <v>205</v>
      </c>
      <c r="B7" s="98">
        <v>189931</v>
      </c>
      <c r="C7" s="145">
        <v>202673</v>
      </c>
      <c r="D7" s="3" t="s">
        <v>94</v>
      </c>
      <c r="E7" s="3">
        <v>209577</v>
      </c>
      <c r="G7" s="3" t="s">
        <v>63</v>
      </c>
      <c r="H7" s="3" t="s">
        <v>57</v>
      </c>
      <c r="I7" s="3">
        <v>2</v>
      </c>
      <c r="J7" s="3" t="s">
        <v>64</v>
      </c>
      <c r="K7" s="3" t="s">
        <v>59</v>
      </c>
      <c r="L7" s="3" t="str">
        <f t="shared" si="0"/>
        <v>HFD-SED</v>
      </c>
      <c r="M7" s="3" t="s">
        <v>60</v>
      </c>
      <c r="N7" s="3" t="s">
        <v>60</v>
      </c>
      <c r="O7" s="3" t="s">
        <v>60</v>
      </c>
      <c r="P7" s="3" t="s">
        <v>60</v>
      </c>
      <c r="Q7" s="3" t="s">
        <v>60</v>
      </c>
      <c r="R7" s="3" t="s">
        <v>76</v>
      </c>
      <c r="T7" s="38">
        <v>44698</v>
      </c>
      <c r="U7" s="34">
        <f t="shared" si="1"/>
        <v>44719</v>
      </c>
      <c r="V7" s="35">
        <f t="shared" si="2"/>
        <v>44728</v>
      </c>
      <c r="W7" s="34">
        <f t="shared" si="3"/>
        <v>44784</v>
      </c>
      <c r="X7" s="34">
        <f t="shared" si="4"/>
        <v>44788</v>
      </c>
      <c r="Y7" s="56">
        <v>27.4</v>
      </c>
      <c r="Z7" s="52">
        <f t="shared" si="5"/>
        <v>0.27399999999999997</v>
      </c>
      <c r="AA7" s="52">
        <f t="shared" si="6"/>
        <v>136.99999999999997</v>
      </c>
      <c r="AB7" s="36">
        <f t="shared" si="25"/>
        <v>44789</v>
      </c>
      <c r="AC7" s="55"/>
      <c r="AD7" s="52">
        <f t="shared" si="7"/>
        <v>0</v>
      </c>
      <c r="AE7" s="52">
        <f t="shared" si="8"/>
        <v>0</v>
      </c>
      <c r="AF7" s="34">
        <f t="shared" si="9"/>
        <v>44796</v>
      </c>
      <c r="AG7" s="55"/>
      <c r="AH7" s="52">
        <f t="shared" si="10"/>
        <v>0</v>
      </c>
      <c r="AI7" s="52">
        <f t="shared" si="11"/>
        <v>0</v>
      </c>
      <c r="AJ7" s="34">
        <f t="shared" si="12"/>
        <v>44803</v>
      </c>
      <c r="AK7" s="55"/>
      <c r="AL7" s="52">
        <f t="shared" si="13"/>
        <v>0</v>
      </c>
      <c r="AM7" s="52">
        <f t="shared" si="14"/>
        <v>0</v>
      </c>
      <c r="AN7" s="34">
        <f t="shared" si="15"/>
        <v>44810</v>
      </c>
      <c r="AO7" s="34"/>
      <c r="AP7" s="34">
        <f t="shared" si="16"/>
        <v>44834</v>
      </c>
      <c r="AQ7" s="37">
        <f t="shared" si="17"/>
        <v>44837</v>
      </c>
      <c r="AR7" s="1">
        <v>30</v>
      </c>
      <c r="AS7" s="1">
        <f t="shared" si="18"/>
        <v>210</v>
      </c>
      <c r="AT7" s="34"/>
      <c r="AU7" s="34">
        <f t="shared" si="26"/>
        <v>-1</v>
      </c>
      <c r="AV7" s="7">
        <f t="shared" si="19"/>
        <v>45020</v>
      </c>
      <c r="AW7" s="7"/>
      <c r="AX7" s="70">
        <f t="shared" si="20"/>
        <v>11.428571428571429</v>
      </c>
      <c r="AY7" s="50">
        <v>44728</v>
      </c>
      <c r="AZ7" s="50">
        <f t="shared" si="21"/>
        <v>44756</v>
      </c>
      <c r="BA7" s="50">
        <f t="shared" si="21"/>
        <v>44784</v>
      </c>
      <c r="BB7" s="50">
        <f t="shared" si="22"/>
        <v>44819</v>
      </c>
      <c r="BC7" s="50">
        <f t="shared" si="23"/>
        <v>44840</v>
      </c>
      <c r="BD7" s="50">
        <f t="shared" si="24"/>
        <v>44868</v>
      </c>
      <c r="BE7" s="50">
        <f t="shared" si="24"/>
        <v>44896</v>
      </c>
      <c r="BF7" s="50">
        <f t="shared" si="24"/>
        <v>44924</v>
      </c>
      <c r="BG7" s="50">
        <f t="shared" si="24"/>
        <v>44952</v>
      </c>
      <c r="BH7" s="50">
        <f t="shared" si="24"/>
        <v>44980</v>
      </c>
      <c r="BI7" s="50">
        <f t="shared" si="24"/>
        <v>45008</v>
      </c>
    </row>
    <row r="8" spans="1:61">
      <c r="A8" s="95">
        <v>206</v>
      </c>
      <c r="B8" s="98">
        <v>189931</v>
      </c>
      <c r="C8" s="145">
        <v>202673</v>
      </c>
      <c r="D8" s="3" t="s">
        <v>94</v>
      </c>
      <c r="E8" s="3">
        <v>209577</v>
      </c>
      <c r="G8" s="3" t="s">
        <v>63</v>
      </c>
      <c r="H8" s="3" t="s">
        <v>95</v>
      </c>
      <c r="I8" s="3">
        <v>2</v>
      </c>
      <c r="J8" s="3" t="s">
        <v>64</v>
      </c>
      <c r="K8" s="3" t="s">
        <v>62</v>
      </c>
      <c r="L8" s="3" t="str">
        <f t="shared" si="0"/>
        <v>HFD-EX</v>
      </c>
      <c r="M8" s="3" t="s">
        <v>60</v>
      </c>
      <c r="N8" s="3" t="s">
        <v>60</v>
      </c>
      <c r="O8" s="3" t="s">
        <v>60</v>
      </c>
      <c r="P8" s="3" t="s">
        <v>60</v>
      </c>
      <c r="Q8" s="3" t="s">
        <v>60</v>
      </c>
      <c r="R8" s="3" t="s">
        <v>76</v>
      </c>
      <c r="T8" s="38">
        <v>44698</v>
      </c>
      <c r="U8" s="34">
        <f t="shared" si="1"/>
        <v>44719</v>
      </c>
      <c r="V8" s="35">
        <f t="shared" si="2"/>
        <v>44728</v>
      </c>
      <c r="W8" s="34">
        <f t="shared" si="3"/>
        <v>44784</v>
      </c>
      <c r="X8" s="34">
        <f t="shared" si="4"/>
        <v>44788</v>
      </c>
      <c r="Y8" s="56">
        <v>30.7</v>
      </c>
      <c r="Z8" s="52">
        <f t="shared" si="5"/>
        <v>0.307</v>
      </c>
      <c r="AA8" s="52">
        <f t="shared" si="6"/>
        <v>153.5</v>
      </c>
      <c r="AB8" s="36">
        <f t="shared" si="25"/>
        <v>44789</v>
      </c>
      <c r="AC8" s="55"/>
      <c r="AD8" s="52">
        <f t="shared" si="7"/>
        <v>0</v>
      </c>
      <c r="AE8" s="52">
        <f t="shared" si="8"/>
        <v>0</v>
      </c>
      <c r="AF8" s="34">
        <f t="shared" si="9"/>
        <v>44796</v>
      </c>
      <c r="AG8" s="55"/>
      <c r="AH8" s="52">
        <f t="shared" si="10"/>
        <v>0</v>
      </c>
      <c r="AI8" s="52">
        <f t="shared" si="11"/>
        <v>0</v>
      </c>
      <c r="AJ8" s="34">
        <f t="shared" si="12"/>
        <v>44803</v>
      </c>
      <c r="AK8" s="55"/>
      <c r="AL8" s="52">
        <f t="shared" si="13"/>
        <v>0</v>
      </c>
      <c r="AM8" s="52">
        <f t="shared" si="14"/>
        <v>0</v>
      </c>
      <c r="AN8" s="34">
        <f t="shared" si="15"/>
        <v>44810</v>
      </c>
      <c r="AO8" s="34"/>
      <c r="AP8" s="34">
        <f t="shared" si="16"/>
        <v>44834</v>
      </c>
      <c r="AQ8" s="37">
        <f t="shared" si="17"/>
        <v>44837</v>
      </c>
      <c r="AR8" s="1">
        <v>30</v>
      </c>
      <c r="AS8" s="1">
        <f t="shared" si="18"/>
        <v>210</v>
      </c>
      <c r="AT8" s="34"/>
      <c r="AU8" s="34">
        <f t="shared" si="26"/>
        <v>-1</v>
      </c>
      <c r="AV8" s="7">
        <f t="shared" si="19"/>
        <v>45020</v>
      </c>
      <c r="AW8" s="7"/>
      <c r="AX8" s="70">
        <f t="shared" si="20"/>
        <v>11.428571428571429</v>
      </c>
      <c r="AY8" s="50">
        <v>44728</v>
      </c>
      <c r="AZ8" s="50">
        <f t="shared" si="21"/>
        <v>44756</v>
      </c>
      <c r="BA8" s="50">
        <f t="shared" si="21"/>
        <v>44784</v>
      </c>
      <c r="BB8" s="50">
        <f t="shared" si="22"/>
        <v>44819</v>
      </c>
      <c r="BC8" s="50">
        <f t="shared" si="23"/>
        <v>44840</v>
      </c>
      <c r="BD8" s="50">
        <f t="shared" si="24"/>
        <v>44868</v>
      </c>
      <c r="BE8" s="50">
        <f t="shared" si="24"/>
        <v>44896</v>
      </c>
      <c r="BF8" s="50">
        <f t="shared" si="24"/>
        <v>44924</v>
      </c>
      <c r="BG8" s="50">
        <f t="shared" si="24"/>
        <v>44952</v>
      </c>
      <c r="BH8" s="50">
        <f t="shared" si="24"/>
        <v>44980</v>
      </c>
      <c r="BI8" s="50">
        <f t="shared" si="24"/>
        <v>45008</v>
      </c>
    </row>
    <row r="9" spans="1:61">
      <c r="A9" s="95">
        <v>207</v>
      </c>
      <c r="B9" s="98">
        <v>189931</v>
      </c>
      <c r="C9" s="145">
        <v>202673</v>
      </c>
      <c r="D9" s="3" t="s">
        <v>94</v>
      </c>
      <c r="E9" s="3">
        <v>210468</v>
      </c>
      <c r="G9" s="3" t="s">
        <v>56</v>
      </c>
      <c r="H9" s="3" t="s">
        <v>57</v>
      </c>
      <c r="I9" s="3">
        <v>2</v>
      </c>
      <c r="J9" s="3" t="s">
        <v>64</v>
      </c>
      <c r="K9" s="3" t="s">
        <v>62</v>
      </c>
      <c r="L9" s="3" t="str">
        <f t="shared" si="0"/>
        <v>HFD-EX</v>
      </c>
      <c r="M9" s="3" t="s">
        <v>60</v>
      </c>
      <c r="N9" s="3" t="s">
        <v>60</v>
      </c>
      <c r="O9" s="3" t="s">
        <v>60</v>
      </c>
      <c r="P9" s="3" t="s">
        <v>60</v>
      </c>
      <c r="Q9" s="3" t="s">
        <v>60</v>
      </c>
      <c r="R9" s="3" t="s">
        <v>76</v>
      </c>
      <c r="T9" s="38">
        <v>44704</v>
      </c>
      <c r="U9" s="34">
        <f>T9+21</f>
        <v>44725</v>
      </c>
      <c r="V9" s="35">
        <f t="shared" si="2"/>
        <v>44735</v>
      </c>
      <c r="W9" s="34">
        <f t="shared" si="3"/>
        <v>44791</v>
      </c>
      <c r="X9" s="34">
        <f t="shared" si="4"/>
        <v>44795</v>
      </c>
      <c r="Z9" s="52">
        <f t="shared" si="5"/>
        <v>0</v>
      </c>
      <c r="AA9" s="52">
        <f t="shared" si="6"/>
        <v>0</v>
      </c>
      <c r="AB9" s="36">
        <f t="shared" si="25"/>
        <v>44796</v>
      </c>
      <c r="AC9" s="55"/>
      <c r="AD9" s="52">
        <f t="shared" si="7"/>
        <v>0</v>
      </c>
      <c r="AE9" s="52">
        <f t="shared" si="8"/>
        <v>0</v>
      </c>
      <c r="AF9" s="34">
        <f t="shared" si="9"/>
        <v>44803</v>
      </c>
      <c r="AG9" s="55"/>
      <c r="AH9" s="52">
        <f t="shared" si="10"/>
        <v>0</v>
      </c>
      <c r="AI9" s="52">
        <f t="shared" si="11"/>
        <v>0</v>
      </c>
      <c r="AJ9" s="34">
        <f t="shared" si="12"/>
        <v>44810</v>
      </c>
      <c r="AK9" s="55"/>
      <c r="AL9" s="52">
        <f t="shared" si="13"/>
        <v>0</v>
      </c>
      <c r="AM9" s="52">
        <f t="shared" si="14"/>
        <v>0</v>
      </c>
      <c r="AN9" s="34">
        <f t="shared" si="15"/>
        <v>44817</v>
      </c>
      <c r="AO9" s="34"/>
      <c r="AP9" s="34">
        <f t="shared" si="16"/>
        <v>44841</v>
      </c>
      <c r="AQ9" s="37">
        <f t="shared" si="17"/>
        <v>44844</v>
      </c>
      <c r="AR9" s="1">
        <v>30</v>
      </c>
      <c r="AS9" s="1">
        <f t="shared" si="18"/>
        <v>210</v>
      </c>
      <c r="AT9" s="34"/>
      <c r="AU9" s="34">
        <f t="shared" si="26"/>
        <v>-1</v>
      </c>
      <c r="AV9" s="7">
        <f t="shared" si="19"/>
        <v>45027</v>
      </c>
      <c r="AW9" s="7"/>
      <c r="AX9" s="70">
        <f t="shared" si="20"/>
        <v>11.428571428571429</v>
      </c>
      <c r="AY9" s="50">
        <v>44735</v>
      </c>
      <c r="AZ9" s="50">
        <f t="shared" si="21"/>
        <v>44763</v>
      </c>
      <c r="BA9" s="50">
        <f t="shared" si="21"/>
        <v>44791</v>
      </c>
      <c r="BB9" s="50">
        <f t="shared" si="22"/>
        <v>44826</v>
      </c>
      <c r="BC9" s="50">
        <f t="shared" si="23"/>
        <v>44847</v>
      </c>
      <c r="BD9" s="50">
        <f t="shared" si="24"/>
        <v>44875</v>
      </c>
      <c r="BE9" s="50">
        <f t="shared" si="24"/>
        <v>44903</v>
      </c>
      <c r="BF9" s="50">
        <f t="shared" si="24"/>
        <v>44931</v>
      </c>
      <c r="BG9" s="50">
        <f t="shared" si="24"/>
        <v>44959</v>
      </c>
      <c r="BH9" s="50">
        <f t="shared" si="24"/>
        <v>44987</v>
      </c>
      <c r="BI9" s="50">
        <f t="shared" si="24"/>
        <v>45015</v>
      </c>
    </row>
    <row r="10" spans="1:61">
      <c r="A10" s="95">
        <v>208</v>
      </c>
      <c r="B10" s="98">
        <v>189931</v>
      </c>
      <c r="C10" s="145">
        <v>202673</v>
      </c>
      <c r="D10" s="3" t="s">
        <v>94</v>
      </c>
      <c r="E10" s="3">
        <v>210468</v>
      </c>
      <c r="G10" s="3" t="s">
        <v>56</v>
      </c>
      <c r="H10" s="187" t="s">
        <v>96</v>
      </c>
      <c r="I10" s="3">
        <v>2</v>
      </c>
      <c r="L10" s="3" t="str">
        <f t="shared" si="0"/>
        <v>Not Yet Assigned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76</v>
      </c>
      <c r="T10" s="38">
        <v>44704</v>
      </c>
      <c r="U10" s="34">
        <f t="shared" ref="U10:U73" si="27">T10+21</f>
        <v>44725</v>
      </c>
      <c r="V10" s="35">
        <f t="shared" si="2"/>
        <v>44735</v>
      </c>
      <c r="W10" s="34">
        <f t="shared" si="3"/>
        <v>44791</v>
      </c>
      <c r="X10" s="34">
        <f t="shared" si="4"/>
        <v>44795</v>
      </c>
      <c r="Z10" s="52">
        <f t="shared" si="5"/>
        <v>0</v>
      </c>
      <c r="AA10" s="52">
        <f t="shared" si="6"/>
        <v>0</v>
      </c>
      <c r="AB10" s="36">
        <f t="shared" si="25"/>
        <v>44796</v>
      </c>
      <c r="AC10" s="55"/>
      <c r="AD10" s="52">
        <f t="shared" si="7"/>
        <v>0</v>
      </c>
      <c r="AE10" s="52">
        <f t="shared" si="8"/>
        <v>0</v>
      </c>
      <c r="AF10" s="34">
        <f t="shared" si="9"/>
        <v>44803</v>
      </c>
      <c r="AG10" s="55"/>
      <c r="AH10" s="52">
        <f t="shared" si="10"/>
        <v>0</v>
      </c>
      <c r="AI10" s="52">
        <f t="shared" si="11"/>
        <v>0</v>
      </c>
      <c r="AJ10" s="34">
        <f t="shared" si="12"/>
        <v>44810</v>
      </c>
      <c r="AK10" s="55"/>
      <c r="AL10" s="52">
        <f t="shared" si="13"/>
        <v>0</v>
      </c>
      <c r="AM10" s="52">
        <f t="shared" si="14"/>
        <v>0</v>
      </c>
      <c r="AN10" s="34">
        <f t="shared" si="15"/>
        <v>44817</v>
      </c>
      <c r="AO10" s="34"/>
      <c r="AP10" s="34">
        <f t="shared" si="16"/>
        <v>44841</v>
      </c>
      <c r="AQ10" s="37">
        <f t="shared" si="17"/>
        <v>44844</v>
      </c>
      <c r="AR10" s="1">
        <v>30</v>
      </c>
      <c r="AS10" s="1">
        <f t="shared" si="18"/>
        <v>210</v>
      </c>
      <c r="AT10" s="34"/>
      <c r="AU10" s="34">
        <f t="shared" si="26"/>
        <v>-1</v>
      </c>
      <c r="AV10" s="7">
        <f t="shared" si="19"/>
        <v>45027</v>
      </c>
      <c r="AW10" s="7"/>
      <c r="AX10" s="70">
        <f t="shared" si="20"/>
        <v>11.428571428571429</v>
      </c>
      <c r="AY10" s="50">
        <v>44735</v>
      </c>
      <c r="AZ10" s="50">
        <f t="shared" si="21"/>
        <v>44763</v>
      </c>
      <c r="BA10" s="50">
        <f t="shared" si="21"/>
        <v>44791</v>
      </c>
      <c r="BB10" s="50">
        <f t="shared" si="22"/>
        <v>44826</v>
      </c>
      <c r="BC10" s="50">
        <f t="shared" si="23"/>
        <v>44847</v>
      </c>
      <c r="BD10" s="50">
        <f t="shared" si="24"/>
        <v>44875</v>
      </c>
      <c r="BE10" s="50">
        <f t="shared" si="24"/>
        <v>44903</v>
      </c>
      <c r="BF10" s="50">
        <f t="shared" si="24"/>
        <v>44931</v>
      </c>
      <c r="BG10" s="50">
        <f t="shared" si="24"/>
        <v>44959</v>
      </c>
      <c r="BH10" s="50">
        <f t="shared" si="24"/>
        <v>44987</v>
      </c>
      <c r="BI10" s="50">
        <f t="shared" si="24"/>
        <v>45015</v>
      </c>
    </row>
    <row r="11" spans="1:61">
      <c r="A11" s="95">
        <v>209</v>
      </c>
      <c r="B11" s="98">
        <v>189931</v>
      </c>
      <c r="C11" s="145">
        <v>202673</v>
      </c>
      <c r="D11" s="3" t="s">
        <v>94</v>
      </c>
      <c r="E11" s="3">
        <v>210469</v>
      </c>
      <c r="G11" s="3" t="s">
        <v>63</v>
      </c>
      <c r="H11" s="3" t="s">
        <v>57</v>
      </c>
      <c r="I11" s="3">
        <v>2</v>
      </c>
      <c r="J11" s="3" t="s">
        <v>58</v>
      </c>
      <c r="K11" s="3" t="s">
        <v>62</v>
      </c>
      <c r="L11" s="3" t="str">
        <f>IF((AND(J11="CON",K11="SED")),"CON-SED",IF((AND(J11="CON",K11="EX")),"CON-EX",IF((AND(J11="HFD",K11="SED")),"HFD-SED",IF((AND(J11="HFD",K11="EX")),"HFD-EX","Not Yet Assigned"))))</f>
        <v>CON-EX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76</v>
      </c>
      <c r="T11" s="38">
        <v>44704</v>
      </c>
      <c r="U11" s="34">
        <f t="shared" si="27"/>
        <v>44725</v>
      </c>
      <c r="V11" s="35">
        <f t="shared" si="2"/>
        <v>44735</v>
      </c>
      <c r="W11" s="34">
        <f t="shared" si="3"/>
        <v>44791</v>
      </c>
      <c r="X11" s="34">
        <f t="shared" si="4"/>
        <v>44795</v>
      </c>
      <c r="Z11" s="52">
        <f t="shared" si="5"/>
        <v>0</v>
      </c>
      <c r="AA11" s="52">
        <f t="shared" si="6"/>
        <v>0</v>
      </c>
      <c r="AB11" s="36">
        <f t="shared" si="25"/>
        <v>44796</v>
      </c>
      <c r="AC11" s="55"/>
      <c r="AD11" s="52">
        <f t="shared" si="7"/>
        <v>0</v>
      </c>
      <c r="AE11" s="52">
        <f t="shared" si="8"/>
        <v>0</v>
      </c>
      <c r="AF11" s="34">
        <f t="shared" si="9"/>
        <v>44803</v>
      </c>
      <c r="AG11" s="55"/>
      <c r="AH11" s="52">
        <f t="shared" si="10"/>
        <v>0</v>
      </c>
      <c r="AI11" s="52">
        <f t="shared" si="11"/>
        <v>0</v>
      </c>
      <c r="AJ11" s="34">
        <f t="shared" si="12"/>
        <v>44810</v>
      </c>
      <c r="AK11" s="55"/>
      <c r="AL11" s="52">
        <f t="shared" si="13"/>
        <v>0</v>
      </c>
      <c r="AM11" s="52">
        <f t="shared" si="14"/>
        <v>0</v>
      </c>
      <c r="AN11" s="34">
        <f t="shared" si="15"/>
        <v>44817</v>
      </c>
      <c r="AO11" s="34"/>
      <c r="AP11" s="34">
        <f t="shared" si="16"/>
        <v>44841</v>
      </c>
      <c r="AQ11" s="37">
        <f t="shared" si="17"/>
        <v>44844</v>
      </c>
      <c r="AR11" s="1">
        <v>30</v>
      </c>
      <c r="AS11" s="1">
        <f t="shared" si="18"/>
        <v>210</v>
      </c>
      <c r="AT11" s="34"/>
      <c r="AU11" s="34">
        <f t="shared" si="26"/>
        <v>-1</v>
      </c>
      <c r="AV11" s="7">
        <f t="shared" si="19"/>
        <v>45027</v>
      </c>
      <c r="AW11" s="7"/>
      <c r="AX11" s="70">
        <f t="shared" si="20"/>
        <v>11.428571428571429</v>
      </c>
      <c r="AY11" s="50">
        <v>44735</v>
      </c>
      <c r="AZ11" s="50">
        <f t="shared" si="21"/>
        <v>44763</v>
      </c>
      <c r="BA11" s="50">
        <f t="shared" si="21"/>
        <v>44791</v>
      </c>
      <c r="BB11" s="50">
        <f t="shared" si="22"/>
        <v>44826</v>
      </c>
      <c r="BC11" s="50">
        <f t="shared" si="23"/>
        <v>44847</v>
      </c>
      <c r="BD11" s="50">
        <f t="shared" si="24"/>
        <v>44875</v>
      </c>
      <c r="BE11" s="50">
        <f t="shared" si="24"/>
        <v>44903</v>
      </c>
      <c r="BF11" s="50">
        <f t="shared" si="24"/>
        <v>44931</v>
      </c>
      <c r="BG11" s="50">
        <f t="shared" si="24"/>
        <v>44959</v>
      </c>
      <c r="BH11" s="50">
        <f t="shared" si="24"/>
        <v>44987</v>
      </c>
      <c r="BI11" s="50">
        <f t="shared" si="24"/>
        <v>45015</v>
      </c>
    </row>
    <row r="12" spans="1:61">
      <c r="A12" s="95">
        <v>210</v>
      </c>
      <c r="B12" s="98">
        <v>189931</v>
      </c>
      <c r="C12" s="145">
        <v>202673</v>
      </c>
      <c r="D12" s="3" t="s">
        <v>94</v>
      </c>
      <c r="E12" s="3">
        <v>210469</v>
      </c>
      <c r="G12" s="3" t="s">
        <v>63</v>
      </c>
      <c r="H12" s="3" t="s">
        <v>95</v>
      </c>
      <c r="I12" s="3">
        <v>2</v>
      </c>
      <c r="J12" s="3" t="s">
        <v>58</v>
      </c>
      <c r="K12" s="3" t="s">
        <v>59</v>
      </c>
      <c r="L12" s="3" t="str">
        <f t="shared" si="0"/>
        <v>CON-SED</v>
      </c>
      <c r="M12" s="3" t="s">
        <v>60</v>
      </c>
      <c r="N12" s="3" t="s">
        <v>60</v>
      </c>
      <c r="O12" s="3" t="s">
        <v>60</v>
      </c>
      <c r="P12" s="3" t="s">
        <v>60</v>
      </c>
      <c r="Q12" s="3" t="s">
        <v>60</v>
      </c>
      <c r="R12" s="3" t="s">
        <v>76</v>
      </c>
      <c r="T12" s="38">
        <v>44704</v>
      </c>
      <c r="U12" s="34">
        <f t="shared" si="27"/>
        <v>44725</v>
      </c>
      <c r="V12" s="35">
        <f t="shared" si="2"/>
        <v>44735</v>
      </c>
      <c r="W12" s="34">
        <f t="shared" si="3"/>
        <v>44791</v>
      </c>
      <c r="X12" s="34">
        <f t="shared" si="4"/>
        <v>44795</v>
      </c>
      <c r="Z12" s="52">
        <f t="shared" si="5"/>
        <v>0</v>
      </c>
      <c r="AA12" s="52">
        <f t="shared" si="6"/>
        <v>0</v>
      </c>
      <c r="AB12" s="36">
        <f t="shared" si="25"/>
        <v>44796</v>
      </c>
      <c r="AC12" s="55"/>
      <c r="AD12" s="52">
        <f t="shared" si="7"/>
        <v>0</v>
      </c>
      <c r="AE12" s="52">
        <f t="shared" si="8"/>
        <v>0</v>
      </c>
      <c r="AF12" s="34">
        <f t="shared" si="9"/>
        <v>44803</v>
      </c>
      <c r="AG12" s="55"/>
      <c r="AH12" s="52">
        <f t="shared" si="10"/>
        <v>0</v>
      </c>
      <c r="AI12" s="52">
        <f t="shared" si="11"/>
        <v>0</v>
      </c>
      <c r="AJ12" s="34">
        <f t="shared" si="12"/>
        <v>44810</v>
      </c>
      <c r="AK12" s="55"/>
      <c r="AL12" s="52">
        <f t="shared" si="13"/>
        <v>0</v>
      </c>
      <c r="AM12" s="52">
        <f t="shared" si="14"/>
        <v>0</v>
      </c>
      <c r="AN12" s="34">
        <f t="shared" si="15"/>
        <v>44817</v>
      </c>
      <c r="AO12" s="34"/>
      <c r="AP12" s="34">
        <f t="shared" si="16"/>
        <v>44841</v>
      </c>
      <c r="AQ12" s="37">
        <f t="shared" si="17"/>
        <v>44844</v>
      </c>
      <c r="AR12" s="1">
        <v>30</v>
      </c>
      <c r="AS12" s="1">
        <f t="shared" si="18"/>
        <v>210</v>
      </c>
      <c r="AT12" s="34"/>
      <c r="AU12" s="34">
        <f t="shared" si="26"/>
        <v>-1</v>
      </c>
      <c r="AV12" s="7">
        <f t="shared" si="19"/>
        <v>45027</v>
      </c>
      <c r="AW12" s="7"/>
      <c r="AX12" s="70">
        <f t="shared" si="20"/>
        <v>11.428571428571429</v>
      </c>
      <c r="AY12" s="50">
        <v>44735</v>
      </c>
      <c r="AZ12" s="50">
        <f t="shared" si="21"/>
        <v>44763</v>
      </c>
      <c r="BA12" s="50">
        <f t="shared" si="21"/>
        <v>44791</v>
      </c>
      <c r="BB12" s="50">
        <f t="shared" si="22"/>
        <v>44826</v>
      </c>
      <c r="BC12" s="50">
        <f t="shared" si="23"/>
        <v>44847</v>
      </c>
      <c r="BD12" s="50">
        <f t="shared" si="24"/>
        <v>44875</v>
      </c>
      <c r="BE12" s="50">
        <f t="shared" si="24"/>
        <v>44903</v>
      </c>
      <c r="BF12" s="50">
        <f t="shared" si="24"/>
        <v>44931</v>
      </c>
      <c r="BG12" s="50">
        <f t="shared" si="24"/>
        <v>44959</v>
      </c>
      <c r="BH12" s="50">
        <f t="shared" si="24"/>
        <v>44987</v>
      </c>
      <c r="BI12" s="50">
        <f t="shared" si="24"/>
        <v>45015</v>
      </c>
    </row>
    <row r="13" spans="1:61">
      <c r="A13" s="95">
        <v>211</v>
      </c>
      <c r="B13" s="98">
        <v>189931</v>
      </c>
      <c r="C13" s="145">
        <v>202673</v>
      </c>
      <c r="D13" s="3" t="s">
        <v>94</v>
      </c>
      <c r="E13" s="3">
        <v>210469</v>
      </c>
      <c r="G13" s="3" t="s">
        <v>63</v>
      </c>
      <c r="H13" s="3" t="s">
        <v>57</v>
      </c>
      <c r="I13" s="3">
        <v>2</v>
      </c>
      <c r="J13" s="3" t="s">
        <v>58</v>
      </c>
      <c r="K13" s="3" t="s">
        <v>62</v>
      </c>
      <c r="L13" s="3" t="str">
        <f t="shared" si="0"/>
        <v>CON-EX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76</v>
      </c>
      <c r="T13" s="38">
        <v>44704</v>
      </c>
      <c r="U13" s="34">
        <f t="shared" si="27"/>
        <v>44725</v>
      </c>
      <c r="V13" s="35">
        <f t="shared" si="2"/>
        <v>44735</v>
      </c>
      <c r="W13" s="34">
        <f t="shared" si="3"/>
        <v>44791</v>
      </c>
      <c r="X13" s="34">
        <f t="shared" si="4"/>
        <v>44795</v>
      </c>
      <c r="Z13" s="52">
        <f t="shared" si="5"/>
        <v>0</v>
      </c>
      <c r="AA13" s="52">
        <f t="shared" si="6"/>
        <v>0</v>
      </c>
      <c r="AB13" s="36">
        <f t="shared" si="25"/>
        <v>44796</v>
      </c>
      <c r="AC13" s="55"/>
      <c r="AD13" s="52">
        <f t="shared" si="7"/>
        <v>0</v>
      </c>
      <c r="AE13" s="52">
        <f t="shared" si="8"/>
        <v>0</v>
      </c>
      <c r="AF13" s="34">
        <f t="shared" si="9"/>
        <v>44803</v>
      </c>
      <c r="AG13" s="55"/>
      <c r="AH13" s="52">
        <f t="shared" si="10"/>
        <v>0</v>
      </c>
      <c r="AI13" s="52">
        <f t="shared" si="11"/>
        <v>0</v>
      </c>
      <c r="AJ13" s="34">
        <f t="shared" si="12"/>
        <v>44810</v>
      </c>
      <c r="AK13" s="55"/>
      <c r="AL13" s="52">
        <f t="shared" si="13"/>
        <v>0</v>
      </c>
      <c r="AM13" s="52">
        <f t="shared" si="14"/>
        <v>0</v>
      </c>
      <c r="AN13" s="34">
        <f t="shared" si="15"/>
        <v>44817</v>
      </c>
      <c r="AO13" s="34"/>
      <c r="AP13" s="34">
        <f t="shared" si="16"/>
        <v>44841</v>
      </c>
      <c r="AQ13" s="37">
        <f t="shared" si="17"/>
        <v>44844</v>
      </c>
      <c r="AR13" s="1">
        <v>30</v>
      </c>
      <c r="AS13" s="1">
        <f t="shared" si="18"/>
        <v>210</v>
      </c>
      <c r="AT13" s="34"/>
      <c r="AU13" s="34">
        <f t="shared" si="26"/>
        <v>-1</v>
      </c>
      <c r="AV13" s="7">
        <f t="shared" si="19"/>
        <v>45027</v>
      </c>
      <c r="AW13" s="7"/>
      <c r="AX13" s="70">
        <f t="shared" si="20"/>
        <v>11.428571428571429</v>
      </c>
      <c r="AY13" s="50">
        <v>44735</v>
      </c>
      <c r="AZ13" s="50">
        <f t="shared" si="21"/>
        <v>44763</v>
      </c>
      <c r="BA13" s="50">
        <f t="shared" si="21"/>
        <v>44791</v>
      </c>
      <c r="BB13" s="50">
        <f t="shared" si="22"/>
        <v>44826</v>
      </c>
      <c r="BC13" s="50">
        <f t="shared" si="23"/>
        <v>44847</v>
      </c>
      <c r="BD13" s="50">
        <f t="shared" si="24"/>
        <v>44875</v>
      </c>
      <c r="BE13" s="50">
        <f t="shared" si="24"/>
        <v>44903</v>
      </c>
      <c r="BF13" s="50">
        <f t="shared" si="24"/>
        <v>44931</v>
      </c>
      <c r="BG13" s="50">
        <f t="shared" si="24"/>
        <v>44959</v>
      </c>
      <c r="BH13" s="50">
        <f t="shared" si="24"/>
        <v>44987</v>
      </c>
      <c r="BI13" s="50">
        <f t="shared" si="24"/>
        <v>45015</v>
      </c>
    </row>
    <row r="14" spans="1:61">
      <c r="A14" s="95">
        <v>212</v>
      </c>
      <c r="B14" s="98">
        <v>189931</v>
      </c>
      <c r="C14" s="145">
        <v>202673</v>
      </c>
      <c r="D14" s="3" t="s">
        <v>94</v>
      </c>
      <c r="E14" s="3">
        <v>212640</v>
      </c>
      <c r="G14" s="3" t="s">
        <v>63</v>
      </c>
      <c r="H14" s="3" t="s">
        <v>57</v>
      </c>
      <c r="I14" s="3">
        <v>2</v>
      </c>
      <c r="J14" s="3" t="s">
        <v>64</v>
      </c>
      <c r="K14" s="3" t="s">
        <v>62</v>
      </c>
      <c r="L14" s="3" t="str">
        <f t="shared" si="0"/>
        <v>HFD-EX</v>
      </c>
      <c r="M14" s="3" t="s">
        <v>76</v>
      </c>
      <c r="N14" s="3" t="s">
        <v>76</v>
      </c>
      <c r="O14" s="3" t="s">
        <v>76</v>
      </c>
      <c r="P14" s="3" t="s">
        <v>76</v>
      </c>
      <c r="Q14" s="3" t="s">
        <v>60</v>
      </c>
      <c r="R14" s="3" t="s">
        <v>76</v>
      </c>
      <c r="T14" s="38">
        <v>44724</v>
      </c>
      <c r="U14" s="34">
        <f t="shared" si="27"/>
        <v>44745</v>
      </c>
      <c r="V14" s="35">
        <f t="shared" si="2"/>
        <v>44756</v>
      </c>
      <c r="W14" s="34">
        <f t="shared" si="3"/>
        <v>44812</v>
      </c>
      <c r="X14" s="34">
        <f t="shared" si="4"/>
        <v>44816</v>
      </c>
      <c r="Z14" s="52">
        <f t="shared" si="5"/>
        <v>0</v>
      </c>
      <c r="AA14" s="52">
        <f t="shared" si="6"/>
        <v>0</v>
      </c>
      <c r="AB14" s="36">
        <f t="shared" si="25"/>
        <v>44817</v>
      </c>
      <c r="AC14" s="55"/>
      <c r="AD14" s="52">
        <f t="shared" si="7"/>
        <v>0</v>
      </c>
      <c r="AE14" s="52">
        <f t="shared" si="8"/>
        <v>0</v>
      </c>
      <c r="AF14" s="34">
        <f t="shared" si="9"/>
        <v>44824</v>
      </c>
      <c r="AG14" s="55"/>
      <c r="AH14" s="52">
        <f t="shared" si="10"/>
        <v>0</v>
      </c>
      <c r="AI14" s="52">
        <f t="shared" si="11"/>
        <v>0</v>
      </c>
      <c r="AJ14" s="34">
        <f t="shared" si="12"/>
        <v>44831</v>
      </c>
      <c r="AK14" s="55"/>
      <c r="AL14" s="52">
        <f t="shared" si="13"/>
        <v>0</v>
      </c>
      <c r="AM14" s="52">
        <f t="shared" si="14"/>
        <v>0</v>
      </c>
      <c r="AN14" s="34">
        <f t="shared" si="15"/>
        <v>44838</v>
      </c>
      <c r="AO14" s="34"/>
      <c r="AP14" s="34">
        <f t="shared" si="16"/>
        <v>44862</v>
      </c>
      <c r="AQ14" s="37">
        <f t="shared" si="17"/>
        <v>44865</v>
      </c>
      <c r="AR14" s="1">
        <v>30</v>
      </c>
      <c r="AS14" s="1">
        <f t="shared" si="18"/>
        <v>210</v>
      </c>
      <c r="AT14" s="34"/>
      <c r="AU14" s="34">
        <f t="shared" si="26"/>
        <v>-1</v>
      </c>
      <c r="AV14" s="7">
        <f t="shared" si="19"/>
        <v>45048</v>
      </c>
      <c r="AW14" s="7"/>
      <c r="AX14" s="70">
        <f t="shared" si="20"/>
        <v>11.428571428571429</v>
      </c>
      <c r="AY14" s="50">
        <v>44756</v>
      </c>
      <c r="AZ14" s="50">
        <f t="shared" si="21"/>
        <v>44784</v>
      </c>
      <c r="BA14" s="50">
        <f t="shared" si="21"/>
        <v>44812</v>
      </c>
      <c r="BB14" s="50">
        <f t="shared" si="22"/>
        <v>44847</v>
      </c>
      <c r="BC14" s="50">
        <f t="shared" si="23"/>
        <v>44868</v>
      </c>
      <c r="BD14" s="50">
        <f t="shared" si="24"/>
        <v>44896</v>
      </c>
      <c r="BE14" s="50">
        <f t="shared" si="24"/>
        <v>44924</v>
      </c>
      <c r="BF14" s="50">
        <f t="shared" si="24"/>
        <v>44952</v>
      </c>
      <c r="BG14" s="50">
        <f t="shared" si="24"/>
        <v>44980</v>
      </c>
      <c r="BH14" s="50">
        <f t="shared" si="24"/>
        <v>45008</v>
      </c>
      <c r="BI14" s="50">
        <f t="shared" si="24"/>
        <v>45036</v>
      </c>
    </row>
    <row r="15" spans="1:61">
      <c r="A15" s="95">
        <v>213</v>
      </c>
      <c r="B15" s="98">
        <v>189931</v>
      </c>
      <c r="C15" s="145">
        <v>202673</v>
      </c>
      <c r="D15" s="3" t="s">
        <v>94</v>
      </c>
      <c r="E15" s="3">
        <v>212640</v>
      </c>
      <c r="G15" s="3" t="s">
        <v>56</v>
      </c>
      <c r="H15" s="3" t="s">
        <v>95</v>
      </c>
      <c r="I15" s="3">
        <v>2</v>
      </c>
      <c r="J15" s="3" t="s">
        <v>64</v>
      </c>
      <c r="K15" s="3" t="s">
        <v>62</v>
      </c>
      <c r="L15" s="3" t="str">
        <f t="shared" si="0"/>
        <v>HFD-EX</v>
      </c>
      <c r="M15" s="3" t="s">
        <v>76</v>
      </c>
      <c r="N15" s="3" t="s">
        <v>76</v>
      </c>
      <c r="O15" s="3" t="s">
        <v>76</v>
      </c>
      <c r="P15" s="3" t="s">
        <v>76</v>
      </c>
      <c r="Q15" s="3" t="s">
        <v>60</v>
      </c>
      <c r="R15" s="3" t="s">
        <v>76</v>
      </c>
      <c r="T15" s="38">
        <v>44724</v>
      </c>
      <c r="U15" s="34">
        <f t="shared" si="27"/>
        <v>44745</v>
      </c>
      <c r="V15" s="35">
        <f t="shared" si="2"/>
        <v>44756</v>
      </c>
      <c r="W15" s="34">
        <f t="shared" si="3"/>
        <v>44812</v>
      </c>
      <c r="X15" s="34">
        <f t="shared" si="4"/>
        <v>44816</v>
      </c>
      <c r="Z15" s="52">
        <f t="shared" si="5"/>
        <v>0</v>
      </c>
      <c r="AA15" s="52">
        <f t="shared" si="6"/>
        <v>0</v>
      </c>
      <c r="AB15" s="36">
        <f t="shared" si="25"/>
        <v>44817</v>
      </c>
      <c r="AC15" s="55"/>
      <c r="AD15" s="52">
        <f t="shared" si="7"/>
        <v>0</v>
      </c>
      <c r="AE15" s="52">
        <f t="shared" si="8"/>
        <v>0</v>
      </c>
      <c r="AF15" s="34">
        <f t="shared" si="9"/>
        <v>44824</v>
      </c>
      <c r="AG15" s="55"/>
      <c r="AH15" s="52">
        <f t="shared" si="10"/>
        <v>0</v>
      </c>
      <c r="AI15" s="52">
        <f t="shared" si="11"/>
        <v>0</v>
      </c>
      <c r="AJ15" s="34">
        <f t="shared" si="12"/>
        <v>44831</v>
      </c>
      <c r="AK15" s="55"/>
      <c r="AL15" s="52">
        <f t="shared" si="13"/>
        <v>0</v>
      </c>
      <c r="AM15" s="52">
        <f t="shared" si="14"/>
        <v>0</v>
      </c>
      <c r="AN15" s="34">
        <f t="shared" si="15"/>
        <v>44838</v>
      </c>
      <c r="AO15" s="34"/>
      <c r="AP15" s="34">
        <f t="shared" si="16"/>
        <v>44862</v>
      </c>
      <c r="AQ15" s="37">
        <f t="shared" si="17"/>
        <v>44865</v>
      </c>
      <c r="AR15" s="1">
        <v>30</v>
      </c>
      <c r="AS15" s="1">
        <f t="shared" si="18"/>
        <v>210</v>
      </c>
      <c r="AT15" s="34"/>
      <c r="AU15" s="34">
        <f t="shared" si="26"/>
        <v>-1</v>
      </c>
      <c r="AV15" s="7">
        <f t="shared" si="19"/>
        <v>45048</v>
      </c>
      <c r="AW15" s="7"/>
      <c r="AX15" s="70">
        <f t="shared" si="20"/>
        <v>11.428571428571429</v>
      </c>
      <c r="AY15" s="50">
        <v>44756</v>
      </c>
      <c r="AZ15" s="50">
        <f t="shared" si="21"/>
        <v>44784</v>
      </c>
      <c r="BA15" s="50">
        <f t="shared" si="21"/>
        <v>44812</v>
      </c>
      <c r="BB15" s="50">
        <f t="shared" si="22"/>
        <v>44847</v>
      </c>
      <c r="BC15" s="50">
        <f t="shared" si="23"/>
        <v>44868</v>
      </c>
      <c r="BD15" s="50">
        <f t="shared" si="24"/>
        <v>44896</v>
      </c>
      <c r="BE15" s="50">
        <f t="shared" si="24"/>
        <v>44924</v>
      </c>
      <c r="BF15" s="50">
        <f t="shared" si="24"/>
        <v>44952</v>
      </c>
      <c r="BG15" s="50">
        <f t="shared" si="24"/>
        <v>44980</v>
      </c>
      <c r="BH15" s="50">
        <f t="shared" si="24"/>
        <v>45008</v>
      </c>
      <c r="BI15" s="50">
        <f t="shared" si="24"/>
        <v>45036</v>
      </c>
    </row>
    <row r="16" spans="1:61">
      <c r="A16" s="95">
        <v>214</v>
      </c>
      <c r="B16" s="98">
        <v>189931</v>
      </c>
      <c r="C16" s="145">
        <v>202673</v>
      </c>
      <c r="D16" s="3" t="s">
        <v>94</v>
      </c>
      <c r="E16" s="3">
        <v>212640</v>
      </c>
      <c r="G16" s="3" t="s">
        <v>56</v>
      </c>
      <c r="H16" s="3" t="s">
        <v>57</v>
      </c>
      <c r="I16" s="3">
        <v>2</v>
      </c>
      <c r="J16" s="3" t="s">
        <v>64</v>
      </c>
      <c r="K16" s="3" t="s">
        <v>62</v>
      </c>
      <c r="L16" s="3" t="str">
        <f t="shared" si="0"/>
        <v>HFD-EX</v>
      </c>
      <c r="M16" s="3" t="s">
        <v>76</v>
      </c>
      <c r="N16" s="3" t="s">
        <v>76</v>
      </c>
      <c r="O16" s="3" t="s">
        <v>76</v>
      </c>
      <c r="P16" s="3" t="s">
        <v>76</v>
      </c>
      <c r="Q16" s="3" t="s">
        <v>60</v>
      </c>
      <c r="R16" s="3" t="s">
        <v>76</v>
      </c>
      <c r="T16" s="38">
        <v>44724</v>
      </c>
      <c r="U16" s="34">
        <f t="shared" si="27"/>
        <v>44745</v>
      </c>
      <c r="V16" s="35">
        <f t="shared" si="2"/>
        <v>44756</v>
      </c>
      <c r="W16" s="34">
        <f t="shared" si="3"/>
        <v>44812</v>
      </c>
      <c r="X16" s="34">
        <f t="shared" si="4"/>
        <v>44816</v>
      </c>
      <c r="Z16" s="52">
        <f t="shared" si="5"/>
        <v>0</v>
      </c>
      <c r="AA16" s="52">
        <f t="shared" si="6"/>
        <v>0</v>
      </c>
      <c r="AB16" s="36">
        <f t="shared" si="25"/>
        <v>44817</v>
      </c>
      <c r="AC16" s="55"/>
      <c r="AD16" s="52">
        <f t="shared" si="7"/>
        <v>0</v>
      </c>
      <c r="AE16" s="52">
        <f t="shared" si="8"/>
        <v>0</v>
      </c>
      <c r="AF16" s="34">
        <f t="shared" si="9"/>
        <v>44824</v>
      </c>
      <c r="AG16" s="55"/>
      <c r="AH16" s="52">
        <f t="shared" si="10"/>
        <v>0</v>
      </c>
      <c r="AI16" s="52">
        <f t="shared" si="11"/>
        <v>0</v>
      </c>
      <c r="AJ16" s="34">
        <f t="shared" si="12"/>
        <v>44831</v>
      </c>
      <c r="AK16" s="55"/>
      <c r="AL16" s="52">
        <f t="shared" si="13"/>
        <v>0</v>
      </c>
      <c r="AM16" s="52">
        <f t="shared" si="14"/>
        <v>0</v>
      </c>
      <c r="AN16" s="34">
        <f t="shared" si="15"/>
        <v>44838</v>
      </c>
      <c r="AO16" s="34"/>
      <c r="AP16" s="34">
        <f t="shared" si="16"/>
        <v>44862</v>
      </c>
      <c r="AQ16" s="37">
        <f t="shared" si="17"/>
        <v>44865</v>
      </c>
      <c r="AR16" s="1">
        <v>30</v>
      </c>
      <c r="AS16" s="1">
        <f t="shared" si="18"/>
        <v>210</v>
      </c>
      <c r="AT16" s="34"/>
      <c r="AU16" s="34">
        <f t="shared" si="26"/>
        <v>-1</v>
      </c>
      <c r="AV16" s="7">
        <f t="shared" si="19"/>
        <v>45048</v>
      </c>
      <c r="AW16" s="7"/>
      <c r="AX16" s="70">
        <f t="shared" si="20"/>
        <v>11.428571428571429</v>
      </c>
      <c r="AY16" s="50">
        <v>44756</v>
      </c>
      <c r="AZ16" s="50">
        <f t="shared" si="21"/>
        <v>44784</v>
      </c>
      <c r="BA16" s="50">
        <f t="shared" si="21"/>
        <v>44812</v>
      </c>
      <c r="BB16" s="50">
        <f t="shared" si="22"/>
        <v>44847</v>
      </c>
      <c r="BC16" s="50">
        <f t="shared" si="23"/>
        <v>44868</v>
      </c>
      <c r="BD16" s="50">
        <f t="shared" si="24"/>
        <v>44896</v>
      </c>
      <c r="BE16" s="50">
        <f t="shared" si="24"/>
        <v>44924</v>
      </c>
      <c r="BF16" s="50">
        <f t="shared" si="24"/>
        <v>44952</v>
      </c>
      <c r="BG16" s="50">
        <f t="shared" si="24"/>
        <v>44980</v>
      </c>
      <c r="BH16" s="50">
        <f t="shared" si="24"/>
        <v>45008</v>
      </c>
      <c r="BI16" s="50">
        <f t="shared" si="24"/>
        <v>45036</v>
      </c>
    </row>
    <row r="17" spans="1:61">
      <c r="A17" s="95">
        <v>215</v>
      </c>
      <c r="B17" s="98">
        <v>189931</v>
      </c>
      <c r="C17" s="145">
        <v>202673</v>
      </c>
      <c r="D17" s="3" t="s">
        <v>94</v>
      </c>
      <c r="E17" s="3">
        <v>212640</v>
      </c>
      <c r="G17" s="3" t="s">
        <v>56</v>
      </c>
      <c r="H17" s="3" t="s">
        <v>57</v>
      </c>
      <c r="I17" s="3">
        <v>2</v>
      </c>
      <c r="J17" s="3" t="s">
        <v>64</v>
      </c>
      <c r="K17" s="3" t="s">
        <v>59</v>
      </c>
      <c r="L17" s="3" t="str">
        <f t="shared" si="0"/>
        <v>HFD-SED</v>
      </c>
      <c r="M17" s="3" t="s">
        <v>76</v>
      </c>
      <c r="N17" s="3" t="s">
        <v>76</v>
      </c>
      <c r="O17" s="3" t="s">
        <v>76</v>
      </c>
      <c r="P17" s="3" t="s">
        <v>76</v>
      </c>
      <c r="Q17" s="3" t="s">
        <v>60</v>
      </c>
      <c r="R17" s="3" t="s">
        <v>76</v>
      </c>
      <c r="T17" s="38">
        <v>44724</v>
      </c>
      <c r="U17" s="34">
        <f t="shared" si="27"/>
        <v>44745</v>
      </c>
      <c r="V17" s="35">
        <f t="shared" si="2"/>
        <v>44756</v>
      </c>
      <c r="W17" s="34">
        <f t="shared" si="3"/>
        <v>44812</v>
      </c>
      <c r="X17" s="34">
        <f t="shared" si="4"/>
        <v>44816</v>
      </c>
      <c r="Z17" s="52">
        <f t="shared" si="5"/>
        <v>0</v>
      </c>
      <c r="AA17" s="52">
        <f t="shared" si="6"/>
        <v>0</v>
      </c>
      <c r="AB17" s="36">
        <f t="shared" si="25"/>
        <v>44817</v>
      </c>
      <c r="AC17" s="55"/>
      <c r="AD17" s="52">
        <f t="shared" si="7"/>
        <v>0</v>
      </c>
      <c r="AE17" s="52">
        <f t="shared" si="8"/>
        <v>0</v>
      </c>
      <c r="AF17" s="34">
        <f t="shared" si="9"/>
        <v>44824</v>
      </c>
      <c r="AG17" s="55"/>
      <c r="AH17" s="52">
        <f t="shared" si="10"/>
        <v>0</v>
      </c>
      <c r="AI17" s="52">
        <f t="shared" si="11"/>
        <v>0</v>
      </c>
      <c r="AJ17" s="34">
        <f t="shared" si="12"/>
        <v>44831</v>
      </c>
      <c r="AK17" s="55"/>
      <c r="AL17" s="52">
        <f t="shared" si="13"/>
        <v>0</v>
      </c>
      <c r="AM17" s="52">
        <f t="shared" si="14"/>
        <v>0</v>
      </c>
      <c r="AN17" s="34">
        <f t="shared" si="15"/>
        <v>44838</v>
      </c>
      <c r="AO17" s="34"/>
      <c r="AP17" s="34">
        <f t="shared" si="16"/>
        <v>44862</v>
      </c>
      <c r="AQ17" s="37">
        <f t="shared" si="17"/>
        <v>44865</v>
      </c>
      <c r="AR17" s="1">
        <v>30</v>
      </c>
      <c r="AS17" s="1">
        <f t="shared" si="18"/>
        <v>210</v>
      </c>
      <c r="AT17" s="34"/>
      <c r="AU17" s="34">
        <f t="shared" si="26"/>
        <v>-1</v>
      </c>
      <c r="AV17" s="7">
        <f t="shared" si="19"/>
        <v>45048</v>
      </c>
      <c r="AW17" s="7"/>
      <c r="AX17" s="70">
        <f t="shared" si="20"/>
        <v>11.428571428571429</v>
      </c>
      <c r="AY17" s="50">
        <v>44756</v>
      </c>
      <c r="AZ17" s="50">
        <f t="shared" si="21"/>
        <v>44784</v>
      </c>
      <c r="BA17" s="50">
        <f t="shared" si="21"/>
        <v>44812</v>
      </c>
      <c r="BB17" s="50">
        <f t="shared" si="22"/>
        <v>44847</v>
      </c>
      <c r="BC17" s="50">
        <f t="shared" si="23"/>
        <v>44868</v>
      </c>
      <c r="BD17" s="50">
        <f t="shared" si="24"/>
        <v>44896</v>
      </c>
      <c r="BE17" s="50">
        <f t="shared" si="24"/>
        <v>44924</v>
      </c>
      <c r="BF17" s="50">
        <f t="shared" si="24"/>
        <v>44952</v>
      </c>
      <c r="BG17" s="50">
        <f t="shared" si="24"/>
        <v>44980</v>
      </c>
      <c r="BH17" s="50">
        <f t="shared" si="24"/>
        <v>45008</v>
      </c>
      <c r="BI17" s="50">
        <f t="shared" si="24"/>
        <v>45036</v>
      </c>
    </row>
    <row r="18" spans="1:61">
      <c r="A18" s="95">
        <v>216</v>
      </c>
      <c r="B18" s="98">
        <v>189931</v>
      </c>
      <c r="C18" s="145">
        <v>202673</v>
      </c>
      <c r="D18" s="3" t="s">
        <v>94</v>
      </c>
      <c r="E18" s="3">
        <v>212640</v>
      </c>
      <c r="G18" s="3" t="s">
        <v>56</v>
      </c>
      <c r="H18" s="3" t="s">
        <v>57</v>
      </c>
      <c r="I18" s="3">
        <v>2</v>
      </c>
      <c r="J18" s="3" t="s">
        <v>64</v>
      </c>
      <c r="K18" s="3" t="s">
        <v>59</v>
      </c>
      <c r="L18" s="3" t="str">
        <f t="shared" si="0"/>
        <v>HFD-SED</v>
      </c>
      <c r="M18" s="3" t="s">
        <v>76</v>
      </c>
      <c r="N18" s="3" t="s">
        <v>76</v>
      </c>
      <c r="O18" s="3" t="s">
        <v>76</v>
      </c>
      <c r="P18" s="3" t="s">
        <v>76</v>
      </c>
      <c r="Q18" s="3" t="s">
        <v>60</v>
      </c>
      <c r="R18" s="3" t="s">
        <v>76</v>
      </c>
      <c r="T18" s="38">
        <v>44724</v>
      </c>
      <c r="U18" s="34">
        <f>T18+21</f>
        <v>44745</v>
      </c>
      <c r="V18" s="35">
        <f t="shared" si="2"/>
        <v>44756</v>
      </c>
      <c r="W18" s="34">
        <f t="shared" si="3"/>
        <v>44812</v>
      </c>
      <c r="X18" s="34">
        <f t="shared" si="4"/>
        <v>44816</v>
      </c>
      <c r="Z18" s="52">
        <f t="shared" si="5"/>
        <v>0</v>
      </c>
      <c r="AA18" s="52">
        <f t="shared" si="6"/>
        <v>0</v>
      </c>
      <c r="AB18" s="36">
        <f t="shared" si="25"/>
        <v>44817</v>
      </c>
      <c r="AC18" s="55"/>
      <c r="AD18" s="52">
        <f t="shared" si="7"/>
        <v>0</v>
      </c>
      <c r="AE18" s="52">
        <f t="shared" si="8"/>
        <v>0</v>
      </c>
      <c r="AF18" s="34">
        <f t="shared" si="9"/>
        <v>44824</v>
      </c>
      <c r="AG18" s="55"/>
      <c r="AH18" s="52">
        <f t="shared" si="10"/>
        <v>0</v>
      </c>
      <c r="AI18" s="52">
        <f t="shared" si="11"/>
        <v>0</v>
      </c>
      <c r="AJ18" s="34">
        <f t="shared" si="12"/>
        <v>44831</v>
      </c>
      <c r="AK18" s="55"/>
      <c r="AL18" s="52">
        <f t="shared" si="13"/>
        <v>0</v>
      </c>
      <c r="AM18" s="52">
        <f t="shared" si="14"/>
        <v>0</v>
      </c>
      <c r="AN18" s="34">
        <f t="shared" si="15"/>
        <v>44838</v>
      </c>
      <c r="AO18" s="34"/>
      <c r="AP18" s="34">
        <f t="shared" si="16"/>
        <v>44862</v>
      </c>
      <c r="AQ18" s="37">
        <f t="shared" si="17"/>
        <v>44865</v>
      </c>
      <c r="AR18" s="1">
        <v>30</v>
      </c>
      <c r="AS18" s="1">
        <f t="shared" si="18"/>
        <v>210</v>
      </c>
      <c r="AT18" s="34"/>
      <c r="AU18" s="34">
        <f t="shared" si="26"/>
        <v>-1</v>
      </c>
      <c r="AV18" s="7">
        <f t="shared" si="19"/>
        <v>45048</v>
      </c>
      <c r="AW18" s="7"/>
      <c r="AX18" s="70">
        <f t="shared" si="20"/>
        <v>11.428571428571429</v>
      </c>
      <c r="AY18" s="50">
        <v>44756</v>
      </c>
      <c r="AZ18" s="50">
        <f t="shared" si="21"/>
        <v>44784</v>
      </c>
      <c r="BA18" s="50">
        <f t="shared" si="21"/>
        <v>44812</v>
      </c>
      <c r="BB18" s="50">
        <f t="shared" si="22"/>
        <v>44847</v>
      </c>
      <c r="BC18" s="50">
        <f t="shared" si="23"/>
        <v>44868</v>
      </c>
      <c r="BD18" s="50">
        <f t="shared" si="24"/>
        <v>44896</v>
      </c>
      <c r="BE18" s="50">
        <f t="shared" si="24"/>
        <v>44924</v>
      </c>
      <c r="BF18" s="50">
        <f t="shared" si="24"/>
        <v>44952</v>
      </c>
      <c r="BG18" s="50">
        <f t="shared" si="24"/>
        <v>44980</v>
      </c>
      <c r="BH18" s="50">
        <f t="shared" si="24"/>
        <v>45008</v>
      </c>
      <c r="BI18" s="50">
        <f t="shared" si="24"/>
        <v>45036</v>
      </c>
    </row>
    <row r="19" spans="1:61">
      <c r="A19" s="95">
        <v>217</v>
      </c>
      <c r="B19" s="98">
        <v>189931</v>
      </c>
      <c r="C19" s="145">
        <v>202673</v>
      </c>
      <c r="D19" s="3" t="s">
        <v>94</v>
      </c>
      <c r="E19" s="3">
        <v>212641</v>
      </c>
      <c r="G19" s="3" t="s">
        <v>56</v>
      </c>
      <c r="H19" s="3" t="s">
        <v>95</v>
      </c>
      <c r="I19" s="3">
        <v>2</v>
      </c>
      <c r="J19" s="3" t="s">
        <v>58</v>
      </c>
      <c r="K19" s="3" t="s">
        <v>59</v>
      </c>
      <c r="L19" s="3" t="str">
        <f t="shared" si="0"/>
        <v>CON-SED</v>
      </c>
      <c r="M19" s="3" t="s">
        <v>76</v>
      </c>
      <c r="N19" s="3" t="s">
        <v>76</v>
      </c>
      <c r="O19" s="3" t="s">
        <v>76</v>
      </c>
      <c r="P19" s="3" t="s">
        <v>76</v>
      </c>
      <c r="Q19" s="3" t="s">
        <v>60</v>
      </c>
      <c r="R19" s="3" t="s">
        <v>76</v>
      </c>
      <c r="T19" s="38">
        <v>44724</v>
      </c>
      <c r="U19" s="34">
        <f t="shared" si="27"/>
        <v>44745</v>
      </c>
      <c r="V19" s="35">
        <f t="shared" si="2"/>
        <v>44756</v>
      </c>
      <c r="W19" s="34">
        <f t="shared" si="3"/>
        <v>44812</v>
      </c>
      <c r="X19" s="34">
        <f t="shared" si="4"/>
        <v>44816</v>
      </c>
      <c r="Z19" s="52">
        <f t="shared" si="5"/>
        <v>0</v>
      </c>
      <c r="AA19" s="52">
        <f t="shared" si="6"/>
        <v>0</v>
      </c>
      <c r="AB19" s="36">
        <f t="shared" si="25"/>
        <v>44817</v>
      </c>
      <c r="AC19" s="55"/>
      <c r="AD19" s="52">
        <f t="shared" si="7"/>
        <v>0</v>
      </c>
      <c r="AE19" s="52">
        <f t="shared" si="8"/>
        <v>0</v>
      </c>
      <c r="AF19" s="34">
        <f t="shared" si="9"/>
        <v>44824</v>
      </c>
      <c r="AG19" s="55"/>
      <c r="AH19" s="52">
        <f t="shared" si="10"/>
        <v>0</v>
      </c>
      <c r="AI19" s="52">
        <f t="shared" si="11"/>
        <v>0</v>
      </c>
      <c r="AJ19" s="34">
        <f t="shared" si="12"/>
        <v>44831</v>
      </c>
      <c r="AK19" s="55"/>
      <c r="AL19" s="52">
        <f t="shared" si="13"/>
        <v>0</v>
      </c>
      <c r="AM19" s="52">
        <f t="shared" si="14"/>
        <v>0</v>
      </c>
      <c r="AN19" s="34">
        <f t="shared" si="15"/>
        <v>44838</v>
      </c>
      <c r="AO19" s="34"/>
      <c r="AP19" s="34">
        <f t="shared" si="16"/>
        <v>44862</v>
      </c>
      <c r="AQ19" s="37">
        <f t="shared" si="17"/>
        <v>44865</v>
      </c>
      <c r="AR19" s="1">
        <v>30</v>
      </c>
      <c r="AS19" s="1">
        <f t="shared" si="18"/>
        <v>210</v>
      </c>
      <c r="AT19" s="34"/>
      <c r="AU19" s="34">
        <f t="shared" si="26"/>
        <v>-1</v>
      </c>
      <c r="AV19" s="7">
        <f t="shared" si="19"/>
        <v>45048</v>
      </c>
      <c r="AW19" s="7"/>
      <c r="AX19" s="70">
        <f t="shared" si="20"/>
        <v>11.428571428571429</v>
      </c>
      <c r="AY19" s="50">
        <v>44756</v>
      </c>
      <c r="AZ19" s="50">
        <f t="shared" si="21"/>
        <v>44784</v>
      </c>
      <c r="BA19" s="50">
        <f t="shared" si="21"/>
        <v>44812</v>
      </c>
      <c r="BB19" s="50">
        <f t="shared" si="22"/>
        <v>44847</v>
      </c>
      <c r="BC19" s="50">
        <f t="shared" si="23"/>
        <v>44868</v>
      </c>
      <c r="BD19" s="50">
        <f t="shared" si="24"/>
        <v>44896</v>
      </c>
      <c r="BE19" s="50">
        <f t="shared" si="24"/>
        <v>44924</v>
      </c>
      <c r="BF19" s="50">
        <f t="shared" si="24"/>
        <v>44952</v>
      </c>
      <c r="BG19" s="50">
        <f t="shared" si="24"/>
        <v>44980</v>
      </c>
      <c r="BH19" s="50">
        <f t="shared" si="24"/>
        <v>45008</v>
      </c>
      <c r="BI19" s="50">
        <f t="shared" si="24"/>
        <v>45036</v>
      </c>
    </row>
    <row r="20" spans="1:61">
      <c r="A20" s="95">
        <v>218</v>
      </c>
      <c r="B20" s="98">
        <v>189931</v>
      </c>
      <c r="C20" s="145">
        <v>202673</v>
      </c>
      <c r="D20" s="3" t="s">
        <v>94</v>
      </c>
      <c r="E20" s="3">
        <v>212641</v>
      </c>
      <c r="G20" s="3" t="s">
        <v>63</v>
      </c>
      <c r="H20" s="3" t="s">
        <v>57</v>
      </c>
      <c r="I20" s="3">
        <v>2</v>
      </c>
      <c r="J20" s="3" t="s">
        <v>58</v>
      </c>
      <c r="K20" s="3" t="s">
        <v>59</v>
      </c>
      <c r="L20" s="3" t="str">
        <f t="shared" si="0"/>
        <v>CON-SED</v>
      </c>
      <c r="M20" s="3" t="s">
        <v>76</v>
      </c>
      <c r="N20" s="3" t="s">
        <v>76</v>
      </c>
      <c r="O20" s="3" t="s">
        <v>76</v>
      </c>
      <c r="P20" s="3" t="s">
        <v>76</v>
      </c>
      <c r="Q20" s="3" t="s">
        <v>60</v>
      </c>
      <c r="R20" s="3" t="s">
        <v>76</v>
      </c>
      <c r="T20" s="38">
        <v>44724</v>
      </c>
      <c r="U20" s="34">
        <f t="shared" si="27"/>
        <v>44745</v>
      </c>
      <c r="V20" s="35">
        <f t="shared" si="2"/>
        <v>44756</v>
      </c>
      <c r="W20" s="34">
        <f t="shared" si="3"/>
        <v>44812</v>
      </c>
      <c r="X20" s="34">
        <f t="shared" si="4"/>
        <v>44816</v>
      </c>
      <c r="Z20" s="52">
        <f t="shared" si="5"/>
        <v>0</v>
      </c>
      <c r="AA20" s="52">
        <f t="shared" si="6"/>
        <v>0</v>
      </c>
      <c r="AB20" s="36">
        <f t="shared" si="25"/>
        <v>44817</v>
      </c>
      <c r="AC20" s="55"/>
      <c r="AD20" s="52">
        <f t="shared" si="7"/>
        <v>0</v>
      </c>
      <c r="AE20" s="52">
        <f t="shared" si="8"/>
        <v>0</v>
      </c>
      <c r="AF20" s="34">
        <f t="shared" si="9"/>
        <v>44824</v>
      </c>
      <c r="AG20" s="55"/>
      <c r="AH20" s="52">
        <f t="shared" si="10"/>
        <v>0</v>
      </c>
      <c r="AI20" s="52">
        <f t="shared" si="11"/>
        <v>0</v>
      </c>
      <c r="AJ20" s="34">
        <f t="shared" si="12"/>
        <v>44831</v>
      </c>
      <c r="AK20" s="55"/>
      <c r="AL20" s="52">
        <f t="shared" si="13"/>
        <v>0</v>
      </c>
      <c r="AM20" s="52">
        <f t="shared" si="14"/>
        <v>0</v>
      </c>
      <c r="AN20" s="34">
        <f t="shared" si="15"/>
        <v>44838</v>
      </c>
      <c r="AO20" s="34"/>
      <c r="AP20" s="34">
        <f t="shared" si="16"/>
        <v>44862</v>
      </c>
      <c r="AQ20" s="37">
        <f t="shared" si="17"/>
        <v>44865</v>
      </c>
      <c r="AR20" s="1">
        <v>30</v>
      </c>
      <c r="AS20" s="1">
        <f t="shared" si="18"/>
        <v>210</v>
      </c>
      <c r="AT20" s="34"/>
      <c r="AU20" s="34">
        <f t="shared" si="26"/>
        <v>-1</v>
      </c>
      <c r="AV20" s="7">
        <f t="shared" si="19"/>
        <v>45048</v>
      </c>
      <c r="AW20" s="7"/>
      <c r="AX20" s="70">
        <f t="shared" si="20"/>
        <v>11.428571428571429</v>
      </c>
      <c r="AY20" s="50">
        <v>44756</v>
      </c>
      <c r="AZ20" s="50">
        <f t="shared" si="21"/>
        <v>44784</v>
      </c>
      <c r="BA20" s="50">
        <f t="shared" si="21"/>
        <v>44812</v>
      </c>
      <c r="BB20" s="50">
        <f t="shared" si="22"/>
        <v>44847</v>
      </c>
      <c r="BC20" s="50">
        <f t="shared" si="23"/>
        <v>44868</v>
      </c>
      <c r="BD20" s="50">
        <f t="shared" si="24"/>
        <v>44896</v>
      </c>
      <c r="BE20" s="50">
        <f t="shared" si="24"/>
        <v>44924</v>
      </c>
      <c r="BF20" s="50">
        <f t="shared" si="24"/>
        <v>44952</v>
      </c>
      <c r="BG20" s="50">
        <f t="shared" si="24"/>
        <v>44980</v>
      </c>
      <c r="BH20" s="50">
        <f t="shared" si="24"/>
        <v>45008</v>
      </c>
      <c r="BI20" s="50">
        <f t="shared" si="24"/>
        <v>45036</v>
      </c>
    </row>
    <row r="21" spans="1:61">
      <c r="A21" s="95">
        <v>219</v>
      </c>
      <c r="B21" s="98">
        <v>189931</v>
      </c>
      <c r="C21" s="145">
        <v>202673</v>
      </c>
      <c r="D21" s="3" t="s">
        <v>94</v>
      </c>
      <c r="E21" s="3">
        <v>212641</v>
      </c>
      <c r="G21" s="3" t="s">
        <v>63</v>
      </c>
      <c r="H21" s="3" t="s">
        <v>95</v>
      </c>
      <c r="I21" s="3">
        <v>2</v>
      </c>
      <c r="J21" s="3" t="s">
        <v>58</v>
      </c>
      <c r="K21" s="3" t="s">
        <v>62</v>
      </c>
      <c r="L21" s="3" t="str">
        <f t="shared" si="0"/>
        <v>CON-EX</v>
      </c>
      <c r="M21" s="3" t="s">
        <v>76</v>
      </c>
      <c r="N21" s="3" t="s">
        <v>76</v>
      </c>
      <c r="O21" s="3" t="s">
        <v>76</v>
      </c>
      <c r="P21" s="3" t="s">
        <v>76</v>
      </c>
      <c r="Q21" s="3" t="s">
        <v>60</v>
      </c>
      <c r="R21" s="3" t="s">
        <v>76</v>
      </c>
      <c r="T21" s="38">
        <v>44726</v>
      </c>
      <c r="U21" s="34">
        <f t="shared" si="27"/>
        <v>44747</v>
      </c>
      <c r="V21" s="35">
        <f t="shared" si="2"/>
        <v>44756</v>
      </c>
      <c r="W21" s="34">
        <f t="shared" si="3"/>
        <v>44812</v>
      </c>
      <c r="X21" s="34">
        <f t="shared" si="4"/>
        <v>44816</v>
      </c>
      <c r="Z21" s="52">
        <f t="shared" si="5"/>
        <v>0</v>
      </c>
      <c r="AA21" s="52">
        <f t="shared" si="6"/>
        <v>0</v>
      </c>
      <c r="AB21" s="36">
        <f t="shared" si="25"/>
        <v>44817</v>
      </c>
      <c r="AC21" s="55"/>
      <c r="AD21" s="52">
        <f t="shared" si="7"/>
        <v>0</v>
      </c>
      <c r="AE21" s="52">
        <f t="shared" si="8"/>
        <v>0</v>
      </c>
      <c r="AF21" s="34">
        <f t="shared" si="9"/>
        <v>44824</v>
      </c>
      <c r="AG21" s="55"/>
      <c r="AH21" s="52">
        <f t="shared" si="10"/>
        <v>0</v>
      </c>
      <c r="AI21" s="52">
        <f t="shared" si="11"/>
        <v>0</v>
      </c>
      <c r="AJ21" s="34">
        <f t="shared" si="12"/>
        <v>44831</v>
      </c>
      <c r="AK21" s="55"/>
      <c r="AL21" s="52">
        <f t="shared" si="13"/>
        <v>0</v>
      </c>
      <c r="AM21" s="52">
        <f t="shared" si="14"/>
        <v>0</v>
      </c>
      <c r="AN21" s="34">
        <f t="shared" si="15"/>
        <v>44838</v>
      </c>
      <c r="AO21" s="34"/>
      <c r="AP21" s="34">
        <f t="shared" si="16"/>
        <v>44862</v>
      </c>
      <c r="AQ21" s="37">
        <f t="shared" si="17"/>
        <v>44865</v>
      </c>
      <c r="AR21" s="1">
        <v>30</v>
      </c>
      <c r="AS21" s="1">
        <f t="shared" si="18"/>
        <v>210</v>
      </c>
      <c r="AT21" s="34"/>
      <c r="AU21" s="34">
        <f t="shared" si="26"/>
        <v>-1</v>
      </c>
      <c r="AV21" s="7">
        <f t="shared" si="19"/>
        <v>45048</v>
      </c>
      <c r="AW21" s="7"/>
      <c r="AX21" s="70">
        <f t="shared" si="20"/>
        <v>11.428571428571429</v>
      </c>
      <c r="AY21" s="50">
        <v>44756</v>
      </c>
      <c r="AZ21" s="50">
        <f t="shared" si="21"/>
        <v>44784</v>
      </c>
      <c r="BA21" s="50">
        <f t="shared" si="21"/>
        <v>44812</v>
      </c>
      <c r="BB21" s="50">
        <f t="shared" si="22"/>
        <v>44847</v>
      </c>
      <c r="BC21" s="50">
        <f t="shared" si="23"/>
        <v>44868</v>
      </c>
      <c r="BD21" s="50">
        <f t="shared" si="24"/>
        <v>44896</v>
      </c>
      <c r="BE21" s="50">
        <f t="shared" si="24"/>
        <v>44924</v>
      </c>
      <c r="BF21" s="50">
        <f t="shared" si="24"/>
        <v>44952</v>
      </c>
      <c r="BG21" s="50">
        <f t="shared" si="24"/>
        <v>44980</v>
      </c>
      <c r="BH21" s="50">
        <f t="shared" si="24"/>
        <v>45008</v>
      </c>
      <c r="BI21" s="50">
        <f t="shared" si="24"/>
        <v>45036</v>
      </c>
    </row>
    <row r="22" spans="1:61">
      <c r="A22" s="95">
        <v>220</v>
      </c>
      <c r="B22" s="98">
        <v>189931</v>
      </c>
      <c r="C22" s="145">
        <v>202673</v>
      </c>
      <c r="D22" s="3" t="s">
        <v>94</v>
      </c>
      <c r="E22" s="3">
        <v>212641</v>
      </c>
      <c r="G22" s="3" t="s">
        <v>63</v>
      </c>
      <c r="I22" s="3">
        <v>2</v>
      </c>
      <c r="J22" s="3" t="s">
        <v>58</v>
      </c>
      <c r="K22" s="3" t="s">
        <v>62</v>
      </c>
      <c r="L22" s="3" t="str">
        <f t="shared" si="0"/>
        <v>CON-EX</v>
      </c>
      <c r="M22" s="3" t="s">
        <v>76</v>
      </c>
      <c r="N22" s="3" t="s">
        <v>76</v>
      </c>
      <c r="O22" s="3" t="s">
        <v>76</v>
      </c>
      <c r="P22" s="3" t="s">
        <v>76</v>
      </c>
      <c r="Q22" s="3" t="s">
        <v>60</v>
      </c>
      <c r="R22" s="3" t="s">
        <v>76</v>
      </c>
      <c r="T22" s="38">
        <v>44726</v>
      </c>
      <c r="U22" s="34">
        <f t="shared" si="27"/>
        <v>44747</v>
      </c>
      <c r="V22" s="35">
        <f t="shared" si="2"/>
        <v>44756</v>
      </c>
      <c r="W22" s="34">
        <f t="shared" si="3"/>
        <v>44812</v>
      </c>
      <c r="X22" s="34">
        <f t="shared" si="4"/>
        <v>44816</v>
      </c>
      <c r="Z22" s="52">
        <f t="shared" si="5"/>
        <v>0</v>
      </c>
      <c r="AA22" s="52">
        <f t="shared" si="6"/>
        <v>0</v>
      </c>
      <c r="AB22" s="36">
        <f t="shared" si="25"/>
        <v>44817</v>
      </c>
      <c r="AC22" s="55"/>
      <c r="AD22" s="52">
        <f t="shared" si="7"/>
        <v>0</v>
      </c>
      <c r="AE22" s="52">
        <f t="shared" si="8"/>
        <v>0</v>
      </c>
      <c r="AF22" s="34">
        <f t="shared" si="9"/>
        <v>44824</v>
      </c>
      <c r="AG22" s="55"/>
      <c r="AH22" s="52">
        <f t="shared" si="10"/>
        <v>0</v>
      </c>
      <c r="AI22" s="52">
        <f t="shared" si="11"/>
        <v>0</v>
      </c>
      <c r="AJ22" s="34">
        <f t="shared" si="12"/>
        <v>44831</v>
      </c>
      <c r="AK22" s="55"/>
      <c r="AL22" s="52">
        <f t="shared" si="13"/>
        <v>0</v>
      </c>
      <c r="AM22" s="52">
        <f t="shared" si="14"/>
        <v>0</v>
      </c>
      <c r="AN22" s="34">
        <f t="shared" si="15"/>
        <v>44838</v>
      </c>
      <c r="AO22" s="34"/>
      <c r="AP22" s="34">
        <f t="shared" si="16"/>
        <v>44862</v>
      </c>
      <c r="AQ22" s="37">
        <f t="shared" si="17"/>
        <v>44865</v>
      </c>
      <c r="AR22" s="1">
        <v>30</v>
      </c>
      <c r="AS22" s="1">
        <f t="shared" si="18"/>
        <v>210</v>
      </c>
      <c r="AT22" s="34"/>
      <c r="AU22" s="34">
        <f t="shared" si="26"/>
        <v>-1</v>
      </c>
      <c r="AV22" s="7">
        <f t="shared" si="19"/>
        <v>45048</v>
      </c>
      <c r="AW22" s="7"/>
      <c r="AX22" s="70">
        <f t="shared" si="20"/>
        <v>11.428571428571429</v>
      </c>
      <c r="AY22" s="50">
        <v>44756</v>
      </c>
      <c r="AZ22" s="50">
        <f t="shared" si="21"/>
        <v>44784</v>
      </c>
      <c r="BA22" s="50">
        <f t="shared" si="21"/>
        <v>44812</v>
      </c>
      <c r="BB22" s="50">
        <f t="shared" si="22"/>
        <v>44847</v>
      </c>
      <c r="BC22" s="50">
        <f t="shared" si="23"/>
        <v>44868</v>
      </c>
      <c r="BD22" s="50">
        <f t="shared" si="24"/>
        <v>44896</v>
      </c>
      <c r="BE22" s="50">
        <f t="shared" si="24"/>
        <v>44924</v>
      </c>
      <c r="BF22" s="50">
        <f t="shared" si="24"/>
        <v>44952</v>
      </c>
      <c r="BG22" s="50">
        <f t="shared" si="24"/>
        <v>44980</v>
      </c>
      <c r="BH22" s="50">
        <f t="shared" si="24"/>
        <v>45008</v>
      </c>
      <c r="BI22" s="50">
        <f t="shared" si="24"/>
        <v>45036</v>
      </c>
    </row>
    <row r="23" spans="1:61">
      <c r="A23" s="95">
        <v>221</v>
      </c>
      <c r="B23" s="98">
        <v>189931</v>
      </c>
      <c r="C23" s="145">
        <v>202673</v>
      </c>
      <c r="D23" s="3" t="s">
        <v>94</v>
      </c>
      <c r="E23" s="3">
        <v>212642</v>
      </c>
      <c r="G23" s="3" t="s">
        <v>63</v>
      </c>
      <c r="I23" s="3">
        <v>2</v>
      </c>
      <c r="J23" s="3" t="s">
        <v>64</v>
      </c>
      <c r="K23" s="3" t="s">
        <v>59</v>
      </c>
      <c r="L23" s="3" t="str">
        <f t="shared" si="0"/>
        <v>HFD-SED</v>
      </c>
      <c r="M23" s="3" t="s">
        <v>76</v>
      </c>
      <c r="N23" s="3" t="s">
        <v>76</v>
      </c>
      <c r="O23" s="3" t="s">
        <v>76</v>
      </c>
      <c r="P23" s="3" t="s">
        <v>76</v>
      </c>
      <c r="Q23" s="3" t="s">
        <v>60</v>
      </c>
      <c r="R23" s="3" t="s">
        <v>76</v>
      </c>
      <c r="T23" s="38">
        <v>44726</v>
      </c>
      <c r="U23" s="34">
        <f t="shared" si="27"/>
        <v>44747</v>
      </c>
      <c r="V23" s="35">
        <f t="shared" si="2"/>
        <v>44756</v>
      </c>
      <c r="W23" s="34">
        <f t="shared" si="3"/>
        <v>44812</v>
      </c>
      <c r="X23" s="34">
        <f t="shared" si="4"/>
        <v>44816</v>
      </c>
      <c r="Z23" s="52">
        <f t="shared" si="5"/>
        <v>0</v>
      </c>
      <c r="AA23" s="52">
        <f t="shared" si="6"/>
        <v>0</v>
      </c>
      <c r="AB23" s="36">
        <f t="shared" si="25"/>
        <v>44817</v>
      </c>
      <c r="AC23" s="55"/>
      <c r="AD23" s="52">
        <f t="shared" si="7"/>
        <v>0</v>
      </c>
      <c r="AE23" s="52">
        <f t="shared" si="8"/>
        <v>0</v>
      </c>
      <c r="AF23" s="34">
        <f t="shared" si="9"/>
        <v>44824</v>
      </c>
      <c r="AG23" s="55"/>
      <c r="AH23" s="52">
        <f t="shared" si="10"/>
        <v>0</v>
      </c>
      <c r="AI23" s="52">
        <f t="shared" si="11"/>
        <v>0</v>
      </c>
      <c r="AJ23" s="34">
        <f t="shared" si="12"/>
        <v>44831</v>
      </c>
      <c r="AK23" s="55"/>
      <c r="AL23" s="52">
        <f t="shared" si="13"/>
        <v>0</v>
      </c>
      <c r="AM23" s="52">
        <f t="shared" si="14"/>
        <v>0</v>
      </c>
      <c r="AN23" s="34">
        <f t="shared" si="15"/>
        <v>44838</v>
      </c>
      <c r="AO23" s="34"/>
      <c r="AP23" s="34">
        <f t="shared" si="16"/>
        <v>44862</v>
      </c>
      <c r="AQ23" s="37">
        <f t="shared" si="17"/>
        <v>44865</v>
      </c>
      <c r="AR23" s="1">
        <v>30</v>
      </c>
      <c r="AS23" s="1">
        <f t="shared" si="18"/>
        <v>210</v>
      </c>
      <c r="AT23" s="34"/>
      <c r="AU23" s="34">
        <f t="shared" si="26"/>
        <v>-1</v>
      </c>
      <c r="AV23" s="7">
        <f t="shared" si="19"/>
        <v>45048</v>
      </c>
      <c r="AW23" s="7"/>
      <c r="AX23" s="70">
        <f t="shared" si="20"/>
        <v>11.428571428571429</v>
      </c>
      <c r="AY23" s="50">
        <v>44756</v>
      </c>
      <c r="AZ23" s="50">
        <f t="shared" si="21"/>
        <v>44784</v>
      </c>
      <c r="BA23" s="50">
        <f t="shared" si="21"/>
        <v>44812</v>
      </c>
      <c r="BB23" s="50">
        <f t="shared" si="22"/>
        <v>44847</v>
      </c>
      <c r="BC23" s="50">
        <f t="shared" si="23"/>
        <v>44868</v>
      </c>
      <c r="BD23" s="50">
        <f t="shared" si="24"/>
        <v>44896</v>
      </c>
      <c r="BE23" s="50">
        <f t="shared" si="24"/>
        <v>44924</v>
      </c>
      <c r="BF23" s="50">
        <f t="shared" si="24"/>
        <v>44952</v>
      </c>
      <c r="BG23" s="50">
        <f t="shared" si="24"/>
        <v>44980</v>
      </c>
      <c r="BH23" s="50">
        <f t="shared" si="24"/>
        <v>45008</v>
      </c>
      <c r="BI23" s="50">
        <f t="shared" si="24"/>
        <v>45036</v>
      </c>
    </row>
    <row r="24" spans="1:61">
      <c r="A24" s="95">
        <v>222</v>
      </c>
      <c r="B24" s="98">
        <v>189931</v>
      </c>
      <c r="C24" s="145">
        <v>202673</v>
      </c>
      <c r="D24" s="3" t="s">
        <v>94</v>
      </c>
      <c r="E24" s="3">
        <v>212642</v>
      </c>
      <c r="G24" s="3" t="s">
        <v>63</v>
      </c>
      <c r="I24" s="3">
        <v>2</v>
      </c>
      <c r="J24" s="3" t="s">
        <v>64</v>
      </c>
      <c r="K24" s="3" t="s">
        <v>59</v>
      </c>
      <c r="L24" s="3" t="str">
        <f t="shared" si="0"/>
        <v>HFD-SED</v>
      </c>
      <c r="M24" s="3" t="s">
        <v>76</v>
      </c>
      <c r="N24" s="3" t="s">
        <v>76</v>
      </c>
      <c r="O24" s="3" t="s">
        <v>76</v>
      </c>
      <c r="P24" s="3" t="s">
        <v>76</v>
      </c>
      <c r="Q24" s="3" t="s">
        <v>60</v>
      </c>
      <c r="R24" s="3" t="s">
        <v>76</v>
      </c>
      <c r="T24" s="38">
        <v>44726</v>
      </c>
      <c r="U24" s="34">
        <f t="shared" si="27"/>
        <v>44747</v>
      </c>
      <c r="V24" s="35">
        <f t="shared" si="2"/>
        <v>44756</v>
      </c>
      <c r="W24" s="34">
        <f t="shared" si="3"/>
        <v>44812</v>
      </c>
      <c r="X24" s="34">
        <f t="shared" si="4"/>
        <v>44816</v>
      </c>
      <c r="Z24" s="52">
        <f t="shared" si="5"/>
        <v>0</v>
      </c>
      <c r="AA24" s="52">
        <f t="shared" si="6"/>
        <v>0</v>
      </c>
      <c r="AB24" s="36">
        <f t="shared" si="25"/>
        <v>44817</v>
      </c>
      <c r="AC24" s="55"/>
      <c r="AD24" s="52">
        <f t="shared" si="7"/>
        <v>0</v>
      </c>
      <c r="AE24" s="52">
        <f t="shared" si="8"/>
        <v>0</v>
      </c>
      <c r="AF24" s="34">
        <f t="shared" si="9"/>
        <v>44824</v>
      </c>
      <c r="AG24" s="55"/>
      <c r="AH24" s="52">
        <f t="shared" si="10"/>
        <v>0</v>
      </c>
      <c r="AI24" s="52">
        <f t="shared" si="11"/>
        <v>0</v>
      </c>
      <c r="AJ24" s="34">
        <f t="shared" si="12"/>
        <v>44831</v>
      </c>
      <c r="AK24" s="55"/>
      <c r="AL24" s="52">
        <f t="shared" si="13"/>
        <v>0</v>
      </c>
      <c r="AM24" s="52">
        <f t="shared" si="14"/>
        <v>0</v>
      </c>
      <c r="AN24" s="34">
        <f t="shared" si="15"/>
        <v>44838</v>
      </c>
      <c r="AO24" s="34"/>
      <c r="AP24" s="34">
        <f t="shared" si="16"/>
        <v>44862</v>
      </c>
      <c r="AQ24" s="37">
        <f t="shared" si="17"/>
        <v>44865</v>
      </c>
      <c r="AR24" s="1">
        <v>30</v>
      </c>
      <c r="AS24" s="1">
        <f t="shared" si="18"/>
        <v>210</v>
      </c>
      <c r="AT24" s="34"/>
      <c r="AU24" s="34">
        <f t="shared" si="26"/>
        <v>-1</v>
      </c>
      <c r="AV24" s="7">
        <f t="shared" si="19"/>
        <v>45048</v>
      </c>
      <c r="AW24" s="7"/>
      <c r="AX24" s="70">
        <f t="shared" si="20"/>
        <v>11.428571428571429</v>
      </c>
      <c r="AY24" s="50">
        <v>44756</v>
      </c>
      <c r="AZ24" s="50">
        <f t="shared" si="21"/>
        <v>44784</v>
      </c>
      <c r="BA24" s="50">
        <f t="shared" si="21"/>
        <v>44812</v>
      </c>
      <c r="BB24" s="50">
        <f t="shared" si="22"/>
        <v>44847</v>
      </c>
      <c r="BC24" s="50">
        <f t="shared" si="23"/>
        <v>44868</v>
      </c>
      <c r="BD24" s="50">
        <f t="shared" si="24"/>
        <v>44896</v>
      </c>
      <c r="BE24" s="50">
        <f t="shared" si="24"/>
        <v>44924</v>
      </c>
      <c r="BF24" s="50">
        <f t="shared" si="24"/>
        <v>44952</v>
      </c>
      <c r="BG24" s="50">
        <f t="shared" si="24"/>
        <v>44980</v>
      </c>
      <c r="BH24" s="50">
        <f t="shared" si="24"/>
        <v>45008</v>
      </c>
      <c r="BI24" s="50">
        <f t="shared" si="24"/>
        <v>45036</v>
      </c>
    </row>
    <row r="25" spans="1:61">
      <c r="A25" s="95">
        <v>223</v>
      </c>
      <c r="B25" s="98">
        <v>189931</v>
      </c>
      <c r="C25" s="145">
        <v>202673</v>
      </c>
      <c r="D25" s="3" t="s">
        <v>94</v>
      </c>
      <c r="E25" s="3">
        <v>212642</v>
      </c>
      <c r="G25" s="3" t="s">
        <v>63</v>
      </c>
      <c r="I25" s="3">
        <v>2</v>
      </c>
      <c r="J25" s="3" t="s">
        <v>64</v>
      </c>
      <c r="K25" s="3" t="s">
        <v>62</v>
      </c>
      <c r="L25" s="3" t="str">
        <f t="shared" si="0"/>
        <v>HFD-EX</v>
      </c>
      <c r="M25" s="3" t="s">
        <v>76</v>
      </c>
      <c r="N25" s="3" t="s">
        <v>76</v>
      </c>
      <c r="O25" s="3" t="s">
        <v>76</v>
      </c>
      <c r="P25" s="3" t="s">
        <v>76</v>
      </c>
      <c r="Q25" s="3" t="s">
        <v>60</v>
      </c>
      <c r="R25" s="3" t="s">
        <v>76</v>
      </c>
      <c r="T25" s="38">
        <v>44726</v>
      </c>
      <c r="U25" s="34">
        <f t="shared" si="27"/>
        <v>44747</v>
      </c>
      <c r="V25" s="35">
        <f t="shared" si="2"/>
        <v>44756</v>
      </c>
      <c r="W25" s="34">
        <f t="shared" si="3"/>
        <v>44812</v>
      </c>
      <c r="X25" s="34">
        <f t="shared" si="4"/>
        <v>44816</v>
      </c>
      <c r="Z25" s="52">
        <f t="shared" si="5"/>
        <v>0</v>
      </c>
      <c r="AA25" s="52">
        <f t="shared" si="6"/>
        <v>0</v>
      </c>
      <c r="AB25" s="36">
        <f t="shared" si="25"/>
        <v>44817</v>
      </c>
      <c r="AC25" s="55"/>
      <c r="AD25" s="52">
        <f t="shared" si="7"/>
        <v>0</v>
      </c>
      <c r="AE25" s="52">
        <f t="shared" si="8"/>
        <v>0</v>
      </c>
      <c r="AF25" s="34">
        <f t="shared" si="9"/>
        <v>44824</v>
      </c>
      <c r="AG25" s="55"/>
      <c r="AH25" s="52">
        <f t="shared" si="10"/>
        <v>0</v>
      </c>
      <c r="AI25" s="52">
        <f t="shared" si="11"/>
        <v>0</v>
      </c>
      <c r="AJ25" s="34">
        <f t="shared" si="12"/>
        <v>44831</v>
      </c>
      <c r="AK25" s="55"/>
      <c r="AL25" s="52">
        <f t="shared" si="13"/>
        <v>0</v>
      </c>
      <c r="AM25" s="52">
        <f t="shared" si="14"/>
        <v>0</v>
      </c>
      <c r="AN25" s="34">
        <f t="shared" si="15"/>
        <v>44838</v>
      </c>
      <c r="AO25" s="34"/>
      <c r="AP25" s="34">
        <f t="shared" si="16"/>
        <v>44862</v>
      </c>
      <c r="AQ25" s="37">
        <f t="shared" si="17"/>
        <v>44865</v>
      </c>
      <c r="AR25" s="1">
        <v>30</v>
      </c>
      <c r="AS25" s="1">
        <f t="shared" si="18"/>
        <v>210</v>
      </c>
      <c r="AT25" s="34"/>
      <c r="AU25" s="34">
        <f t="shared" si="26"/>
        <v>-1</v>
      </c>
      <c r="AV25" s="7">
        <f t="shared" si="19"/>
        <v>45048</v>
      </c>
      <c r="AW25" s="7"/>
      <c r="AX25" s="70">
        <f t="shared" si="20"/>
        <v>11.428571428571429</v>
      </c>
      <c r="AY25" s="50">
        <v>44756</v>
      </c>
      <c r="AZ25" s="50">
        <f t="shared" si="21"/>
        <v>44784</v>
      </c>
      <c r="BA25" s="50">
        <f t="shared" si="21"/>
        <v>44812</v>
      </c>
      <c r="BB25" s="50">
        <f t="shared" si="22"/>
        <v>44847</v>
      </c>
      <c r="BC25" s="50">
        <f t="shared" si="23"/>
        <v>44868</v>
      </c>
      <c r="BD25" s="50">
        <f t="shared" si="24"/>
        <v>44896</v>
      </c>
      <c r="BE25" s="50">
        <f t="shared" si="24"/>
        <v>44924</v>
      </c>
      <c r="BF25" s="50">
        <f t="shared" si="24"/>
        <v>44952</v>
      </c>
      <c r="BG25" s="50">
        <f t="shared" si="24"/>
        <v>44980</v>
      </c>
      <c r="BH25" s="50">
        <f t="shared" si="24"/>
        <v>45008</v>
      </c>
      <c r="BI25" s="50">
        <f t="shared" si="24"/>
        <v>45036</v>
      </c>
    </row>
    <row r="26" spans="1:61">
      <c r="A26" s="95">
        <v>224</v>
      </c>
      <c r="B26" s="98">
        <v>189931</v>
      </c>
      <c r="C26" s="145">
        <v>202673</v>
      </c>
      <c r="D26" s="3" t="s">
        <v>94</v>
      </c>
      <c r="E26" s="3">
        <v>212642</v>
      </c>
      <c r="G26" s="3" t="s">
        <v>63</v>
      </c>
      <c r="I26" s="3">
        <v>2</v>
      </c>
      <c r="J26" s="3" t="s">
        <v>64</v>
      </c>
      <c r="K26" s="3" t="s">
        <v>62</v>
      </c>
      <c r="L26" s="3" t="str">
        <f t="shared" si="0"/>
        <v>HFD-EX</v>
      </c>
      <c r="M26" s="3" t="s">
        <v>76</v>
      </c>
      <c r="N26" s="3" t="s">
        <v>76</v>
      </c>
      <c r="O26" s="3" t="s">
        <v>76</v>
      </c>
      <c r="P26" s="3" t="s">
        <v>76</v>
      </c>
      <c r="Q26" s="3" t="s">
        <v>60</v>
      </c>
      <c r="R26" s="3" t="s">
        <v>76</v>
      </c>
      <c r="T26" s="38">
        <v>44726</v>
      </c>
      <c r="U26" s="34">
        <f t="shared" si="27"/>
        <v>44747</v>
      </c>
      <c r="V26" s="35">
        <f t="shared" si="2"/>
        <v>44756</v>
      </c>
      <c r="W26" s="34">
        <f t="shared" si="3"/>
        <v>44812</v>
      </c>
      <c r="X26" s="34">
        <f t="shared" si="4"/>
        <v>44816</v>
      </c>
      <c r="Z26" s="52">
        <f t="shared" si="5"/>
        <v>0</v>
      </c>
      <c r="AA26" s="52">
        <f t="shared" si="6"/>
        <v>0</v>
      </c>
      <c r="AB26" s="36">
        <f t="shared" si="25"/>
        <v>44817</v>
      </c>
      <c r="AC26" s="55"/>
      <c r="AD26" s="52">
        <f t="shared" si="7"/>
        <v>0</v>
      </c>
      <c r="AE26" s="52">
        <f t="shared" si="8"/>
        <v>0</v>
      </c>
      <c r="AF26" s="34">
        <f t="shared" si="9"/>
        <v>44824</v>
      </c>
      <c r="AG26" s="55"/>
      <c r="AH26" s="52">
        <f t="shared" si="10"/>
        <v>0</v>
      </c>
      <c r="AI26" s="52">
        <f t="shared" si="11"/>
        <v>0</v>
      </c>
      <c r="AJ26" s="34">
        <f t="shared" si="12"/>
        <v>44831</v>
      </c>
      <c r="AK26" s="55"/>
      <c r="AL26" s="52">
        <f t="shared" si="13"/>
        <v>0</v>
      </c>
      <c r="AM26" s="52">
        <f t="shared" si="14"/>
        <v>0</v>
      </c>
      <c r="AN26" s="34">
        <f t="shared" si="15"/>
        <v>44838</v>
      </c>
      <c r="AO26" s="34"/>
      <c r="AP26" s="34">
        <f t="shared" si="16"/>
        <v>44862</v>
      </c>
      <c r="AQ26" s="37">
        <f t="shared" si="17"/>
        <v>44865</v>
      </c>
      <c r="AR26" s="1">
        <v>30</v>
      </c>
      <c r="AS26" s="1">
        <f t="shared" si="18"/>
        <v>210</v>
      </c>
      <c r="AT26" s="34"/>
      <c r="AU26" s="34">
        <f t="shared" si="26"/>
        <v>-1</v>
      </c>
      <c r="AV26" s="7">
        <f t="shared" si="19"/>
        <v>45048</v>
      </c>
      <c r="AW26" s="7"/>
      <c r="AX26" s="70">
        <f t="shared" si="20"/>
        <v>11.428571428571429</v>
      </c>
      <c r="AY26" s="50">
        <v>44756</v>
      </c>
      <c r="AZ26" s="50">
        <f t="shared" si="21"/>
        <v>44784</v>
      </c>
      <c r="BA26" s="50">
        <f t="shared" si="21"/>
        <v>44812</v>
      </c>
      <c r="BB26" s="50">
        <f t="shared" si="22"/>
        <v>44847</v>
      </c>
      <c r="BC26" s="50">
        <f t="shared" si="23"/>
        <v>44868</v>
      </c>
      <c r="BD26" s="50">
        <f t="shared" si="24"/>
        <v>44896</v>
      </c>
      <c r="BE26" s="50">
        <f t="shared" si="24"/>
        <v>44924</v>
      </c>
      <c r="BF26" s="50">
        <f t="shared" si="24"/>
        <v>44952</v>
      </c>
      <c r="BG26" s="50">
        <f t="shared" si="24"/>
        <v>44980</v>
      </c>
      <c r="BH26" s="50">
        <f t="shared" si="24"/>
        <v>45008</v>
      </c>
      <c r="BI26" s="50">
        <f t="shared" si="24"/>
        <v>45036</v>
      </c>
    </row>
    <row r="27" spans="1:61" s="143" customFormat="1">
      <c r="A27" s="149">
        <v>225</v>
      </c>
      <c r="B27" s="64">
        <v>189931</v>
      </c>
      <c r="C27" s="64">
        <v>202673</v>
      </c>
      <c r="D27" s="120" t="s">
        <v>94</v>
      </c>
      <c r="E27" s="120">
        <v>212642</v>
      </c>
      <c r="F27" s="120"/>
      <c r="G27" s="120" t="s">
        <v>63</v>
      </c>
      <c r="H27" s="120"/>
      <c r="I27" s="120">
        <v>2</v>
      </c>
      <c r="J27" s="120" t="s">
        <v>64</v>
      </c>
      <c r="K27" s="120" t="s">
        <v>62</v>
      </c>
      <c r="L27" s="120" t="str">
        <f t="shared" si="0"/>
        <v>HFD-EX</v>
      </c>
      <c r="M27" s="120" t="s">
        <v>76</v>
      </c>
      <c r="N27" s="120" t="s">
        <v>76</v>
      </c>
      <c r="O27" s="120" t="s">
        <v>76</v>
      </c>
      <c r="P27" s="120" t="s">
        <v>76</v>
      </c>
      <c r="Q27" s="120" t="s">
        <v>76</v>
      </c>
      <c r="R27" s="120" t="s">
        <v>76</v>
      </c>
      <c r="S27" s="122"/>
      <c r="T27" s="123">
        <v>44726</v>
      </c>
      <c r="U27" s="124">
        <f t="shared" si="27"/>
        <v>44747</v>
      </c>
      <c r="V27" s="124">
        <f t="shared" si="2"/>
        <v>44756</v>
      </c>
      <c r="W27" s="124">
        <f t="shared" si="3"/>
        <v>44812</v>
      </c>
      <c r="X27" s="124">
        <f t="shared" si="4"/>
        <v>44816</v>
      </c>
      <c r="Y27" s="147"/>
      <c r="Z27" s="126">
        <f t="shared" si="5"/>
        <v>0</v>
      </c>
      <c r="AA27" s="126">
        <f t="shared" si="6"/>
        <v>0</v>
      </c>
      <c r="AB27" s="124">
        <f t="shared" si="25"/>
        <v>44817</v>
      </c>
      <c r="AC27" s="125"/>
      <c r="AD27" s="126">
        <f t="shared" si="7"/>
        <v>0</v>
      </c>
      <c r="AE27" s="126">
        <f t="shared" si="8"/>
        <v>0</v>
      </c>
      <c r="AF27" s="124">
        <f t="shared" si="9"/>
        <v>44824</v>
      </c>
      <c r="AG27" s="125"/>
      <c r="AH27" s="126">
        <f t="shared" si="10"/>
        <v>0</v>
      </c>
      <c r="AI27" s="126">
        <f t="shared" si="11"/>
        <v>0</v>
      </c>
      <c r="AJ27" s="124">
        <f t="shared" si="12"/>
        <v>44831</v>
      </c>
      <c r="AK27" s="125"/>
      <c r="AL27" s="126">
        <f t="shared" si="13"/>
        <v>0</v>
      </c>
      <c r="AM27" s="126">
        <f t="shared" si="14"/>
        <v>0</v>
      </c>
      <c r="AN27" s="124">
        <f t="shared" si="15"/>
        <v>44838</v>
      </c>
      <c r="AO27" s="124"/>
      <c r="AP27" s="124">
        <f t="shared" si="16"/>
        <v>44862</v>
      </c>
      <c r="AQ27" s="124">
        <f t="shared" si="17"/>
        <v>44865</v>
      </c>
      <c r="AR27" s="122">
        <v>30</v>
      </c>
      <c r="AS27" s="122">
        <f t="shared" si="18"/>
        <v>210</v>
      </c>
      <c r="AT27" s="124"/>
      <c r="AU27" s="124">
        <f t="shared" si="26"/>
        <v>-1</v>
      </c>
      <c r="AV27" s="61">
        <f t="shared" si="19"/>
        <v>45048</v>
      </c>
      <c r="AW27" s="61"/>
      <c r="AX27" s="163">
        <f t="shared" si="20"/>
        <v>11.428571428571429</v>
      </c>
      <c r="AY27" s="61">
        <v>44756</v>
      </c>
      <c r="AZ27" s="61">
        <f t="shared" si="21"/>
        <v>44784</v>
      </c>
      <c r="BA27" s="61">
        <f t="shared" si="21"/>
        <v>44812</v>
      </c>
      <c r="BB27" s="61">
        <f t="shared" si="22"/>
        <v>44847</v>
      </c>
      <c r="BC27" s="61">
        <f t="shared" si="23"/>
        <v>44868</v>
      </c>
      <c r="BD27" s="61">
        <f t="shared" si="24"/>
        <v>44896</v>
      </c>
      <c r="BE27" s="61">
        <f t="shared" si="24"/>
        <v>44924</v>
      </c>
      <c r="BF27" s="61">
        <f t="shared" si="24"/>
        <v>44952</v>
      </c>
      <c r="BG27" s="61">
        <f t="shared" si="24"/>
        <v>44980</v>
      </c>
      <c r="BH27" s="61">
        <f t="shared" si="24"/>
        <v>45008</v>
      </c>
      <c r="BI27" s="61">
        <f t="shared" si="24"/>
        <v>45036</v>
      </c>
    </row>
    <row r="28" spans="1:61" s="143" customFormat="1">
      <c r="A28" s="149">
        <v>226</v>
      </c>
      <c r="B28" s="64">
        <v>189931</v>
      </c>
      <c r="C28" s="64">
        <v>202673</v>
      </c>
      <c r="D28" s="120" t="s">
        <v>94</v>
      </c>
      <c r="E28" s="120">
        <v>217695</v>
      </c>
      <c r="F28" s="120"/>
      <c r="G28" s="120" t="s">
        <v>56</v>
      </c>
      <c r="H28" s="120"/>
      <c r="I28" s="120">
        <v>2</v>
      </c>
      <c r="J28" s="120"/>
      <c r="K28" s="120"/>
      <c r="L28" s="120" t="str">
        <f t="shared" si="0"/>
        <v>Not Yet Assigned</v>
      </c>
      <c r="M28" s="120" t="s">
        <v>76</v>
      </c>
      <c r="N28" s="120" t="s">
        <v>76</v>
      </c>
      <c r="O28" s="120" t="s">
        <v>76</v>
      </c>
      <c r="P28" s="120" t="s">
        <v>76</v>
      </c>
      <c r="Q28" s="120" t="s">
        <v>76</v>
      </c>
      <c r="R28" s="120" t="s">
        <v>76</v>
      </c>
      <c r="S28" s="122"/>
      <c r="T28" s="123">
        <v>44774</v>
      </c>
      <c r="U28" s="124">
        <f t="shared" si="27"/>
        <v>44795</v>
      </c>
      <c r="V28" s="124">
        <f t="shared" si="2"/>
        <v>44805</v>
      </c>
      <c r="W28" s="124">
        <f t="shared" si="3"/>
        <v>44861</v>
      </c>
      <c r="X28" s="124">
        <f t="shared" si="4"/>
        <v>44865</v>
      </c>
      <c r="Y28" s="147"/>
      <c r="Z28" s="126">
        <f t="shared" si="5"/>
        <v>0</v>
      </c>
      <c r="AA28" s="126">
        <f t="shared" si="6"/>
        <v>0</v>
      </c>
      <c r="AB28" s="124">
        <f t="shared" si="25"/>
        <v>44866</v>
      </c>
      <c r="AC28" s="125"/>
      <c r="AD28" s="126">
        <f t="shared" si="7"/>
        <v>0</v>
      </c>
      <c r="AE28" s="126">
        <f t="shared" si="8"/>
        <v>0</v>
      </c>
      <c r="AF28" s="124">
        <f t="shared" si="9"/>
        <v>44873</v>
      </c>
      <c r="AG28" s="125"/>
      <c r="AH28" s="126">
        <f t="shared" si="10"/>
        <v>0</v>
      </c>
      <c r="AI28" s="126">
        <f t="shared" si="11"/>
        <v>0</v>
      </c>
      <c r="AJ28" s="124">
        <f t="shared" si="12"/>
        <v>44880</v>
      </c>
      <c r="AK28" s="125"/>
      <c r="AL28" s="126">
        <f t="shared" si="13"/>
        <v>0</v>
      </c>
      <c r="AM28" s="126">
        <f t="shared" si="14"/>
        <v>0</v>
      </c>
      <c r="AN28" s="124">
        <f t="shared" si="15"/>
        <v>44887</v>
      </c>
      <c r="AO28" s="124"/>
      <c r="AP28" s="124">
        <f t="shared" si="16"/>
        <v>44911</v>
      </c>
      <c r="AQ28" s="124">
        <f t="shared" si="17"/>
        <v>44914</v>
      </c>
      <c r="AR28" s="122">
        <v>30</v>
      </c>
      <c r="AS28" s="122">
        <f t="shared" si="18"/>
        <v>210</v>
      </c>
      <c r="AT28" s="124"/>
      <c r="AU28" s="124">
        <f t="shared" si="26"/>
        <v>-1</v>
      </c>
      <c r="AV28" s="61">
        <f t="shared" si="19"/>
        <v>45097</v>
      </c>
      <c r="AW28" s="61"/>
      <c r="AX28" s="163">
        <f t="shared" si="20"/>
        <v>11.428571428571429</v>
      </c>
      <c r="AY28" s="61">
        <v>44805</v>
      </c>
      <c r="AZ28" s="61">
        <f t="shared" si="21"/>
        <v>44833</v>
      </c>
      <c r="BA28" s="61">
        <f t="shared" si="21"/>
        <v>44861</v>
      </c>
      <c r="BB28" s="61">
        <f t="shared" si="22"/>
        <v>44896</v>
      </c>
      <c r="BC28" s="61">
        <f t="shared" si="23"/>
        <v>44917</v>
      </c>
      <c r="BD28" s="61">
        <f t="shared" si="24"/>
        <v>44945</v>
      </c>
      <c r="BE28" s="61">
        <f t="shared" si="24"/>
        <v>44973</v>
      </c>
      <c r="BF28" s="61">
        <f t="shared" si="24"/>
        <v>45001</v>
      </c>
      <c r="BG28" s="61">
        <f t="shared" si="24"/>
        <v>45029</v>
      </c>
      <c r="BH28" s="61">
        <f t="shared" si="24"/>
        <v>45057</v>
      </c>
      <c r="BI28" s="61">
        <f t="shared" si="24"/>
        <v>45085</v>
      </c>
    </row>
    <row r="29" spans="1:61">
      <c r="A29" s="95">
        <v>227</v>
      </c>
      <c r="B29" s="98">
        <v>189931</v>
      </c>
      <c r="C29" s="145">
        <v>202673</v>
      </c>
      <c r="D29" s="3" t="s">
        <v>94</v>
      </c>
      <c r="E29" s="3">
        <v>217695</v>
      </c>
      <c r="G29" s="3" t="s">
        <v>56</v>
      </c>
      <c r="I29" s="3">
        <v>2</v>
      </c>
      <c r="J29" s="3" t="s">
        <v>64</v>
      </c>
      <c r="K29" s="3" t="s">
        <v>62</v>
      </c>
      <c r="L29" s="3" t="str">
        <f t="shared" si="0"/>
        <v>HFD-EX</v>
      </c>
      <c r="M29" s="3" t="s">
        <v>76</v>
      </c>
      <c r="N29" s="3" t="s">
        <v>76</v>
      </c>
      <c r="O29" s="3" t="s">
        <v>76</v>
      </c>
      <c r="P29" s="3" t="s">
        <v>76</v>
      </c>
      <c r="Q29" s="3" t="s">
        <v>76</v>
      </c>
      <c r="R29" s="3" t="s">
        <v>76</v>
      </c>
      <c r="T29" s="38">
        <v>44774</v>
      </c>
      <c r="U29" s="34">
        <f t="shared" si="27"/>
        <v>44795</v>
      </c>
      <c r="V29" s="35">
        <f t="shared" si="2"/>
        <v>44805</v>
      </c>
      <c r="W29" s="34">
        <f t="shared" si="3"/>
        <v>44861</v>
      </c>
      <c r="X29" s="34">
        <f t="shared" si="4"/>
        <v>44865</v>
      </c>
      <c r="Z29" s="52">
        <f t="shared" si="5"/>
        <v>0</v>
      </c>
      <c r="AA29" s="52">
        <f t="shared" si="6"/>
        <v>0</v>
      </c>
      <c r="AB29" s="36">
        <f t="shared" si="25"/>
        <v>44866</v>
      </c>
      <c r="AC29" s="55"/>
      <c r="AD29" s="52">
        <f t="shared" si="7"/>
        <v>0</v>
      </c>
      <c r="AE29" s="52">
        <f t="shared" si="8"/>
        <v>0</v>
      </c>
      <c r="AF29" s="34">
        <f t="shared" si="9"/>
        <v>44873</v>
      </c>
      <c r="AG29" s="55"/>
      <c r="AH29" s="52">
        <f t="shared" si="10"/>
        <v>0</v>
      </c>
      <c r="AI29" s="52">
        <f t="shared" si="11"/>
        <v>0</v>
      </c>
      <c r="AJ29" s="34">
        <f t="shared" si="12"/>
        <v>44880</v>
      </c>
      <c r="AK29" s="55"/>
      <c r="AL29" s="52">
        <f t="shared" si="13"/>
        <v>0</v>
      </c>
      <c r="AM29" s="52">
        <f t="shared" si="14"/>
        <v>0</v>
      </c>
      <c r="AN29" s="34">
        <f t="shared" si="15"/>
        <v>44887</v>
      </c>
      <c r="AO29" s="34"/>
      <c r="AP29" s="34">
        <f t="shared" si="16"/>
        <v>44911</v>
      </c>
      <c r="AQ29" s="37">
        <f t="shared" si="17"/>
        <v>44914</v>
      </c>
      <c r="AR29" s="1">
        <v>30</v>
      </c>
      <c r="AS29" s="1">
        <f t="shared" si="18"/>
        <v>210</v>
      </c>
      <c r="AT29" s="34"/>
      <c r="AU29" s="34">
        <f t="shared" si="26"/>
        <v>-1</v>
      </c>
      <c r="AV29" s="7">
        <f t="shared" si="19"/>
        <v>45097</v>
      </c>
      <c r="AW29" s="7"/>
      <c r="AX29" s="70">
        <f t="shared" si="20"/>
        <v>11.428571428571429</v>
      </c>
      <c r="AY29" s="50">
        <v>44805</v>
      </c>
      <c r="AZ29" s="50">
        <f t="shared" si="21"/>
        <v>44833</v>
      </c>
      <c r="BA29" s="50">
        <f t="shared" si="21"/>
        <v>44861</v>
      </c>
      <c r="BB29" s="50">
        <f t="shared" si="22"/>
        <v>44896</v>
      </c>
      <c r="BC29" s="50">
        <f t="shared" si="23"/>
        <v>44917</v>
      </c>
      <c r="BD29" s="50">
        <f t="shared" si="24"/>
        <v>44945</v>
      </c>
      <c r="BE29" s="50">
        <f t="shared" si="24"/>
        <v>44973</v>
      </c>
      <c r="BF29" s="50">
        <f t="shared" si="24"/>
        <v>45001</v>
      </c>
      <c r="BG29" s="50">
        <f t="shared" si="24"/>
        <v>45029</v>
      </c>
      <c r="BH29" s="50">
        <f t="shared" si="24"/>
        <v>45057</v>
      </c>
      <c r="BI29" s="50">
        <f t="shared" si="24"/>
        <v>45085</v>
      </c>
    </row>
    <row r="30" spans="1:61">
      <c r="A30" s="95">
        <v>228</v>
      </c>
      <c r="B30" s="98">
        <v>189931</v>
      </c>
      <c r="C30" s="145">
        <v>202673</v>
      </c>
      <c r="D30" s="3" t="s">
        <v>94</v>
      </c>
      <c r="E30" s="3">
        <v>217695</v>
      </c>
      <c r="G30" s="3" t="s">
        <v>56</v>
      </c>
      <c r="I30" s="3">
        <v>2</v>
      </c>
      <c r="J30" s="3" t="s">
        <v>64</v>
      </c>
      <c r="K30" s="3" t="s">
        <v>59</v>
      </c>
      <c r="L30" s="3" t="str">
        <f t="shared" si="0"/>
        <v>HFD-SED</v>
      </c>
      <c r="M30" s="3" t="s">
        <v>76</v>
      </c>
      <c r="N30" s="3" t="s">
        <v>76</v>
      </c>
      <c r="O30" s="3" t="s">
        <v>76</v>
      </c>
      <c r="P30" s="3" t="s">
        <v>76</v>
      </c>
      <c r="Q30" s="3" t="s">
        <v>76</v>
      </c>
      <c r="R30" s="3" t="s">
        <v>76</v>
      </c>
      <c r="T30" s="38">
        <v>44774</v>
      </c>
      <c r="U30" s="34">
        <f t="shared" si="27"/>
        <v>44795</v>
      </c>
      <c r="V30" s="35">
        <f t="shared" si="2"/>
        <v>44805</v>
      </c>
      <c r="W30" s="34">
        <f t="shared" si="3"/>
        <v>44861</v>
      </c>
      <c r="X30" s="34">
        <f t="shared" si="4"/>
        <v>44865</v>
      </c>
      <c r="Z30" s="52">
        <f t="shared" si="5"/>
        <v>0</v>
      </c>
      <c r="AA30" s="52">
        <f t="shared" si="6"/>
        <v>0</v>
      </c>
      <c r="AB30" s="36">
        <f t="shared" si="25"/>
        <v>44866</v>
      </c>
      <c r="AC30" s="55"/>
      <c r="AD30" s="52">
        <f t="shared" si="7"/>
        <v>0</v>
      </c>
      <c r="AE30" s="52">
        <f t="shared" si="8"/>
        <v>0</v>
      </c>
      <c r="AF30" s="34">
        <f t="shared" si="9"/>
        <v>44873</v>
      </c>
      <c r="AG30" s="55"/>
      <c r="AH30" s="52">
        <f t="shared" si="10"/>
        <v>0</v>
      </c>
      <c r="AI30" s="52">
        <f t="shared" si="11"/>
        <v>0</v>
      </c>
      <c r="AJ30" s="34">
        <f t="shared" si="12"/>
        <v>44880</v>
      </c>
      <c r="AK30" s="55"/>
      <c r="AL30" s="52">
        <f t="shared" si="13"/>
        <v>0</v>
      </c>
      <c r="AM30" s="52">
        <f t="shared" si="14"/>
        <v>0</v>
      </c>
      <c r="AN30" s="34">
        <f t="shared" si="15"/>
        <v>44887</v>
      </c>
      <c r="AO30" s="34"/>
      <c r="AP30" s="34">
        <f t="shared" si="16"/>
        <v>44911</v>
      </c>
      <c r="AQ30" s="37">
        <f t="shared" si="17"/>
        <v>44914</v>
      </c>
      <c r="AR30" s="1">
        <v>30</v>
      </c>
      <c r="AS30" s="1">
        <f t="shared" si="18"/>
        <v>210</v>
      </c>
      <c r="AT30" s="34"/>
      <c r="AU30" s="34">
        <f t="shared" si="26"/>
        <v>-1</v>
      </c>
      <c r="AV30" s="7">
        <f t="shared" si="19"/>
        <v>45097</v>
      </c>
      <c r="AW30" s="7"/>
      <c r="AX30" s="70">
        <f t="shared" si="20"/>
        <v>11.428571428571429</v>
      </c>
      <c r="AY30" s="50">
        <v>44805</v>
      </c>
      <c r="AZ30" s="50">
        <f t="shared" si="21"/>
        <v>44833</v>
      </c>
      <c r="BA30" s="50">
        <f t="shared" si="21"/>
        <v>44861</v>
      </c>
      <c r="BB30" s="50">
        <f t="shared" si="22"/>
        <v>44896</v>
      </c>
      <c r="BC30" s="50">
        <f t="shared" si="23"/>
        <v>44917</v>
      </c>
      <c r="BD30" s="50">
        <f t="shared" si="24"/>
        <v>44945</v>
      </c>
      <c r="BE30" s="50">
        <f t="shared" si="24"/>
        <v>44973</v>
      </c>
      <c r="BF30" s="50">
        <f t="shared" si="24"/>
        <v>45001</v>
      </c>
      <c r="BG30" s="50">
        <f t="shared" si="24"/>
        <v>45029</v>
      </c>
      <c r="BH30" s="50">
        <f t="shared" si="24"/>
        <v>45057</v>
      </c>
      <c r="BI30" s="50">
        <f t="shared" si="24"/>
        <v>45085</v>
      </c>
    </row>
    <row r="31" spans="1:61">
      <c r="A31" s="95">
        <v>229</v>
      </c>
      <c r="B31" s="98">
        <v>189931</v>
      </c>
      <c r="C31" s="145">
        <v>202673</v>
      </c>
      <c r="D31" s="3" t="s">
        <v>94</v>
      </c>
      <c r="E31" s="3">
        <v>217697</v>
      </c>
      <c r="G31" s="3" t="s">
        <v>63</v>
      </c>
      <c r="I31" s="3">
        <v>2</v>
      </c>
      <c r="J31" s="3" t="s">
        <v>58</v>
      </c>
      <c r="K31" s="3" t="s">
        <v>62</v>
      </c>
      <c r="L31" s="3" t="str">
        <f t="shared" si="0"/>
        <v>CON-EX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76</v>
      </c>
      <c r="R31" s="3" t="s">
        <v>76</v>
      </c>
      <c r="T31" s="38">
        <v>44774</v>
      </c>
      <c r="U31" s="34">
        <f t="shared" si="27"/>
        <v>44795</v>
      </c>
      <c r="V31" s="35">
        <f t="shared" si="2"/>
        <v>44805</v>
      </c>
      <c r="W31" s="34">
        <f t="shared" si="3"/>
        <v>44861</v>
      </c>
      <c r="X31" s="34">
        <f t="shared" si="4"/>
        <v>44865</v>
      </c>
      <c r="Z31" s="52">
        <f t="shared" si="5"/>
        <v>0</v>
      </c>
      <c r="AA31" s="52">
        <f t="shared" si="6"/>
        <v>0</v>
      </c>
      <c r="AB31" s="36">
        <f t="shared" si="25"/>
        <v>44866</v>
      </c>
      <c r="AC31" s="55"/>
      <c r="AD31" s="52">
        <f t="shared" si="7"/>
        <v>0</v>
      </c>
      <c r="AE31" s="52">
        <f t="shared" si="8"/>
        <v>0</v>
      </c>
      <c r="AF31" s="34">
        <f t="shared" si="9"/>
        <v>44873</v>
      </c>
      <c r="AG31" s="55"/>
      <c r="AH31" s="52">
        <f t="shared" si="10"/>
        <v>0</v>
      </c>
      <c r="AI31" s="52">
        <f t="shared" si="11"/>
        <v>0</v>
      </c>
      <c r="AJ31" s="34">
        <f t="shared" si="12"/>
        <v>44880</v>
      </c>
      <c r="AK31" s="55"/>
      <c r="AL31" s="52">
        <f t="shared" si="13"/>
        <v>0</v>
      </c>
      <c r="AM31" s="52">
        <f t="shared" si="14"/>
        <v>0</v>
      </c>
      <c r="AN31" s="34">
        <f t="shared" si="15"/>
        <v>44887</v>
      </c>
      <c r="AO31" s="34"/>
      <c r="AP31" s="34">
        <f t="shared" si="16"/>
        <v>44911</v>
      </c>
      <c r="AQ31" s="37">
        <f t="shared" si="17"/>
        <v>44914</v>
      </c>
      <c r="AR31" s="1">
        <v>30</v>
      </c>
      <c r="AS31" s="1">
        <f t="shared" si="18"/>
        <v>210</v>
      </c>
      <c r="AT31" s="34"/>
      <c r="AU31" s="34">
        <f t="shared" si="26"/>
        <v>-1</v>
      </c>
      <c r="AV31" s="7">
        <f t="shared" si="19"/>
        <v>45097</v>
      </c>
      <c r="AW31" s="7"/>
      <c r="AX31" s="70">
        <f t="shared" si="20"/>
        <v>11.428571428571429</v>
      </c>
      <c r="AY31" s="50">
        <v>44805</v>
      </c>
      <c r="AZ31" s="50">
        <f t="shared" si="21"/>
        <v>44833</v>
      </c>
      <c r="BA31" s="50">
        <f t="shared" si="21"/>
        <v>44861</v>
      </c>
      <c r="BB31" s="50">
        <f t="shared" si="22"/>
        <v>44896</v>
      </c>
      <c r="BC31" s="50">
        <f t="shared" si="23"/>
        <v>44917</v>
      </c>
      <c r="BD31" s="50">
        <f t="shared" si="24"/>
        <v>44945</v>
      </c>
      <c r="BE31" s="50">
        <f t="shared" si="24"/>
        <v>44973</v>
      </c>
      <c r="BF31" s="50">
        <f t="shared" si="24"/>
        <v>45001</v>
      </c>
      <c r="BG31" s="50">
        <f t="shared" si="24"/>
        <v>45029</v>
      </c>
      <c r="BH31" s="50">
        <f t="shared" si="24"/>
        <v>45057</v>
      </c>
      <c r="BI31" s="50">
        <f t="shared" si="24"/>
        <v>45085</v>
      </c>
    </row>
    <row r="32" spans="1:61">
      <c r="A32" s="95">
        <v>230</v>
      </c>
      <c r="B32" s="98">
        <v>189931</v>
      </c>
      <c r="C32" s="145">
        <v>202673</v>
      </c>
      <c r="D32" s="3" t="s">
        <v>94</v>
      </c>
      <c r="E32" s="3">
        <v>217697</v>
      </c>
      <c r="G32" s="3" t="s">
        <v>63</v>
      </c>
      <c r="I32" s="3">
        <v>2</v>
      </c>
      <c r="J32" s="3" t="s">
        <v>58</v>
      </c>
      <c r="K32" s="3" t="s">
        <v>62</v>
      </c>
      <c r="L32" s="3" t="str">
        <f t="shared" si="0"/>
        <v>CON-EX</v>
      </c>
      <c r="M32" s="3" t="s">
        <v>76</v>
      </c>
      <c r="N32" s="3" t="s">
        <v>76</v>
      </c>
      <c r="O32" s="3" t="s">
        <v>76</v>
      </c>
      <c r="P32" s="3" t="s">
        <v>76</v>
      </c>
      <c r="Q32" s="3" t="s">
        <v>76</v>
      </c>
      <c r="R32" s="3" t="s">
        <v>76</v>
      </c>
      <c r="T32" s="38">
        <v>44774</v>
      </c>
      <c r="U32" s="34">
        <f t="shared" si="27"/>
        <v>44795</v>
      </c>
      <c r="V32" s="35">
        <f t="shared" si="2"/>
        <v>44805</v>
      </c>
      <c r="W32" s="34">
        <f t="shared" si="3"/>
        <v>44861</v>
      </c>
      <c r="X32" s="34">
        <f t="shared" si="4"/>
        <v>44865</v>
      </c>
      <c r="Z32" s="52">
        <f t="shared" si="5"/>
        <v>0</v>
      </c>
      <c r="AA32" s="52">
        <f t="shared" si="6"/>
        <v>0</v>
      </c>
      <c r="AB32" s="36">
        <f t="shared" si="25"/>
        <v>44866</v>
      </c>
      <c r="AC32" s="55"/>
      <c r="AD32" s="52">
        <f t="shared" si="7"/>
        <v>0</v>
      </c>
      <c r="AE32" s="52">
        <f t="shared" si="8"/>
        <v>0</v>
      </c>
      <c r="AF32" s="34">
        <f t="shared" si="9"/>
        <v>44873</v>
      </c>
      <c r="AG32" s="55"/>
      <c r="AH32" s="52">
        <f t="shared" si="10"/>
        <v>0</v>
      </c>
      <c r="AI32" s="52">
        <f t="shared" si="11"/>
        <v>0</v>
      </c>
      <c r="AJ32" s="34">
        <f t="shared" si="12"/>
        <v>44880</v>
      </c>
      <c r="AK32" s="55"/>
      <c r="AL32" s="52">
        <f t="shared" si="13"/>
        <v>0</v>
      </c>
      <c r="AM32" s="52">
        <f t="shared" si="14"/>
        <v>0</v>
      </c>
      <c r="AN32" s="34">
        <f t="shared" si="15"/>
        <v>44887</v>
      </c>
      <c r="AO32" s="34"/>
      <c r="AP32" s="34">
        <f t="shared" si="16"/>
        <v>44911</v>
      </c>
      <c r="AQ32" s="37">
        <f t="shared" si="17"/>
        <v>44914</v>
      </c>
      <c r="AR32" s="1">
        <v>30</v>
      </c>
      <c r="AS32" s="1">
        <f t="shared" si="18"/>
        <v>210</v>
      </c>
      <c r="AT32" s="34"/>
      <c r="AU32" s="34">
        <f t="shared" si="26"/>
        <v>-1</v>
      </c>
      <c r="AV32" s="7">
        <f t="shared" si="19"/>
        <v>45097</v>
      </c>
      <c r="AW32" s="7"/>
      <c r="AX32" s="70">
        <f t="shared" si="20"/>
        <v>11.428571428571429</v>
      </c>
      <c r="AY32" s="50">
        <v>44805</v>
      </c>
      <c r="AZ32" s="50">
        <f t="shared" si="21"/>
        <v>44833</v>
      </c>
      <c r="BA32" s="50">
        <f t="shared" si="21"/>
        <v>44861</v>
      </c>
      <c r="BB32" s="50">
        <f t="shared" si="22"/>
        <v>44896</v>
      </c>
      <c r="BC32" s="50">
        <f t="shared" si="23"/>
        <v>44917</v>
      </c>
      <c r="BD32" s="50">
        <f t="shared" si="24"/>
        <v>44945</v>
      </c>
      <c r="BE32" s="50">
        <f t="shared" si="24"/>
        <v>44973</v>
      </c>
      <c r="BF32" s="50">
        <f t="shared" si="24"/>
        <v>45001</v>
      </c>
      <c r="BG32" s="50">
        <f t="shared" si="24"/>
        <v>45029</v>
      </c>
      <c r="BH32" s="50">
        <f t="shared" si="24"/>
        <v>45057</v>
      </c>
      <c r="BI32" s="50">
        <f t="shared" si="24"/>
        <v>45085</v>
      </c>
    </row>
    <row r="33" spans="1:61">
      <c r="A33" s="95">
        <v>231</v>
      </c>
      <c r="B33" s="98">
        <v>189931</v>
      </c>
      <c r="C33" s="145">
        <v>202673</v>
      </c>
      <c r="D33" s="3" t="s">
        <v>94</v>
      </c>
      <c r="E33" s="3">
        <v>217697</v>
      </c>
      <c r="G33" s="3" t="s">
        <v>63</v>
      </c>
      <c r="I33" s="3">
        <v>2</v>
      </c>
      <c r="J33" s="3" t="s">
        <v>58</v>
      </c>
      <c r="K33" s="3" t="s">
        <v>59</v>
      </c>
      <c r="L33" s="3" t="str">
        <f t="shared" si="0"/>
        <v>CON-SED</v>
      </c>
      <c r="M33" s="3" t="s">
        <v>76</v>
      </c>
      <c r="N33" s="3" t="s">
        <v>76</v>
      </c>
      <c r="O33" s="3" t="s">
        <v>76</v>
      </c>
      <c r="P33" s="3" t="s">
        <v>76</v>
      </c>
      <c r="Q33" s="3" t="s">
        <v>76</v>
      </c>
      <c r="R33" s="3" t="s">
        <v>76</v>
      </c>
      <c r="T33" s="38">
        <v>44774</v>
      </c>
      <c r="U33" s="34">
        <f t="shared" si="27"/>
        <v>44795</v>
      </c>
      <c r="V33" s="35">
        <f t="shared" si="2"/>
        <v>44805</v>
      </c>
      <c r="W33" s="34">
        <f t="shared" si="3"/>
        <v>44861</v>
      </c>
      <c r="X33" s="34">
        <f t="shared" ref="X33:X43" si="28">AB33-1</f>
        <v>44865</v>
      </c>
      <c r="Z33" s="52">
        <f t="shared" ref="Z33:Z42" si="29">10/1000*Y33</f>
        <v>0</v>
      </c>
      <c r="AA33" s="52">
        <f t="shared" ref="AA33:AA42" si="30">Y33*(10/1000)*(1/2)*(1000/1)</f>
        <v>0</v>
      </c>
      <c r="AB33" s="36">
        <f t="shared" ref="AB33:AB42" si="31">V33+61</f>
        <v>44866</v>
      </c>
      <c r="AC33" s="55"/>
      <c r="AD33" s="52">
        <f t="shared" ref="AD33:AD41" si="32">10/1000*AC33</f>
        <v>0</v>
      </c>
      <c r="AE33" s="52">
        <f t="shared" ref="AE33:AE41" si="33">AC33*(10/1000)*(1/2)*(1000/1)</f>
        <v>0</v>
      </c>
      <c r="AF33" s="34">
        <f t="shared" ref="AF33:AF41" si="34">AB33+7</f>
        <v>44873</v>
      </c>
      <c r="AG33" s="55"/>
      <c r="AH33" s="52">
        <f t="shared" si="10"/>
        <v>0</v>
      </c>
      <c r="AI33" s="52">
        <f t="shared" si="11"/>
        <v>0</v>
      </c>
      <c r="AJ33" s="34">
        <f t="shared" ref="AJ33:AJ41" si="35">AB33+14</f>
        <v>44880</v>
      </c>
      <c r="AK33" s="55"/>
      <c r="AL33" s="52">
        <f t="shared" si="13"/>
        <v>0</v>
      </c>
      <c r="AM33" s="52">
        <f t="shared" si="14"/>
        <v>0</v>
      </c>
      <c r="AN33" s="34">
        <f t="shared" ref="AN33:AN41" si="36">AB33+21</f>
        <v>44887</v>
      </c>
      <c r="AO33" s="34"/>
      <c r="AP33" s="34">
        <f t="shared" si="16"/>
        <v>44911</v>
      </c>
      <c r="AQ33" s="37">
        <f t="shared" si="17"/>
        <v>44914</v>
      </c>
      <c r="AR33" s="1">
        <v>30</v>
      </c>
      <c r="AS33" s="1">
        <f t="shared" si="18"/>
        <v>210</v>
      </c>
      <c r="AT33" s="34"/>
      <c r="AU33" s="34">
        <f t="shared" si="26"/>
        <v>-1</v>
      </c>
      <c r="AV33" s="7">
        <f t="shared" si="19"/>
        <v>45097</v>
      </c>
      <c r="AW33" s="7"/>
      <c r="AX33" s="70">
        <f t="shared" si="20"/>
        <v>11.428571428571429</v>
      </c>
      <c r="AY33" s="50">
        <v>44805</v>
      </c>
      <c r="AZ33" s="50">
        <f t="shared" si="21"/>
        <v>44833</v>
      </c>
      <c r="BA33" s="50">
        <f t="shared" si="21"/>
        <v>44861</v>
      </c>
      <c r="BB33" s="50">
        <f t="shared" si="22"/>
        <v>44896</v>
      </c>
      <c r="BC33" s="50">
        <f t="shared" si="23"/>
        <v>44917</v>
      </c>
      <c r="BD33" s="50">
        <f t="shared" si="24"/>
        <v>44945</v>
      </c>
      <c r="BE33" s="50">
        <f t="shared" si="24"/>
        <v>44973</v>
      </c>
      <c r="BF33" s="50">
        <f t="shared" si="24"/>
        <v>45001</v>
      </c>
      <c r="BG33" s="50">
        <f t="shared" si="24"/>
        <v>45029</v>
      </c>
      <c r="BH33" s="50">
        <f t="shared" si="24"/>
        <v>45057</v>
      </c>
      <c r="BI33" s="50">
        <f t="shared" si="24"/>
        <v>45085</v>
      </c>
    </row>
    <row r="34" spans="1:61">
      <c r="A34" s="95">
        <v>232</v>
      </c>
      <c r="B34" s="98">
        <v>189931</v>
      </c>
      <c r="C34" s="145">
        <v>202673</v>
      </c>
      <c r="D34" s="3" t="s">
        <v>94</v>
      </c>
      <c r="E34" s="3">
        <v>217696</v>
      </c>
      <c r="G34" s="3" t="s">
        <v>63</v>
      </c>
      <c r="I34" s="3">
        <v>2</v>
      </c>
      <c r="J34" s="3" t="s">
        <v>64</v>
      </c>
      <c r="K34" s="3" t="s">
        <v>59</v>
      </c>
      <c r="L34" s="3" t="str">
        <f t="shared" si="0"/>
        <v>HFD-SED</v>
      </c>
      <c r="M34" s="3" t="s">
        <v>76</v>
      </c>
      <c r="N34" s="3" t="s">
        <v>76</v>
      </c>
      <c r="O34" s="3" t="s">
        <v>76</v>
      </c>
      <c r="P34" s="3" t="s">
        <v>76</v>
      </c>
      <c r="Q34" s="3" t="s">
        <v>76</v>
      </c>
      <c r="R34" s="3" t="s">
        <v>76</v>
      </c>
      <c r="T34" s="38">
        <v>44774</v>
      </c>
      <c r="U34" s="34">
        <f t="shared" si="27"/>
        <v>44795</v>
      </c>
      <c r="V34" s="35">
        <f t="shared" si="2"/>
        <v>44805</v>
      </c>
      <c r="W34" s="34">
        <f t="shared" si="3"/>
        <v>44861</v>
      </c>
      <c r="X34" s="34">
        <f t="shared" si="28"/>
        <v>44865</v>
      </c>
      <c r="Z34" s="52">
        <f t="shared" si="29"/>
        <v>0</v>
      </c>
      <c r="AA34" s="52">
        <f t="shared" si="30"/>
        <v>0</v>
      </c>
      <c r="AB34" s="36">
        <f t="shared" si="31"/>
        <v>44866</v>
      </c>
      <c r="AC34" s="55"/>
      <c r="AD34" s="52">
        <f t="shared" si="32"/>
        <v>0</v>
      </c>
      <c r="AE34" s="52">
        <f t="shared" si="33"/>
        <v>0</v>
      </c>
      <c r="AF34" s="34">
        <f t="shared" si="34"/>
        <v>44873</v>
      </c>
      <c r="AG34" s="55"/>
      <c r="AH34" s="52">
        <f t="shared" si="10"/>
        <v>0</v>
      </c>
      <c r="AI34" s="52">
        <f t="shared" si="11"/>
        <v>0</v>
      </c>
      <c r="AJ34" s="34">
        <f t="shared" si="35"/>
        <v>44880</v>
      </c>
      <c r="AK34" s="55"/>
      <c r="AL34" s="52">
        <f t="shared" si="13"/>
        <v>0</v>
      </c>
      <c r="AM34" s="52">
        <f t="shared" si="14"/>
        <v>0</v>
      </c>
      <c r="AN34" s="34">
        <f t="shared" si="36"/>
        <v>44887</v>
      </c>
      <c r="AO34" s="34"/>
      <c r="AP34" s="34">
        <f t="shared" si="16"/>
        <v>44911</v>
      </c>
      <c r="AQ34" s="37">
        <f t="shared" si="17"/>
        <v>44914</v>
      </c>
      <c r="AR34" s="1">
        <v>30</v>
      </c>
      <c r="AS34" s="1">
        <f t="shared" si="18"/>
        <v>210</v>
      </c>
      <c r="AT34" s="34"/>
      <c r="AU34" s="34">
        <f t="shared" si="26"/>
        <v>-1</v>
      </c>
      <c r="AV34" s="7">
        <f t="shared" si="19"/>
        <v>45097</v>
      </c>
      <c r="AW34" s="7"/>
      <c r="AX34" s="70">
        <f t="shared" si="20"/>
        <v>11.428571428571429</v>
      </c>
      <c r="AY34" s="50">
        <v>44805</v>
      </c>
      <c r="AZ34" s="50">
        <f t="shared" si="21"/>
        <v>44833</v>
      </c>
      <c r="BA34" s="50">
        <f t="shared" si="21"/>
        <v>44861</v>
      </c>
      <c r="BB34" s="50">
        <f t="shared" si="22"/>
        <v>44896</v>
      </c>
      <c r="BC34" s="50">
        <f t="shared" si="23"/>
        <v>44917</v>
      </c>
      <c r="BD34" s="50">
        <f t="shared" si="24"/>
        <v>44945</v>
      </c>
      <c r="BE34" s="50">
        <f t="shared" si="24"/>
        <v>44973</v>
      </c>
      <c r="BF34" s="50">
        <f t="shared" si="24"/>
        <v>45001</v>
      </c>
      <c r="BG34" s="50">
        <f t="shared" si="24"/>
        <v>45029</v>
      </c>
      <c r="BH34" s="50">
        <f t="shared" si="24"/>
        <v>45057</v>
      </c>
      <c r="BI34" s="50">
        <f t="shared" si="24"/>
        <v>45085</v>
      </c>
    </row>
    <row r="35" spans="1:61">
      <c r="A35" s="95">
        <v>233</v>
      </c>
      <c r="B35" s="98">
        <v>189931</v>
      </c>
      <c r="C35" s="145">
        <v>202673</v>
      </c>
      <c r="D35" s="3" t="s">
        <v>94</v>
      </c>
      <c r="E35" s="3">
        <v>217696</v>
      </c>
      <c r="G35" s="3" t="s">
        <v>63</v>
      </c>
      <c r="I35" s="3">
        <v>2</v>
      </c>
      <c r="J35" s="3" t="s">
        <v>64</v>
      </c>
      <c r="K35" s="3" t="s">
        <v>59</v>
      </c>
      <c r="L35" s="3" t="str">
        <f t="shared" si="0"/>
        <v>HFD-SED</v>
      </c>
      <c r="M35" s="3" t="s">
        <v>76</v>
      </c>
      <c r="N35" s="3" t="s">
        <v>76</v>
      </c>
      <c r="O35" s="3" t="s">
        <v>76</v>
      </c>
      <c r="P35" s="3" t="s">
        <v>76</v>
      </c>
      <c r="Q35" s="3" t="s">
        <v>76</v>
      </c>
      <c r="R35" s="3" t="s">
        <v>76</v>
      </c>
      <c r="T35" s="38">
        <v>44774</v>
      </c>
      <c r="U35" s="34">
        <f t="shared" si="27"/>
        <v>44795</v>
      </c>
      <c r="V35" s="35">
        <f t="shared" si="2"/>
        <v>44805</v>
      </c>
      <c r="W35" s="34">
        <f t="shared" si="3"/>
        <v>44861</v>
      </c>
      <c r="X35" s="34">
        <f t="shared" si="28"/>
        <v>44865</v>
      </c>
      <c r="Z35" s="52">
        <f t="shared" si="29"/>
        <v>0</v>
      </c>
      <c r="AA35" s="52">
        <f t="shared" si="30"/>
        <v>0</v>
      </c>
      <c r="AB35" s="36">
        <f t="shared" si="31"/>
        <v>44866</v>
      </c>
      <c r="AC35" s="55"/>
      <c r="AD35" s="52">
        <f t="shared" si="32"/>
        <v>0</v>
      </c>
      <c r="AE35" s="52">
        <f t="shared" si="33"/>
        <v>0</v>
      </c>
      <c r="AF35" s="34">
        <f t="shared" si="34"/>
        <v>44873</v>
      </c>
      <c r="AG35" s="55"/>
      <c r="AH35" s="52">
        <f t="shared" si="10"/>
        <v>0</v>
      </c>
      <c r="AI35" s="52">
        <f t="shared" si="11"/>
        <v>0</v>
      </c>
      <c r="AJ35" s="34">
        <f t="shared" si="35"/>
        <v>44880</v>
      </c>
      <c r="AK35" s="55"/>
      <c r="AL35" s="52">
        <f t="shared" si="13"/>
        <v>0</v>
      </c>
      <c r="AM35" s="52">
        <f t="shared" si="14"/>
        <v>0</v>
      </c>
      <c r="AN35" s="34">
        <f t="shared" si="36"/>
        <v>44887</v>
      </c>
      <c r="AO35" s="34"/>
      <c r="AP35" s="34">
        <f t="shared" si="16"/>
        <v>44911</v>
      </c>
      <c r="AQ35" s="37">
        <f t="shared" si="17"/>
        <v>44914</v>
      </c>
      <c r="AR35" s="1">
        <v>30</v>
      </c>
      <c r="AS35" s="1">
        <f t="shared" si="18"/>
        <v>210</v>
      </c>
      <c r="AT35" s="34"/>
      <c r="AU35" s="34">
        <f t="shared" si="26"/>
        <v>-1</v>
      </c>
      <c r="AV35" s="7">
        <f t="shared" si="19"/>
        <v>45097</v>
      </c>
      <c r="AW35" s="7"/>
      <c r="AX35" s="70">
        <f t="shared" si="20"/>
        <v>11.428571428571429</v>
      </c>
      <c r="AY35" s="50">
        <v>44805</v>
      </c>
      <c r="AZ35" s="50">
        <f t="shared" si="21"/>
        <v>44833</v>
      </c>
      <c r="BA35" s="50">
        <f t="shared" si="21"/>
        <v>44861</v>
      </c>
      <c r="BB35" s="50">
        <f t="shared" si="22"/>
        <v>44896</v>
      </c>
      <c r="BC35" s="50">
        <f t="shared" si="23"/>
        <v>44917</v>
      </c>
      <c r="BD35" s="50">
        <f t="shared" si="24"/>
        <v>44945</v>
      </c>
      <c r="BE35" s="50">
        <f t="shared" si="24"/>
        <v>44973</v>
      </c>
      <c r="BF35" s="50">
        <f t="shared" si="24"/>
        <v>45001</v>
      </c>
      <c r="BG35" s="50">
        <f t="shared" si="24"/>
        <v>45029</v>
      </c>
      <c r="BH35" s="50">
        <f t="shared" si="24"/>
        <v>45057</v>
      </c>
      <c r="BI35" s="50">
        <f t="shared" si="24"/>
        <v>45085</v>
      </c>
    </row>
    <row r="36" spans="1:61">
      <c r="A36" s="95">
        <v>234</v>
      </c>
      <c r="B36" s="98">
        <v>189931</v>
      </c>
      <c r="C36" s="145">
        <v>202673</v>
      </c>
      <c r="D36" s="3" t="s">
        <v>94</v>
      </c>
      <c r="E36" s="3">
        <v>217696</v>
      </c>
      <c r="G36" s="3" t="s">
        <v>63</v>
      </c>
      <c r="I36" s="3">
        <v>2</v>
      </c>
      <c r="J36" s="3" t="s">
        <v>64</v>
      </c>
      <c r="K36" s="3" t="s">
        <v>62</v>
      </c>
      <c r="L36" s="3" t="str">
        <f t="shared" si="0"/>
        <v>HFD-EX</v>
      </c>
      <c r="M36" s="3" t="s">
        <v>76</v>
      </c>
      <c r="N36" s="3" t="s">
        <v>76</v>
      </c>
      <c r="O36" s="3" t="s">
        <v>76</v>
      </c>
      <c r="P36" s="3" t="s">
        <v>76</v>
      </c>
      <c r="Q36" s="3" t="s">
        <v>76</v>
      </c>
      <c r="R36" s="3" t="s">
        <v>76</v>
      </c>
      <c r="T36" s="38">
        <v>44774</v>
      </c>
      <c r="U36" s="34">
        <f t="shared" si="27"/>
        <v>44795</v>
      </c>
      <c r="V36" s="35">
        <f t="shared" si="2"/>
        <v>44805</v>
      </c>
      <c r="W36" s="34">
        <f t="shared" si="3"/>
        <v>44861</v>
      </c>
      <c r="X36" s="34">
        <f t="shared" si="28"/>
        <v>44865</v>
      </c>
      <c r="Z36" s="52">
        <f t="shared" si="29"/>
        <v>0</v>
      </c>
      <c r="AA36" s="52">
        <f t="shared" si="30"/>
        <v>0</v>
      </c>
      <c r="AB36" s="36">
        <f t="shared" si="31"/>
        <v>44866</v>
      </c>
      <c r="AC36" s="55"/>
      <c r="AD36" s="52">
        <f t="shared" si="32"/>
        <v>0</v>
      </c>
      <c r="AE36" s="52">
        <f t="shared" si="33"/>
        <v>0</v>
      </c>
      <c r="AF36" s="34">
        <f t="shared" si="34"/>
        <v>44873</v>
      </c>
      <c r="AG36" s="55"/>
      <c r="AH36" s="52">
        <f t="shared" si="10"/>
        <v>0</v>
      </c>
      <c r="AI36" s="52">
        <f t="shared" si="11"/>
        <v>0</v>
      </c>
      <c r="AJ36" s="34">
        <f t="shared" si="35"/>
        <v>44880</v>
      </c>
      <c r="AK36" s="55"/>
      <c r="AL36" s="52">
        <f t="shared" si="13"/>
        <v>0</v>
      </c>
      <c r="AM36" s="52">
        <f t="shared" si="14"/>
        <v>0</v>
      </c>
      <c r="AN36" s="34">
        <f t="shared" si="36"/>
        <v>44887</v>
      </c>
      <c r="AO36" s="34"/>
      <c r="AP36" s="34">
        <f t="shared" si="16"/>
        <v>44911</v>
      </c>
      <c r="AQ36" s="37">
        <f t="shared" si="17"/>
        <v>44914</v>
      </c>
      <c r="AR36" s="1">
        <v>30</v>
      </c>
      <c r="AS36" s="1">
        <f t="shared" si="18"/>
        <v>210</v>
      </c>
      <c r="AT36" s="34"/>
      <c r="AU36" s="34">
        <f t="shared" si="26"/>
        <v>-1</v>
      </c>
      <c r="AV36" s="7">
        <f t="shared" si="19"/>
        <v>45097</v>
      </c>
      <c r="AW36" s="7"/>
      <c r="AX36" s="70">
        <f t="shared" si="20"/>
        <v>11.428571428571429</v>
      </c>
      <c r="AY36" s="50">
        <v>44805</v>
      </c>
      <c r="AZ36" s="50">
        <f t="shared" si="21"/>
        <v>44833</v>
      </c>
      <c r="BA36" s="50">
        <f t="shared" si="21"/>
        <v>44861</v>
      </c>
      <c r="BB36" s="50">
        <f t="shared" si="22"/>
        <v>44896</v>
      </c>
      <c r="BC36" s="50">
        <f t="shared" si="23"/>
        <v>44917</v>
      </c>
      <c r="BD36" s="50">
        <f t="shared" si="24"/>
        <v>44945</v>
      </c>
      <c r="BE36" s="50">
        <f t="shared" si="24"/>
        <v>44973</v>
      </c>
      <c r="BF36" s="50">
        <f t="shared" si="24"/>
        <v>45001</v>
      </c>
      <c r="BG36" s="50">
        <f t="shared" si="24"/>
        <v>45029</v>
      </c>
      <c r="BH36" s="50">
        <f t="shared" si="24"/>
        <v>45057</v>
      </c>
      <c r="BI36" s="50">
        <f t="shared" si="24"/>
        <v>45085</v>
      </c>
    </row>
    <row r="37" spans="1:61">
      <c r="A37" s="95">
        <v>235</v>
      </c>
      <c r="B37" s="98">
        <v>189931</v>
      </c>
      <c r="C37" s="3">
        <v>202673</v>
      </c>
      <c r="D37" s="3" t="s">
        <v>94</v>
      </c>
      <c r="E37" s="3">
        <v>220774</v>
      </c>
      <c r="G37" s="3" t="s">
        <v>56</v>
      </c>
      <c r="I37" s="3">
        <v>2</v>
      </c>
      <c r="L37" s="3" t="str">
        <f t="shared" si="0"/>
        <v>Not Yet Assigned</v>
      </c>
      <c r="M37" s="3" t="s">
        <v>76</v>
      </c>
      <c r="N37" s="3" t="s">
        <v>76</v>
      </c>
      <c r="O37" s="3" t="s">
        <v>76</v>
      </c>
      <c r="P37" s="3" t="s">
        <v>76</v>
      </c>
      <c r="Q37" s="3" t="s">
        <v>76</v>
      </c>
      <c r="R37" s="3" t="s">
        <v>76</v>
      </c>
      <c r="T37" s="38">
        <v>44804</v>
      </c>
      <c r="U37" s="34">
        <f t="shared" si="27"/>
        <v>44825</v>
      </c>
      <c r="V37" s="35">
        <f t="shared" si="2"/>
        <v>44833</v>
      </c>
      <c r="W37" s="34">
        <f t="shared" si="3"/>
        <v>44889</v>
      </c>
      <c r="X37" s="34">
        <f t="shared" si="28"/>
        <v>44893</v>
      </c>
      <c r="Z37" s="52">
        <f t="shared" si="29"/>
        <v>0</v>
      </c>
      <c r="AA37" s="52">
        <f t="shared" si="30"/>
        <v>0</v>
      </c>
      <c r="AB37" s="36">
        <f t="shared" si="31"/>
        <v>44894</v>
      </c>
      <c r="AC37" s="55"/>
      <c r="AD37" s="52">
        <f t="shared" si="32"/>
        <v>0</v>
      </c>
      <c r="AE37" s="52">
        <f t="shared" si="33"/>
        <v>0</v>
      </c>
      <c r="AF37" s="34">
        <f t="shared" si="34"/>
        <v>44901</v>
      </c>
      <c r="AG37" s="55"/>
      <c r="AH37" s="52">
        <f t="shared" si="10"/>
        <v>0</v>
      </c>
      <c r="AI37" s="52">
        <f t="shared" si="11"/>
        <v>0</v>
      </c>
      <c r="AJ37" s="34">
        <f t="shared" si="35"/>
        <v>44908</v>
      </c>
      <c r="AK37" s="55"/>
      <c r="AL37" s="52">
        <f t="shared" si="13"/>
        <v>0</v>
      </c>
      <c r="AM37" s="52">
        <f t="shared" si="14"/>
        <v>0</v>
      </c>
      <c r="AN37" s="34">
        <f t="shared" si="36"/>
        <v>44915</v>
      </c>
      <c r="AO37" s="34"/>
      <c r="AP37" s="34">
        <f t="shared" si="16"/>
        <v>44939</v>
      </c>
      <c r="AQ37" s="37">
        <f t="shared" si="17"/>
        <v>44942</v>
      </c>
      <c r="AR37" s="1">
        <v>30</v>
      </c>
      <c r="AS37" s="1">
        <f t="shared" si="18"/>
        <v>210</v>
      </c>
      <c r="AT37" s="34"/>
      <c r="AU37" s="34">
        <f t="shared" si="26"/>
        <v>-1</v>
      </c>
      <c r="AV37" s="7">
        <f t="shared" si="19"/>
        <v>45125</v>
      </c>
      <c r="AW37" s="7"/>
      <c r="AX37" s="70">
        <f t="shared" si="20"/>
        <v>11.428571428571429</v>
      </c>
      <c r="AY37" s="50">
        <v>44833</v>
      </c>
      <c r="AZ37" s="50">
        <f t="shared" si="21"/>
        <v>44861</v>
      </c>
      <c r="BA37" s="50">
        <f t="shared" si="21"/>
        <v>44889</v>
      </c>
      <c r="BB37" s="50">
        <f t="shared" si="22"/>
        <v>44924</v>
      </c>
      <c r="BC37" s="50">
        <f t="shared" si="23"/>
        <v>44945</v>
      </c>
      <c r="BD37" s="50">
        <f t="shared" si="24"/>
        <v>44973</v>
      </c>
      <c r="BE37" s="50">
        <f t="shared" si="24"/>
        <v>45001</v>
      </c>
      <c r="BF37" s="50">
        <f t="shared" si="24"/>
        <v>45029</v>
      </c>
      <c r="BG37" s="50">
        <f t="shared" si="24"/>
        <v>45057</v>
      </c>
      <c r="BH37" s="50">
        <f t="shared" si="24"/>
        <v>45085</v>
      </c>
      <c r="BI37" s="50">
        <f t="shared" si="24"/>
        <v>45113</v>
      </c>
    </row>
    <row r="38" spans="1:61">
      <c r="A38" s="95">
        <v>236</v>
      </c>
      <c r="B38" s="98">
        <v>189931</v>
      </c>
      <c r="C38" s="3">
        <v>202673</v>
      </c>
      <c r="D38" s="3" t="s">
        <v>94</v>
      </c>
      <c r="E38" s="3">
        <v>220774</v>
      </c>
      <c r="G38" s="3" t="s">
        <v>56</v>
      </c>
      <c r="I38" s="3">
        <v>2</v>
      </c>
      <c r="L38" s="3" t="str">
        <f t="shared" si="0"/>
        <v>Not Yet Assigned</v>
      </c>
      <c r="M38" s="3" t="s">
        <v>76</v>
      </c>
      <c r="N38" s="3" t="s">
        <v>76</v>
      </c>
      <c r="O38" s="3" t="s">
        <v>76</v>
      </c>
      <c r="P38" s="3" t="s">
        <v>76</v>
      </c>
      <c r="Q38" s="3" t="s">
        <v>76</v>
      </c>
      <c r="R38" s="3" t="s">
        <v>76</v>
      </c>
      <c r="T38" s="38">
        <v>44804</v>
      </c>
      <c r="U38" s="34">
        <f t="shared" si="27"/>
        <v>44825</v>
      </c>
      <c r="V38" s="35">
        <f t="shared" si="2"/>
        <v>44833</v>
      </c>
      <c r="W38" s="34">
        <f t="shared" si="3"/>
        <v>44889</v>
      </c>
      <c r="X38" s="34">
        <f t="shared" si="28"/>
        <v>44893</v>
      </c>
      <c r="Z38" s="52">
        <f t="shared" si="29"/>
        <v>0</v>
      </c>
      <c r="AA38" s="52">
        <f t="shared" si="30"/>
        <v>0</v>
      </c>
      <c r="AB38" s="36">
        <f t="shared" si="31"/>
        <v>44894</v>
      </c>
      <c r="AC38" s="55"/>
      <c r="AD38" s="52">
        <f t="shared" si="32"/>
        <v>0</v>
      </c>
      <c r="AE38" s="52">
        <f t="shared" si="33"/>
        <v>0</v>
      </c>
      <c r="AF38" s="34">
        <f t="shared" si="34"/>
        <v>44901</v>
      </c>
      <c r="AG38" s="55"/>
      <c r="AH38" s="52">
        <f t="shared" si="10"/>
        <v>0</v>
      </c>
      <c r="AI38" s="52">
        <f t="shared" si="11"/>
        <v>0</v>
      </c>
      <c r="AJ38" s="34">
        <f t="shared" si="35"/>
        <v>44908</v>
      </c>
      <c r="AK38" s="55"/>
      <c r="AL38" s="52">
        <f t="shared" si="13"/>
        <v>0</v>
      </c>
      <c r="AM38" s="52">
        <f t="shared" si="14"/>
        <v>0</v>
      </c>
      <c r="AN38" s="34">
        <f t="shared" si="36"/>
        <v>44915</v>
      </c>
      <c r="AO38" s="34"/>
      <c r="AP38" s="34">
        <f t="shared" si="16"/>
        <v>44939</v>
      </c>
      <c r="AQ38" s="37">
        <f t="shared" si="17"/>
        <v>44942</v>
      </c>
      <c r="AR38" s="1">
        <v>30</v>
      </c>
      <c r="AS38" s="1">
        <f t="shared" si="18"/>
        <v>210</v>
      </c>
      <c r="AT38" s="34"/>
      <c r="AU38" s="34">
        <f t="shared" si="26"/>
        <v>-1</v>
      </c>
      <c r="AV38" s="7">
        <f t="shared" si="19"/>
        <v>45125</v>
      </c>
      <c r="AW38" s="7"/>
      <c r="AX38" s="70">
        <f t="shared" si="20"/>
        <v>11.428571428571429</v>
      </c>
      <c r="AY38" s="50">
        <v>44833</v>
      </c>
      <c r="AZ38" s="50">
        <f t="shared" si="21"/>
        <v>44861</v>
      </c>
      <c r="BA38" s="50">
        <f t="shared" si="21"/>
        <v>44889</v>
      </c>
      <c r="BB38" s="50">
        <f t="shared" si="22"/>
        <v>44924</v>
      </c>
      <c r="BC38" s="50">
        <f t="shared" si="23"/>
        <v>44945</v>
      </c>
      <c r="BD38" s="50">
        <f t="shared" si="24"/>
        <v>44973</v>
      </c>
      <c r="BE38" s="50">
        <f t="shared" si="24"/>
        <v>45001</v>
      </c>
      <c r="BF38" s="50">
        <f t="shared" si="24"/>
        <v>45029</v>
      </c>
      <c r="BG38" s="50">
        <f t="shared" si="24"/>
        <v>45057</v>
      </c>
      <c r="BH38" s="50">
        <f t="shared" si="24"/>
        <v>45085</v>
      </c>
      <c r="BI38" s="50">
        <f t="shared" si="24"/>
        <v>45113</v>
      </c>
    </row>
    <row r="39" spans="1:61">
      <c r="A39" s="95">
        <v>237</v>
      </c>
      <c r="B39" s="98">
        <v>189931</v>
      </c>
      <c r="C39" s="3">
        <v>202673</v>
      </c>
      <c r="D39" s="3" t="s">
        <v>94</v>
      </c>
      <c r="E39" s="3">
        <v>220774</v>
      </c>
      <c r="G39" s="3" t="s">
        <v>56</v>
      </c>
      <c r="I39" s="3">
        <v>2</v>
      </c>
      <c r="L39" s="3" t="str">
        <f t="shared" si="0"/>
        <v>Not Yet Assigned</v>
      </c>
      <c r="M39" s="3" t="s">
        <v>76</v>
      </c>
      <c r="N39" s="3" t="s">
        <v>76</v>
      </c>
      <c r="O39" s="3" t="s">
        <v>76</v>
      </c>
      <c r="P39" s="3" t="s">
        <v>76</v>
      </c>
      <c r="Q39" s="3" t="s">
        <v>76</v>
      </c>
      <c r="R39" s="3" t="s">
        <v>76</v>
      </c>
      <c r="T39" s="38">
        <v>44804</v>
      </c>
      <c r="U39" s="34">
        <f t="shared" si="27"/>
        <v>44825</v>
      </c>
      <c r="V39" s="35">
        <f t="shared" si="2"/>
        <v>44833</v>
      </c>
      <c r="W39" s="34">
        <f t="shared" si="3"/>
        <v>44889</v>
      </c>
      <c r="X39" s="34">
        <f t="shared" si="28"/>
        <v>44893</v>
      </c>
      <c r="Z39" s="52">
        <f t="shared" si="29"/>
        <v>0</v>
      </c>
      <c r="AA39" s="52">
        <f t="shared" si="30"/>
        <v>0</v>
      </c>
      <c r="AB39" s="36">
        <f t="shared" si="31"/>
        <v>44894</v>
      </c>
      <c r="AC39" s="55"/>
      <c r="AD39" s="52">
        <f t="shared" si="32"/>
        <v>0</v>
      </c>
      <c r="AE39" s="52">
        <f t="shared" si="33"/>
        <v>0</v>
      </c>
      <c r="AF39" s="34">
        <f t="shared" si="34"/>
        <v>44901</v>
      </c>
      <c r="AG39" s="55"/>
      <c r="AH39" s="52">
        <f t="shared" si="10"/>
        <v>0</v>
      </c>
      <c r="AI39" s="52">
        <f t="shared" si="11"/>
        <v>0</v>
      </c>
      <c r="AJ39" s="34">
        <f t="shared" si="35"/>
        <v>44908</v>
      </c>
      <c r="AK39" s="55"/>
      <c r="AL39" s="52">
        <f t="shared" si="13"/>
        <v>0</v>
      </c>
      <c r="AM39" s="52">
        <f t="shared" si="14"/>
        <v>0</v>
      </c>
      <c r="AN39" s="34">
        <f t="shared" si="36"/>
        <v>44915</v>
      </c>
      <c r="AO39" s="34"/>
      <c r="AP39" s="34">
        <f t="shared" si="16"/>
        <v>44939</v>
      </c>
      <c r="AQ39" s="37">
        <f t="shared" si="17"/>
        <v>44942</v>
      </c>
      <c r="AR39" s="1">
        <v>30</v>
      </c>
      <c r="AS39" s="1">
        <f t="shared" si="18"/>
        <v>210</v>
      </c>
      <c r="AT39" s="34"/>
      <c r="AU39" s="34">
        <f t="shared" si="26"/>
        <v>-1</v>
      </c>
      <c r="AV39" s="7">
        <f t="shared" si="19"/>
        <v>45125</v>
      </c>
      <c r="AW39" s="7"/>
      <c r="AX39" s="70">
        <f t="shared" si="20"/>
        <v>11.428571428571429</v>
      </c>
      <c r="AY39" s="50">
        <v>44833</v>
      </c>
      <c r="AZ39" s="50">
        <f t="shared" si="21"/>
        <v>44861</v>
      </c>
      <c r="BA39" s="50">
        <f t="shared" si="21"/>
        <v>44889</v>
      </c>
      <c r="BB39" s="50">
        <f t="shared" si="22"/>
        <v>44924</v>
      </c>
      <c r="BC39" s="50">
        <f t="shared" si="23"/>
        <v>44945</v>
      </c>
      <c r="BD39" s="50">
        <f t="shared" si="24"/>
        <v>44973</v>
      </c>
      <c r="BE39" s="50">
        <f t="shared" si="24"/>
        <v>45001</v>
      </c>
      <c r="BF39" s="50">
        <f t="shared" si="24"/>
        <v>45029</v>
      </c>
      <c r="BG39" s="50">
        <f t="shared" si="24"/>
        <v>45057</v>
      </c>
      <c r="BH39" s="50">
        <f t="shared" si="24"/>
        <v>45085</v>
      </c>
      <c r="BI39" s="50">
        <f t="shared" si="24"/>
        <v>45113</v>
      </c>
    </row>
    <row r="40" spans="1:61">
      <c r="A40" s="95">
        <v>238</v>
      </c>
      <c r="B40" s="98">
        <v>189931</v>
      </c>
      <c r="C40" s="3">
        <v>202673</v>
      </c>
      <c r="D40" s="3" t="s">
        <v>94</v>
      </c>
      <c r="E40" s="3">
        <v>220775</v>
      </c>
      <c r="G40" s="3" t="s">
        <v>63</v>
      </c>
      <c r="I40" s="3">
        <v>2</v>
      </c>
      <c r="L40" s="3" t="str">
        <f t="shared" si="0"/>
        <v>Not Yet Assigned</v>
      </c>
      <c r="M40" s="3" t="s">
        <v>76</v>
      </c>
      <c r="N40" s="3" t="s">
        <v>76</v>
      </c>
      <c r="O40" s="3" t="s">
        <v>76</v>
      </c>
      <c r="P40" s="3" t="s">
        <v>76</v>
      </c>
      <c r="Q40" s="3" t="s">
        <v>76</v>
      </c>
      <c r="R40" s="3" t="s">
        <v>76</v>
      </c>
      <c r="T40" s="38">
        <v>44804</v>
      </c>
      <c r="U40" s="34">
        <f t="shared" si="27"/>
        <v>44825</v>
      </c>
      <c r="V40" s="35">
        <f t="shared" si="2"/>
        <v>44833</v>
      </c>
      <c r="W40" s="34">
        <f t="shared" si="3"/>
        <v>44889</v>
      </c>
      <c r="X40" s="34">
        <f t="shared" si="28"/>
        <v>44893</v>
      </c>
      <c r="Z40" s="52">
        <f t="shared" si="29"/>
        <v>0</v>
      </c>
      <c r="AA40" s="52">
        <f t="shared" si="30"/>
        <v>0</v>
      </c>
      <c r="AB40" s="36">
        <f t="shared" si="31"/>
        <v>44894</v>
      </c>
      <c r="AC40" s="55"/>
      <c r="AD40" s="52">
        <f t="shared" si="32"/>
        <v>0</v>
      </c>
      <c r="AE40" s="52">
        <f t="shared" si="33"/>
        <v>0</v>
      </c>
      <c r="AF40" s="34">
        <f t="shared" si="34"/>
        <v>44901</v>
      </c>
      <c r="AG40" s="55"/>
      <c r="AH40" s="52">
        <f t="shared" si="10"/>
        <v>0</v>
      </c>
      <c r="AI40" s="52">
        <f t="shared" si="11"/>
        <v>0</v>
      </c>
      <c r="AJ40" s="34">
        <f t="shared" si="35"/>
        <v>44908</v>
      </c>
      <c r="AK40" s="55"/>
      <c r="AL40" s="52">
        <f t="shared" si="13"/>
        <v>0</v>
      </c>
      <c r="AM40" s="52">
        <f t="shared" si="14"/>
        <v>0</v>
      </c>
      <c r="AN40" s="34">
        <f t="shared" si="36"/>
        <v>44915</v>
      </c>
      <c r="AO40" s="34"/>
      <c r="AP40" s="34">
        <f t="shared" si="16"/>
        <v>44939</v>
      </c>
      <c r="AQ40" s="37">
        <f t="shared" si="17"/>
        <v>44942</v>
      </c>
      <c r="AR40" s="1">
        <v>30</v>
      </c>
      <c r="AS40" s="1">
        <f t="shared" si="18"/>
        <v>210</v>
      </c>
      <c r="AT40" s="34"/>
      <c r="AU40" s="34">
        <f t="shared" si="26"/>
        <v>-1</v>
      </c>
      <c r="AV40" s="7">
        <f t="shared" si="19"/>
        <v>45125</v>
      </c>
      <c r="AW40" s="7"/>
      <c r="AX40" s="70">
        <f t="shared" si="20"/>
        <v>11.428571428571429</v>
      </c>
      <c r="AY40" s="50">
        <v>44833</v>
      </c>
      <c r="AZ40" s="50">
        <f t="shared" si="21"/>
        <v>44861</v>
      </c>
      <c r="BA40" s="50">
        <f t="shared" si="21"/>
        <v>44889</v>
      </c>
      <c r="BB40" s="50">
        <f t="shared" si="22"/>
        <v>44924</v>
      </c>
      <c r="BC40" s="50">
        <f t="shared" si="23"/>
        <v>44945</v>
      </c>
      <c r="BD40" s="50">
        <f t="shared" si="24"/>
        <v>44973</v>
      </c>
      <c r="BE40" s="50">
        <f t="shared" si="24"/>
        <v>45001</v>
      </c>
      <c r="BF40" s="50">
        <f t="shared" si="24"/>
        <v>45029</v>
      </c>
      <c r="BG40" s="50">
        <f t="shared" si="24"/>
        <v>45057</v>
      </c>
      <c r="BH40" s="50">
        <f t="shared" si="24"/>
        <v>45085</v>
      </c>
      <c r="BI40" s="50">
        <f t="shared" si="24"/>
        <v>45113</v>
      </c>
    </row>
    <row r="41" spans="1:61">
      <c r="A41" s="95">
        <v>239</v>
      </c>
      <c r="B41" s="98">
        <v>189931</v>
      </c>
      <c r="C41" s="3">
        <v>202673</v>
      </c>
      <c r="D41" s="3" t="s">
        <v>94</v>
      </c>
      <c r="E41" s="3">
        <v>220775</v>
      </c>
      <c r="G41" s="3" t="s">
        <v>63</v>
      </c>
      <c r="I41" s="3">
        <v>2</v>
      </c>
      <c r="L41" s="3" t="str">
        <f t="shared" si="0"/>
        <v>Not Yet Assigned</v>
      </c>
      <c r="M41" s="3" t="s">
        <v>76</v>
      </c>
      <c r="N41" s="3" t="s">
        <v>76</v>
      </c>
      <c r="O41" s="3" t="s">
        <v>76</v>
      </c>
      <c r="P41" s="3" t="s">
        <v>76</v>
      </c>
      <c r="Q41" s="3" t="s">
        <v>76</v>
      </c>
      <c r="R41" s="3" t="s">
        <v>76</v>
      </c>
      <c r="T41" s="38">
        <v>44804</v>
      </c>
      <c r="U41" s="34">
        <f t="shared" si="27"/>
        <v>44825</v>
      </c>
      <c r="V41" s="35">
        <f t="shared" si="2"/>
        <v>44833</v>
      </c>
      <c r="W41" s="34">
        <f t="shared" si="3"/>
        <v>44889</v>
      </c>
      <c r="X41" s="34">
        <f t="shared" si="28"/>
        <v>44893</v>
      </c>
      <c r="Z41" s="52">
        <f t="shared" si="29"/>
        <v>0</v>
      </c>
      <c r="AA41" s="52">
        <f t="shared" si="30"/>
        <v>0</v>
      </c>
      <c r="AB41" s="36">
        <f t="shared" si="31"/>
        <v>44894</v>
      </c>
      <c r="AC41" s="55"/>
      <c r="AD41" s="52">
        <f t="shared" si="32"/>
        <v>0</v>
      </c>
      <c r="AE41" s="52">
        <f t="shared" si="33"/>
        <v>0</v>
      </c>
      <c r="AF41" s="34">
        <f t="shared" si="34"/>
        <v>44901</v>
      </c>
      <c r="AG41" s="55"/>
      <c r="AH41" s="52">
        <f t="shared" si="10"/>
        <v>0</v>
      </c>
      <c r="AI41" s="52">
        <f t="shared" si="11"/>
        <v>0</v>
      </c>
      <c r="AJ41" s="34">
        <f t="shared" si="35"/>
        <v>44908</v>
      </c>
      <c r="AK41" s="55"/>
      <c r="AL41" s="52">
        <f t="shared" si="13"/>
        <v>0</v>
      </c>
      <c r="AM41" s="52">
        <f t="shared" si="14"/>
        <v>0</v>
      </c>
      <c r="AN41" s="34">
        <f t="shared" si="36"/>
        <v>44915</v>
      </c>
      <c r="AO41" s="34"/>
      <c r="AP41" s="34">
        <f t="shared" si="16"/>
        <v>44939</v>
      </c>
      <c r="AQ41" s="37">
        <f t="shared" si="17"/>
        <v>44942</v>
      </c>
      <c r="AR41" s="1">
        <v>30</v>
      </c>
      <c r="AS41" s="1">
        <f t="shared" si="18"/>
        <v>210</v>
      </c>
      <c r="AT41" s="34"/>
      <c r="AU41" s="34">
        <f t="shared" si="26"/>
        <v>-1</v>
      </c>
      <c r="AV41" s="7">
        <f t="shared" si="19"/>
        <v>45125</v>
      </c>
      <c r="AW41" s="7"/>
      <c r="AX41" s="70">
        <f t="shared" si="20"/>
        <v>11.428571428571429</v>
      </c>
      <c r="AY41" s="50">
        <v>44833</v>
      </c>
      <c r="AZ41" s="50">
        <f t="shared" si="21"/>
        <v>44861</v>
      </c>
      <c r="BA41" s="50">
        <f t="shared" si="21"/>
        <v>44889</v>
      </c>
      <c r="BB41" s="50">
        <f t="shared" si="22"/>
        <v>44924</v>
      </c>
      <c r="BC41" s="50">
        <f t="shared" si="23"/>
        <v>44945</v>
      </c>
      <c r="BD41" s="50">
        <f t="shared" si="24"/>
        <v>44973</v>
      </c>
      <c r="BE41" s="50">
        <f t="shared" si="24"/>
        <v>45001</v>
      </c>
      <c r="BF41" s="50">
        <f t="shared" si="24"/>
        <v>45029</v>
      </c>
      <c r="BG41" s="50">
        <f t="shared" si="24"/>
        <v>45057</v>
      </c>
      <c r="BH41" s="50">
        <f t="shared" si="24"/>
        <v>45085</v>
      </c>
      <c r="BI41" s="50">
        <f t="shared" si="24"/>
        <v>45113</v>
      </c>
    </row>
    <row r="42" spans="1:61">
      <c r="A42" s="95">
        <v>240</v>
      </c>
      <c r="B42" s="98">
        <v>189931</v>
      </c>
      <c r="C42" s="3">
        <v>202673</v>
      </c>
      <c r="D42" s="3" t="s">
        <v>94</v>
      </c>
      <c r="E42" s="3">
        <v>220775</v>
      </c>
      <c r="G42" s="3" t="s">
        <v>63</v>
      </c>
      <c r="I42" s="3">
        <v>2</v>
      </c>
      <c r="L42" s="3" t="str">
        <f t="shared" si="0"/>
        <v>Not Yet Assigned</v>
      </c>
      <c r="M42" s="3" t="s">
        <v>76</v>
      </c>
      <c r="N42" s="3" t="s">
        <v>76</v>
      </c>
      <c r="O42" s="3" t="s">
        <v>76</v>
      </c>
      <c r="P42" s="3" t="s">
        <v>76</v>
      </c>
      <c r="Q42" s="3" t="s">
        <v>76</v>
      </c>
      <c r="R42" s="3" t="s">
        <v>76</v>
      </c>
      <c r="T42" s="38">
        <v>44804</v>
      </c>
      <c r="U42" s="34">
        <f t="shared" si="27"/>
        <v>44825</v>
      </c>
      <c r="V42" s="35">
        <f t="shared" si="2"/>
        <v>44833</v>
      </c>
      <c r="W42" s="34">
        <f t="shared" si="3"/>
        <v>44889</v>
      </c>
      <c r="X42" s="34">
        <f t="shared" si="28"/>
        <v>44893</v>
      </c>
      <c r="Z42" s="52">
        <f t="shared" si="29"/>
        <v>0</v>
      </c>
      <c r="AA42" s="52">
        <f t="shared" si="30"/>
        <v>0</v>
      </c>
      <c r="AB42" s="36">
        <f t="shared" si="31"/>
        <v>44894</v>
      </c>
      <c r="AC42" s="55"/>
      <c r="AD42" s="52">
        <f t="shared" ref="AD42:AD55" si="37">10/1000*AC42</f>
        <v>0</v>
      </c>
      <c r="AE42" s="52">
        <f t="shared" ref="AE42:AE54" si="38">AC42*(10/1000)*(1/2)*(1000/1)</f>
        <v>0</v>
      </c>
      <c r="AF42" s="34">
        <f t="shared" ref="AF42:AF54" si="39">AB42+7</f>
        <v>44901</v>
      </c>
      <c r="AG42" s="55"/>
      <c r="AH42" s="52">
        <f t="shared" ref="AH42:AH54" si="40">10/1000*AG42</f>
        <v>0</v>
      </c>
      <c r="AI42" s="52">
        <f t="shared" ref="AI42:AI54" si="41">AG42*(10/1000)*(1/2)*(1000/1)</f>
        <v>0</v>
      </c>
      <c r="AJ42" s="34">
        <f t="shared" ref="AJ42:AJ54" si="42">AB42+14</f>
        <v>44908</v>
      </c>
      <c r="AK42" s="55"/>
      <c r="AL42" s="52">
        <f t="shared" ref="AL42:AL54" si="43">10/1000*AK42</f>
        <v>0</v>
      </c>
      <c r="AM42" s="52">
        <f t="shared" ref="AM42:AM54" si="44">AK42*(10/1000)*(1/2)*(1000/1)</f>
        <v>0</v>
      </c>
      <c r="AN42" s="34">
        <f t="shared" ref="AN42:AN54" si="45">AB42+21</f>
        <v>44915</v>
      </c>
      <c r="AO42" s="34"/>
      <c r="AP42" s="34">
        <f t="shared" ref="AP42:AP54" si="46">AQ42-3</f>
        <v>44939</v>
      </c>
      <c r="AQ42" s="37">
        <f t="shared" ref="AQ42:AQ54" si="47">AN42+27</f>
        <v>44942</v>
      </c>
      <c r="AR42" s="1">
        <v>30</v>
      </c>
      <c r="AS42" s="1">
        <f t="shared" ref="AS42:AS54" si="48">AR42*7</f>
        <v>210</v>
      </c>
      <c r="AT42" s="34"/>
      <c r="AU42" s="34">
        <f t="shared" ref="AU42:AU54" si="49">AW42-1</f>
        <v>-1</v>
      </c>
      <c r="AV42" s="7">
        <f t="shared" ref="AV42:AV54" si="50">AN42+AS42</f>
        <v>45125</v>
      </c>
      <c r="AW42" s="7"/>
      <c r="AX42" s="70">
        <f t="shared" ref="AX42:AX54" si="51">((AV42-V42)/28)+1</f>
        <v>11.428571428571429</v>
      </c>
      <c r="AY42" s="50">
        <v>44833</v>
      </c>
      <c r="AZ42" s="50">
        <f t="shared" ref="AZ42:AZ54" si="52">AY42+28</f>
        <v>44861</v>
      </c>
      <c r="BA42" s="50">
        <f t="shared" ref="BA42:BA54" si="53">AZ42+28</f>
        <v>44889</v>
      </c>
      <c r="BB42" s="50">
        <f t="shared" ref="BB42:BB54" si="54">BA42+35</f>
        <v>44924</v>
      </c>
      <c r="BC42" s="50">
        <f t="shared" ref="BC42:BC54" si="55">BB42+21</f>
        <v>44945</v>
      </c>
      <c r="BD42" s="50">
        <f t="shared" ref="BD42:BD54" si="56">BC42+28</f>
        <v>44973</v>
      </c>
      <c r="BE42" s="50">
        <f t="shared" ref="BE42:BE54" si="57">BD42+28</f>
        <v>45001</v>
      </c>
      <c r="BF42" s="50">
        <f t="shared" ref="BF42:BF54" si="58">BE42+28</f>
        <v>45029</v>
      </c>
      <c r="BG42" s="50">
        <f t="shared" ref="BG42:BG54" si="59">BF42+28</f>
        <v>45057</v>
      </c>
      <c r="BH42" s="50">
        <f t="shared" ref="BH42:BH54" si="60">BG42+28</f>
        <v>45085</v>
      </c>
      <c r="BI42" s="50">
        <f t="shared" ref="BI42:BI54" si="61">BH42+28</f>
        <v>45113</v>
      </c>
    </row>
    <row r="43" spans="1:61">
      <c r="A43" s="95">
        <v>241</v>
      </c>
      <c r="B43" s="3" t="s">
        <v>61</v>
      </c>
      <c r="C43" s="3">
        <v>194881</v>
      </c>
      <c r="D43" s="3" t="s">
        <v>94</v>
      </c>
      <c r="E43" s="3">
        <v>219545</v>
      </c>
      <c r="G43" s="3" t="s">
        <v>63</v>
      </c>
      <c r="H43" s="3" t="s">
        <v>57</v>
      </c>
      <c r="I43" s="3">
        <v>2</v>
      </c>
      <c r="J43" s="3" t="s">
        <v>64</v>
      </c>
      <c r="L43" s="3" t="str">
        <f t="shared" ref="L43:L53" si="62">IF((AND(I43="CON",J43="SED")),"CON-SED",IF((AND(I43="CON",J43="EX")),"CON-EX",IF((AND(I43="HFD",J43="SED")),"HFD-SED",IF((AND(I43="HFD",J43="EX")),"HFD-EX","Not Yet Assigned"))))</f>
        <v>Not Yet Assigned</v>
      </c>
      <c r="M43" s="3" t="s">
        <v>76</v>
      </c>
      <c r="N43" s="3" t="s">
        <v>76</v>
      </c>
      <c r="O43" s="3" t="s">
        <v>76</v>
      </c>
      <c r="P43" s="3" t="s">
        <v>76</v>
      </c>
      <c r="Q43" s="3" t="s">
        <v>76</v>
      </c>
      <c r="R43" s="3" t="s">
        <v>76</v>
      </c>
      <c r="S43" s="3"/>
      <c r="T43" s="38">
        <v>44791</v>
      </c>
      <c r="U43" s="34">
        <f t="shared" si="27"/>
        <v>44812</v>
      </c>
      <c r="V43" s="35">
        <f t="shared" si="2"/>
        <v>44826</v>
      </c>
      <c r="W43" s="34">
        <f t="shared" si="3"/>
        <v>44882</v>
      </c>
      <c r="X43" s="34">
        <f t="shared" si="28"/>
        <v>44886</v>
      </c>
      <c r="Y43" s="34"/>
      <c r="Z43" s="52">
        <f t="shared" ref="Z43:Z56" si="63">10/1000*Y43</f>
        <v>0</v>
      </c>
      <c r="AA43" s="52">
        <f t="shared" ref="AA43:AA56" si="64">Y43*(10/1000)*(1/2)*(1000/1)</f>
        <v>0</v>
      </c>
      <c r="AB43" s="36">
        <f t="shared" ref="AB43:AB56" si="65">V43+61</f>
        <v>44887</v>
      </c>
      <c r="AC43" s="55"/>
      <c r="AD43" s="52">
        <f t="shared" si="37"/>
        <v>0</v>
      </c>
      <c r="AE43" s="52">
        <f t="shared" si="38"/>
        <v>0</v>
      </c>
      <c r="AF43" s="34">
        <f t="shared" si="39"/>
        <v>44894</v>
      </c>
      <c r="AG43" s="55"/>
      <c r="AH43" s="52">
        <f t="shared" si="40"/>
        <v>0</v>
      </c>
      <c r="AI43" s="52">
        <f t="shared" si="41"/>
        <v>0</v>
      </c>
      <c r="AJ43" s="34">
        <f t="shared" si="42"/>
        <v>44901</v>
      </c>
      <c r="AK43" s="55"/>
      <c r="AL43" s="52">
        <f t="shared" si="43"/>
        <v>0</v>
      </c>
      <c r="AM43" s="52">
        <f t="shared" si="44"/>
        <v>0</v>
      </c>
      <c r="AN43" s="34">
        <f t="shared" si="45"/>
        <v>44908</v>
      </c>
      <c r="AO43" s="34"/>
      <c r="AP43" s="34">
        <f t="shared" si="46"/>
        <v>44932</v>
      </c>
      <c r="AQ43" s="37">
        <f t="shared" si="47"/>
        <v>44935</v>
      </c>
      <c r="AR43" s="1">
        <v>30</v>
      </c>
      <c r="AS43" s="1">
        <f t="shared" si="48"/>
        <v>210</v>
      </c>
      <c r="AT43" s="34"/>
      <c r="AU43" s="34">
        <f t="shared" si="49"/>
        <v>-1</v>
      </c>
      <c r="AV43" s="7">
        <f t="shared" si="50"/>
        <v>45118</v>
      </c>
      <c r="AW43" s="7"/>
      <c r="AX43" s="70">
        <f t="shared" si="51"/>
        <v>11.428571428571429</v>
      </c>
      <c r="AY43" s="50">
        <v>44826</v>
      </c>
      <c r="AZ43" s="50">
        <f t="shared" si="52"/>
        <v>44854</v>
      </c>
      <c r="BA43" s="50">
        <f t="shared" si="53"/>
        <v>44882</v>
      </c>
      <c r="BB43" s="50">
        <f t="shared" si="54"/>
        <v>44917</v>
      </c>
      <c r="BC43" s="50">
        <f t="shared" si="55"/>
        <v>44938</v>
      </c>
      <c r="BD43" s="50">
        <f t="shared" si="56"/>
        <v>44966</v>
      </c>
      <c r="BE43" s="50">
        <f t="shared" si="57"/>
        <v>44994</v>
      </c>
      <c r="BF43" s="50">
        <f t="shared" si="58"/>
        <v>45022</v>
      </c>
      <c r="BG43" s="50">
        <f t="shared" si="59"/>
        <v>45050</v>
      </c>
      <c r="BH43" s="50">
        <f t="shared" si="60"/>
        <v>45078</v>
      </c>
      <c r="BI43" s="50">
        <f t="shared" si="61"/>
        <v>45106</v>
      </c>
    </row>
    <row r="44" spans="1:61">
      <c r="A44" s="95">
        <v>242</v>
      </c>
      <c r="B44" s="3" t="s">
        <v>61</v>
      </c>
      <c r="C44" s="3">
        <v>194881</v>
      </c>
      <c r="D44" s="3" t="s">
        <v>94</v>
      </c>
      <c r="E44" s="3">
        <v>219545</v>
      </c>
      <c r="G44" s="3" t="s">
        <v>63</v>
      </c>
      <c r="H44" s="3" t="s">
        <v>57</v>
      </c>
      <c r="I44" s="3">
        <v>2</v>
      </c>
      <c r="J44" s="3" t="s">
        <v>64</v>
      </c>
      <c r="L44" s="3" t="str">
        <f t="shared" si="62"/>
        <v>Not Yet Assigned</v>
      </c>
      <c r="M44" s="3" t="s">
        <v>76</v>
      </c>
      <c r="N44" s="3" t="s">
        <v>76</v>
      </c>
      <c r="O44" s="3" t="s">
        <v>76</v>
      </c>
      <c r="P44" s="3" t="s">
        <v>76</v>
      </c>
      <c r="Q44" s="3" t="s">
        <v>76</v>
      </c>
      <c r="R44" s="3" t="s">
        <v>76</v>
      </c>
      <c r="S44" s="3"/>
      <c r="T44" s="38">
        <v>44791</v>
      </c>
      <c r="U44" s="34">
        <f t="shared" si="27"/>
        <v>44812</v>
      </c>
      <c r="V44" s="35">
        <f t="shared" si="2"/>
        <v>44826</v>
      </c>
      <c r="W44" s="34">
        <f t="shared" si="3"/>
        <v>44882</v>
      </c>
      <c r="X44" s="34">
        <f t="shared" si="4"/>
        <v>44886</v>
      </c>
      <c r="Y44" s="34"/>
      <c r="Z44" s="52">
        <f t="shared" si="63"/>
        <v>0</v>
      </c>
      <c r="AA44" s="52">
        <f t="shared" si="64"/>
        <v>0</v>
      </c>
      <c r="AB44" s="36">
        <f t="shared" si="65"/>
        <v>44887</v>
      </c>
      <c r="AC44" s="55"/>
      <c r="AD44" s="52">
        <f t="shared" si="37"/>
        <v>0</v>
      </c>
      <c r="AE44" s="52">
        <f t="shared" si="38"/>
        <v>0</v>
      </c>
      <c r="AF44" s="34">
        <f t="shared" si="39"/>
        <v>44894</v>
      </c>
      <c r="AG44" s="55"/>
      <c r="AH44" s="52">
        <f t="shared" si="40"/>
        <v>0</v>
      </c>
      <c r="AI44" s="52">
        <f t="shared" si="41"/>
        <v>0</v>
      </c>
      <c r="AJ44" s="34">
        <f t="shared" si="42"/>
        <v>44901</v>
      </c>
      <c r="AK44" s="55"/>
      <c r="AL44" s="52">
        <f t="shared" si="43"/>
        <v>0</v>
      </c>
      <c r="AM44" s="52">
        <f t="shared" si="44"/>
        <v>0</v>
      </c>
      <c r="AN44" s="34">
        <f t="shared" si="45"/>
        <v>44908</v>
      </c>
      <c r="AO44" s="34"/>
      <c r="AP44" s="34">
        <f t="shared" si="46"/>
        <v>44932</v>
      </c>
      <c r="AQ44" s="37">
        <f t="shared" si="47"/>
        <v>44935</v>
      </c>
      <c r="AR44" s="1">
        <v>30</v>
      </c>
      <c r="AS44" s="1">
        <f t="shared" si="48"/>
        <v>210</v>
      </c>
      <c r="AT44" s="34"/>
      <c r="AU44" s="34">
        <f t="shared" si="49"/>
        <v>-1</v>
      </c>
      <c r="AV44" s="7">
        <f t="shared" si="50"/>
        <v>45118</v>
      </c>
      <c r="AW44" s="7"/>
      <c r="AX44" s="70">
        <f t="shared" si="51"/>
        <v>11.428571428571429</v>
      </c>
      <c r="AY44" s="50">
        <v>44826</v>
      </c>
      <c r="AZ44" s="50">
        <f t="shared" si="52"/>
        <v>44854</v>
      </c>
      <c r="BA44" s="50">
        <f t="shared" si="53"/>
        <v>44882</v>
      </c>
      <c r="BB44" s="50">
        <f t="shared" si="54"/>
        <v>44917</v>
      </c>
      <c r="BC44" s="50">
        <f t="shared" si="55"/>
        <v>44938</v>
      </c>
      <c r="BD44" s="50">
        <f t="shared" si="56"/>
        <v>44966</v>
      </c>
      <c r="BE44" s="50">
        <f t="shared" si="57"/>
        <v>44994</v>
      </c>
      <c r="BF44" s="50">
        <f t="shared" si="58"/>
        <v>45022</v>
      </c>
      <c r="BG44" s="50">
        <f t="shared" si="59"/>
        <v>45050</v>
      </c>
      <c r="BH44" s="50">
        <f t="shared" si="60"/>
        <v>45078</v>
      </c>
      <c r="BI44" s="50">
        <f t="shared" si="61"/>
        <v>45106</v>
      </c>
    </row>
    <row r="45" spans="1:61">
      <c r="A45" s="95">
        <v>243</v>
      </c>
      <c r="B45" s="3" t="s">
        <v>61</v>
      </c>
      <c r="C45" s="3">
        <v>194881</v>
      </c>
      <c r="D45" s="3" t="s">
        <v>94</v>
      </c>
      <c r="E45" s="3">
        <v>219545</v>
      </c>
      <c r="G45" s="3" t="s">
        <v>63</v>
      </c>
      <c r="H45" s="3" t="s">
        <v>57</v>
      </c>
      <c r="I45" s="3">
        <v>2</v>
      </c>
      <c r="J45" s="3" t="s">
        <v>64</v>
      </c>
      <c r="L45" s="3" t="str">
        <f t="shared" si="62"/>
        <v>Not Yet Assigned</v>
      </c>
      <c r="M45" s="3" t="s">
        <v>76</v>
      </c>
      <c r="N45" s="3" t="s">
        <v>76</v>
      </c>
      <c r="O45" s="3" t="s">
        <v>76</v>
      </c>
      <c r="P45" s="3" t="s">
        <v>76</v>
      </c>
      <c r="Q45" s="3" t="s">
        <v>76</v>
      </c>
      <c r="R45" s="3" t="s">
        <v>76</v>
      </c>
      <c r="S45" s="3"/>
      <c r="T45" s="38">
        <v>44791</v>
      </c>
      <c r="U45" s="34">
        <f t="shared" si="27"/>
        <v>44812</v>
      </c>
      <c r="V45" s="35">
        <f t="shared" si="2"/>
        <v>44826</v>
      </c>
      <c r="W45" s="34">
        <f t="shared" si="3"/>
        <v>44882</v>
      </c>
      <c r="X45" s="34">
        <f t="shared" si="4"/>
        <v>44886</v>
      </c>
      <c r="Y45" s="34"/>
      <c r="Z45" s="52">
        <f t="shared" si="63"/>
        <v>0</v>
      </c>
      <c r="AA45" s="52">
        <f t="shared" si="64"/>
        <v>0</v>
      </c>
      <c r="AB45" s="36">
        <f t="shared" si="65"/>
        <v>44887</v>
      </c>
      <c r="AC45" s="55"/>
      <c r="AD45" s="52">
        <f t="shared" si="37"/>
        <v>0</v>
      </c>
      <c r="AE45" s="52">
        <f t="shared" si="38"/>
        <v>0</v>
      </c>
      <c r="AF45" s="34">
        <f t="shared" si="39"/>
        <v>44894</v>
      </c>
      <c r="AG45" s="55"/>
      <c r="AH45" s="52">
        <f t="shared" si="40"/>
        <v>0</v>
      </c>
      <c r="AI45" s="52">
        <f t="shared" si="41"/>
        <v>0</v>
      </c>
      <c r="AJ45" s="34">
        <f t="shared" si="42"/>
        <v>44901</v>
      </c>
      <c r="AK45" s="55"/>
      <c r="AL45" s="52">
        <f t="shared" si="43"/>
        <v>0</v>
      </c>
      <c r="AM45" s="52">
        <f t="shared" si="44"/>
        <v>0</v>
      </c>
      <c r="AN45" s="34">
        <f t="shared" si="45"/>
        <v>44908</v>
      </c>
      <c r="AO45" s="34"/>
      <c r="AP45" s="34">
        <f t="shared" si="46"/>
        <v>44932</v>
      </c>
      <c r="AQ45" s="37">
        <f t="shared" si="47"/>
        <v>44935</v>
      </c>
      <c r="AR45" s="1">
        <v>30</v>
      </c>
      <c r="AS45" s="1">
        <f t="shared" si="48"/>
        <v>210</v>
      </c>
      <c r="AT45" s="34"/>
      <c r="AU45" s="34">
        <f t="shared" si="49"/>
        <v>-1</v>
      </c>
      <c r="AV45" s="7">
        <f t="shared" si="50"/>
        <v>45118</v>
      </c>
      <c r="AW45" s="7"/>
      <c r="AX45" s="70">
        <f t="shared" si="51"/>
        <v>11.428571428571429</v>
      </c>
      <c r="AY45" s="50">
        <v>44826</v>
      </c>
      <c r="AZ45" s="50">
        <f t="shared" si="52"/>
        <v>44854</v>
      </c>
      <c r="BA45" s="50">
        <f t="shared" si="53"/>
        <v>44882</v>
      </c>
      <c r="BB45" s="50">
        <f t="shared" si="54"/>
        <v>44917</v>
      </c>
      <c r="BC45" s="50">
        <f t="shared" si="55"/>
        <v>44938</v>
      </c>
      <c r="BD45" s="50">
        <f t="shared" si="56"/>
        <v>44966</v>
      </c>
      <c r="BE45" s="50">
        <f t="shared" si="57"/>
        <v>44994</v>
      </c>
      <c r="BF45" s="50">
        <f t="shared" si="58"/>
        <v>45022</v>
      </c>
      <c r="BG45" s="50">
        <f t="shared" si="59"/>
        <v>45050</v>
      </c>
      <c r="BH45" s="50">
        <f t="shared" si="60"/>
        <v>45078</v>
      </c>
      <c r="BI45" s="50">
        <f t="shared" si="61"/>
        <v>45106</v>
      </c>
    </row>
    <row r="46" spans="1:61">
      <c r="A46" s="95">
        <v>244</v>
      </c>
      <c r="B46" s="3" t="s">
        <v>61</v>
      </c>
      <c r="C46" s="3">
        <v>194881</v>
      </c>
      <c r="D46" s="3" t="s">
        <v>94</v>
      </c>
      <c r="E46" s="3">
        <v>219545</v>
      </c>
      <c r="G46" s="3" t="s">
        <v>63</v>
      </c>
      <c r="H46" s="3" t="s">
        <v>57</v>
      </c>
      <c r="I46" s="3">
        <v>2</v>
      </c>
      <c r="J46" s="3" t="s">
        <v>64</v>
      </c>
      <c r="L46" s="3" t="str">
        <f t="shared" si="62"/>
        <v>Not Yet Assigned</v>
      </c>
      <c r="M46" s="3" t="s">
        <v>76</v>
      </c>
      <c r="N46" s="3" t="s">
        <v>76</v>
      </c>
      <c r="O46" s="3" t="s">
        <v>76</v>
      </c>
      <c r="P46" s="3" t="s">
        <v>76</v>
      </c>
      <c r="Q46" s="3" t="s">
        <v>76</v>
      </c>
      <c r="R46" s="3" t="s">
        <v>76</v>
      </c>
      <c r="S46" s="3"/>
      <c r="T46" s="38">
        <v>44791</v>
      </c>
      <c r="U46" s="34">
        <f t="shared" si="27"/>
        <v>44812</v>
      </c>
      <c r="V46" s="35">
        <f t="shared" si="2"/>
        <v>44826</v>
      </c>
      <c r="W46" s="34">
        <f t="shared" si="3"/>
        <v>44882</v>
      </c>
      <c r="X46" s="34">
        <f t="shared" si="4"/>
        <v>44886</v>
      </c>
      <c r="Y46" s="34"/>
      <c r="Z46" s="52">
        <f t="shared" si="63"/>
        <v>0</v>
      </c>
      <c r="AA46" s="52">
        <f t="shared" si="64"/>
        <v>0</v>
      </c>
      <c r="AB46" s="36">
        <f t="shared" si="65"/>
        <v>44887</v>
      </c>
      <c r="AC46" s="55"/>
      <c r="AD46" s="52">
        <f t="shared" si="37"/>
        <v>0</v>
      </c>
      <c r="AE46" s="52">
        <f t="shared" si="38"/>
        <v>0</v>
      </c>
      <c r="AF46" s="34">
        <f t="shared" si="39"/>
        <v>44894</v>
      </c>
      <c r="AG46" s="55"/>
      <c r="AH46" s="52">
        <f t="shared" si="40"/>
        <v>0</v>
      </c>
      <c r="AI46" s="52">
        <f t="shared" si="41"/>
        <v>0</v>
      </c>
      <c r="AJ46" s="34">
        <f t="shared" si="42"/>
        <v>44901</v>
      </c>
      <c r="AK46" s="55"/>
      <c r="AL46" s="52">
        <f t="shared" si="43"/>
        <v>0</v>
      </c>
      <c r="AM46" s="52">
        <f t="shared" si="44"/>
        <v>0</v>
      </c>
      <c r="AN46" s="34">
        <f t="shared" si="45"/>
        <v>44908</v>
      </c>
      <c r="AO46" s="34"/>
      <c r="AP46" s="34">
        <f t="shared" si="46"/>
        <v>44932</v>
      </c>
      <c r="AQ46" s="37">
        <f t="shared" si="47"/>
        <v>44935</v>
      </c>
      <c r="AR46" s="1">
        <v>30</v>
      </c>
      <c r="AS46" s="1">
        <f t="shared" si="48"/>
        <v>210</v>
      </c>
      <c r="AT46" s="34"/>
      <c r="AU46" s="34">
        <f t="shared" si="49"/>
        <v>-1</v>
      </c>
      <c r="AV46" s="7">
        <f t="shared" si="50"/>
        <v>45118</v>
      </c>
      <c r="AW46" s="7"/>
      <c r="AX46" s="70">
        <f t="shared" si="51"/>
        <v>11.428571428571429</v>
      </c>
      <c r="AY46" s="50">
        <v>44826</v>
      </c>
      <c r="AZ46" s="50">
        <f t="shared" si="52"/>
        <v>44854</v>
      </c>
      <c r="BA46" s="50">
        <f t="shared" si="53"/>
        <v>44882</v>
      </c>
      <c r="BB46" s="50">
        <f t="shared" si="54"/>
        <v>44917</v>
      </c>
      <c r="BC46" s="50">
        <f t="shared" si="55"/>
        <v>44938</v>
      </c>
      <c r="BD46" s="50">
        <f t="shared" si="56"/>
        <v>44966</v>
      </c>
      <c r="BE46" s="50">
        <f t="shared" si="57"/>
        <v>44994</v>
      </c>
      <c r="BF46" s="50">
        <f t="shared" si="58"/>
        <v>45022</v>
      </c>
      <c r="BG46" s="50">
        <f t="shared" si="59"/>
        <v>45050</v>
      </c>
      <c r="BH46" s="50">
        <f t="shared" si="60"/>
        <v>45078</v>
      </c>
      <c r="BI46" s="50">
        <f t="shared" si="61"/>
        <v>45106</v>
      </c>
    </row>
    <row r="47" spans="1:61">
      <c r="A47" s="95">
        <v>245</v>
      </c>
      <c r="B47" s="3" t="s">
        <v>61</v>
      </c>
      <c r="C47" s="3">
        <v>194881</v>
      </c>
      <c r="D47" s="3" t="s">
        <v>94</v>
      </c>
      <c r="E47" s="3">
        <v>219546</v>
      </c>
      <c r="G47" s="3" t="s">
        <v>63</v>
      </c>
      <c r="H47" s="3" t="s">
        <v>57</v>
      </c>
      <c r="I47" s="3">
        <v>2</v>
      </c>
      <c r="J47" s="3" t="s">
        <v>58</v>
      </c>
      <c r="L47" s="3" t="str">
        <f t="shared" si="62"/>
        <v>Not Yet Assigned</v>
      </c>
      <c r="M47" s="3" t="s">
        <v>76</v>
      </c>
      <c r="N47" s="3" t="s">
        <v>76</v>
      </c>
      <c r="O47" s="3" t="s">
        <v>76</v>
      </c>
      <c r="P47" s="3" t="s">
        <v>76</v>
      </c>
      <c r="Q47" s="3" t="s">
        <v>76</v>
      </c>
      <c r="R47" s="3" t="s">
        <v>76</v>
      </c>
      <c r="S47" s="3"/>
      <c r="T47" s="38">
        <v>44791</v>
      </c>
      <c r="U47" s="34">
        <f t="shared" si="27"/>
        <v>44812</v>
      </c>
      <c r="V47" s="35">
        <f t="shared" si="2"/>
        <v>44826</v>
      </c>
      <c r="W47" s="34">
        <f t="shared" si="3"/>
        <v>44882</v>
      </c>
      <c r="X47" s="34">
        <f t="shared" si="4"/>
        <v>44886</v>
      </c>
      <c r="Y47" s="34"/>
      <c r="Z47" s="52">
        <f t="shared" si="63"/>
        <v>0</v>
      </c>
      <c r="AA47" s="52">
        <f t="shared" si="64"/>
        <v>0</v>
      </c>
      <c r="AB47" s="36">
        <f t="shared" si="65"/>
        <v>44887</v>
      </c>
      <c r="AC47" s="55"/>
      <c r="AD47" s="52">
        <f t="shared" si="37"/>
        <v>0</v>
      </c>
      <c r="AE47" s="52">
        <f t="shared" si="38"/>
        <v>0</v>
      </c>
      <c r="AF47" s="34">
        <f t="shared" si="39"/>
        <v>44894</v>
      </c>
      <c r="AG47" s="55"/>
      <c r="AH47" s="52">
        <f t="shared" si="40"/>
        <v>0</v>
      </c>
      <c r="AI47" s="52">
        <f t="shared" si="41"/>
        <v>0</v>
      </c>
      <c r="AJ47" s="34">
        <f t="shared" si="42"/>
        <v>44901</v>
      </c>
      <c r="AK47" s="55"/>
      <c r="AL47" s="52">
        <f t="shared" si="43"/>
        <v>0</v>
      </c>
      <c r="AM47" s="52">
        <f t="shared" si="44"/>
        <v>0</v>
      </c>
      <c r="AN47" s="34">
        <f t="shared" si="45"/>
        <v>44908</v>
      </c>
      <c r="AO47" s="34"/>
      <c r="AP47" s="34">
        <f t="shared" si="46"/>
        <v>44932</v>
      </c>
      <c r="AQ47" s="37">
        <f t="shared" si="47"/>
        <v>44935</v>
      </c>
      <c r="AR47" s="1">
        <v>30</v>
      </c>
      <c r="AS47" s="1">
        <f t="shared" si="48"/>
        <v>210</v>
      </c>
      <c r="AT47" s="34"/>
      <c r="AU47" s="34">
        <f t="shared" si="49"/>
        <v>-1</v>
      </c>
      <c r="AV47" s="7">
        <f t="shared" si="50"/>
        <v>45118</v>
      </c>
      <c r="AW47" s="7"/>
      <c r="AX47" s="70">
        <f t="shared" si="51"/>
        <v>11.428571428571429</v>
      </c>
      <c r="AY47" s="50">
        <v>44826</v>
      </c>
      <c r="AZ47" s="50">
        <f t="shared" si="52"/>
        <v>44854</v>
      </c>
      <c r="BA47" s="50">
        <f t="shared" si="53"/>
        <v>44882</v>
      </c>
      <c r="BB47" s="50">
        <f t="shared" si="54"/>
        <v>44917</v>
      </c>
      <c r="BC47" s="50">
        <f t="shared" si="55"/>
        <v>44938</v>
      </c>
      <c r="BD47" s="50">
        <f t="shared" si="56"/>
        <v>44966</v>
      </c>
      <c r="BE47" s="50">
        <f t="shared" si="57"/>
        <v>44994</v>
      </c>
      <c r="BF47" s="50">
        <f t="shared" si="58"/>
        <v>45022</v>
      </c>
      <c r="BG47" s="50">
        <f t="shared" si="59"/>
        <v>45050</v>
      </c>
      <c r="BH47" s="50">
        <f t="shared" si="60"/>
        <v>45078</v>
      </c>
      <c r="BI47" s="50">
        <f t="shared" si="61"/>
        <v>45106</v>
      </c>
    </row>
    <row r="48" spans="1:61">
      <c r="A48" s="95">
        <v>246</v>
      </c>
      <c r="B48" s="3" t="s">
        <v>61</v>
      </c>
      <c r="C48" s="3">
        <v>194881</v>
      </c>
      <c r="D48" s="3" t="s">
        <v>94</v>
      </c>
      <c r="E48" s="3">
        <v>219546</v>
      </c>
      <c r="G48" s="3" t="s">
        <v>63</v>
      </c>
      <c r="H48" s="3" t="s">
        <v>57</v>
      </c>
      <c r="I48" s="3">
        <v>2</v>
      </c>
      <c r="J48" s="3" t="s">
        <v>58</v>
      </c>
      <c r="L48" s="3" t="str">
        <f t="shared" si="62"/>
        <v>Not Yet Assigned</v>
      </c>
      <c r="M48" s="3" t="s">
        <v>76</v>
      </c>
      <c r="N48" s="3" t="s">
        <v>76</v>
      </c>
      <c r="O48" s="3" t="s">
        <v>76</v>
      </c>
      <c r="P48" s="3" t="s">
        <v>76</v>
      </c>
      <c r="Q48" s="3" t="s">
        <v>76</v>
      </c>
      <c r="R48" s="3" t="s">
        <v>76</v>
      </c>
      <c r="S48" s="3"/>
      <c r="T48" s="38">
        <v>44791</v>
      </c>
      <c r="U48" s="34">
        <f t="shared" si="27"/>
        <v>44812</v>
      </c>
      <c r="V48" s="35">
        <f t="shared" si="2"/>
        <v>44826</v>
      </c>
      <c r="W48" s="34">
        <f t="shared" si="3"/>
        <v>44882</v>
      </c>
      <c r="X48" s="34">
        <f t="shared" si="4"/>
        <v>44886</v>
      </c>
      <c r="Y48" s="34"/>
      <c r="Z48" s="52">
        <f t="shared" si="63"/>
        <v>0</v>
      </c>
      <c r="AA48" s="52">
        <f t="shared" si="64"/>
        <v>0</v>
      </c>
      <c r="AB48" s="36">
        <f t="shared" si="65"/>
        <v>44887</v>
      </c>
      <c r="AC48" s="55"/>
      <c r="AD48" s="52">
        <f t="shared" si="37"/>
        <v>0</v>
      </c>
      <c r="AE48" s="52">
        <f t="shared" si="38"/>
        <v>0</v>
      </c>
      <c r="AF48" s="34">
        <f t="shared" si="39"/>
        <v>44894</v>
      </c>
      <c r="AG48" s="55"/>
      <c r="AH48" s="52">
        <f t="shared" si="40"/>
        <v>0</v>
      </c>
      <c r="AI48" s="52">
        <f t="shared" si="41"/>
        <v>0</v>
      </c>
      <c r="AJ48" s="34">
        <f t="shared" si="42"/>
        <v>44901</v>
      </c>
      <c r="AK48" s="55"/>
      <c r="AL48" s="52">
        <f t="shared" si="43"/>
        <v>0</v>
      </c>
      <c r="AM48" s="52">
        <f t="shared" si="44"/>
        <v>0</v>
      </c>
      <c r="AN48" s="34">
        <f t="shared" si="45"/>
        <v>44908</v>
      </c>
      <c r="AO48" s="34"/>
      <c r="AP48" s="34">
        <f t="shared" si="46"/>
        <v>44932</v>
      </c>
      <c r="AQ48" s="37">
        <f t="shared" si="47"/>
        <v>44935</v>
      </c>
      <c r="AR48" s="1">
        <v>30</v>
      </c>
      <c r="AS48" s="1">
        <f t="shared" si="48"/>
        <v>210</v>
      </c>
      <c r="AT48" s="34"/>
      <c r="AU48" s="34">
        <f t="shared" si="49"/>
        <v>-1</v>
      </c>
      <c r="AV48" s="7">
        <f t="shared" si="50"/>
        <v>45118</v>
      </c>
      <c r="AW48" s="7"/>
      <c r="AX48" s="70">
        <f t="shared" si="51"/>
        <v>11.428571428571429</v>
      </c>
      <c r="AY48" s="50">
        <v>44826</v>
      </c>
      <c r="AZ48" s="50">
        <f t="shared" si="52"/>
        <v>44854</v>
      </c>
      <c r="BA48" s="50">
        <f t="shared" si="53"/>
        <v>44882</v>
      </c>
      <c r="BB48" s="50">
        <f t="shared" si="54"/>
        <v>44917</v>
      </c>
      <c r="BC48" s="50">
        <f t="shared" si="55"/>
        <v>44938</v>
      </c>
      <c r="BD48" s="50">
        <f t="shared" si="56"/>
        <v>44966</v>
      </c>
      <c r="BE48" s="50">
        <f t="shared" si="57"/>
        <v>44994</v>
      </c>
      <c r="BF48" s="50">
        <f t="shared" si="58"/>
        <v>45022</v>
      </c>
      <c r="BG48" s="50">
        <f t="shared" si="59"/>
        <v>45050</v>
      </c>
      <c r="BH48" s="50">
        <f t="shared" si="60"/>
        <v>45078</v>
      </c>
      <c r="BI48" s="50">
        <f t="shared" si="61"/>
        <v>45106</v>
      </c>
    </row>
    <row r="49" spans="1:61">
      <c r="A49" s="95">
        <v>247</v>
      </c>
      <c r="B49" s="3" t="s">
        <v>61</v>
      </c>
      <c r="C49" s="3">
        <v>194881</v>
      </c>
      <c r="D49" s="3" t="s">
        <v>94</v>
      </c>
      <c r="E49" s="3">
        <v>219546</v>
      </c>
      <c r="G49" s="3" t="s">
        <v>63</v>
      </c>
      <c r="H49" s="3" t="s">
        <v>57</v>
      </c>
      <c r="I49" s="3">
        <v>2</v>
      </c>
      <c r="J49" s="3" t="s">
        <v>58</v>
      </c>
      <c r="L49" s="3" t="str">
        <f t="shared" si="62"/>
        <v>Not Yet Assigned</v>
      </c>
      <c r="M49" s="3" t="s">
        <v>76</v>
      </c>
      <c r="N49" s="3" t="s">
        <v>76</v>
      </c>
      <c r="O49" s="3" t="s">
        <v>76</v>
      </c>
      <c r="P49" s="3" t="s">
        <v>76</v>
      </c>
      <c r="Q49" s="3" t="s">
        <v>76</v>
      </c>
      <c r="R49" s="3" t="s">
        <v>76</v>
      </c>
      <c r="S49" s="3"/>
      <c r="T49" s="38">
        <v>44791</v>
      </c>
      <c r="U49" s="34">
        <f t="shared" si="27"/>
        <v>44812</v>
      </c>
      <c r="V49" s="35">
        <f t="shared" si="2"/>
        <v>44826</v>
      </c>
      <c r="W49" s="34">
        <f t="shared" si="3"/>
        <v>44882</v>
      </c>
      <c r="X49" s="34">
        <f t="shared" si="4"/>
        <v>44886</v>
      </c>
      <c r="Y49" s="34"/>
      <c r="Z49" s="52">
        <f t="shared" si="63"/>
        <v>0</v>
      </c>
      <c r="AA49" s="52">
        <f t="shared" si="64"/>
        <v>0</v>
      </c>
      <c r="AB49" s="36">
        <f t="shared" si="65"/>
        <v>44887</v>
      </c>
      <c r="AC49" s="55"/>
      <c r="AD49" s="52">
        <f t="shared" si="37"/>
        <v>0</v>
      </c>
      <c r="AE49" s="52">
        <f t="shared" si="38"/>
        <v>0</v>
      </c>
      <c r="AF49" s="34">
        <f t="shared" si="39"/>
        <v>44894</v>
      </c>
      <c r="AG49" s="55"/>
      <c r="AH49" s="52">
        <f t="shared" si="40"/>
        <v>0</v>
      </c>
      <c r="AI49" s="52">
        <f t="shared" si="41"/>
        <v>0</v>
      </c>
      <c r="AJ49" s="34">
        <f t="shared" si="42"/>
        <v>44901</v>
      </c>
      <c r="AK49" s="55"/>
      <c r="AL49" s="52">
        <f t="shared" si="43"/>
        <v>0</v>
      </c>
      <c r="AM49" s="52">
        <f t="shared" si="44"/>
        <v>0</v>
      </c>
      <c r="AN49" s="34">
        <f t="shared" si="45"/>
        <v>44908</v>
      </c>
      <c r="AO49" s="34"/>
      <c r="AP49" s="34">
        <f t="shared" si="46"/>
        <v>44932</v>
      </c>
      <c r="AQ49" s="37">
        <f t="shared" si="47"/>
        <v>44935</v>
      </c>
      <c r="AR49" s="1">
        <v>30</v>
      </c>
      <c r="AS49" s="1">
        <f t="shared" si="48"/>
        <v>210</v>
      </c>
      <c r="AT49" s="34"/>
      <c r="AU49" s="34">
        <f t="shared" si="49"/>
        <v>-1</v>
      </c>
      <c r="AV49" s="7">
        <f t="shared" si="50"/>
        <v>45118</v>
      </c>
      <c r="AW49" s="7"/>
      <c r="AX49" s="70">
        <f t="shared" si="51"/>
        <v>11.428571428571429</v>
      </c>
      <c r="AY49" s="50">
        <v>44826</v>
      </c>
      <c r="AZ49" s="50">
        <f t="shared" si="52"/>
        <v>44854</v>
      </c>
      <c r="BA49" s="50">
        <f t="shared" si="53"/>
        <v>44882</v>
      </c>
      <c r="BB49" s="50">
        <f t="shared" si="54"/>
        <v>44917</v>
      </c>
      <c r="BC49" s="50">
        <f t="shared" si="55"/>
        <v>44938</v>
      </c>
      <c r="BD49" s="50">
        <f t="shared" si="56"/>
        <v>44966</v>
      </c>
      <c r="BE49" s="50">
        <f t="shared" si="57"/>
        <v>44994</v>
      </c>
      <c r="BF49" s="50">
        <f t="shared" si="58"/>
        <v>45022</v>
      </c>
      <c r="BG49" s="50">
        <f t="shared" si="59"/>
        <v>45050</v>
      </c>
      <c r="BH49" s="50">
        <f t="shared" si="60"/>
        <v>45078</v>
      </c>
      <c r="BI49" s="50">
        <f t="shared" si="61"/>
        <v>45106</v>
      </c>
    </row>
    <row r="50" spans="1:61">
      <c r="A50" s="95">
        <v>248</v>
      </c>
      <c r="B50" s="3" t="s">
        <v>61</v>
      </c>
      <c r="C50" s="3">
        <v>194881</v>
      </c>
      <c r="D50" s="3" t="s">
        <v>94</v>
      </c>
      <c r="E50" s="3">
        <v>219546</v>
      </c>
      <c r="G50" s="3" t="s">
        <v>63</v>
      </c>
      <c r="H50" s="3" t="s">
        <v>57</v>
      </c>
      <c r="I50" s="3">
        <v>2</v>
      </c>
      <c r="J50" s="3" t="s">
        <v>58</v>
      </c>
      <c r="L50" s="3" t="str">
        <f t="shared" si="62"/>
        <v>Not Yet Assigned</v>
      </c>
      <c r="M50" s="3" t="s">
        <v>76</v>
      </c>
      <c r="N50" s="3" t="s">
        <v>76</v>
      </c>
      <c r="O50" s="3" t="s">
        <v>76</v>
      </c>
      <c r="P50" s="3" t="s">
        <v>76</v>
      </c>
      <c r="Q50" s="3" t="s">
        <v>76</v>
      </c>
      <c r="R50" s="3" t="s">
        <v>76</v>
      </c>
      <c r="S50" s="3"/>
      <c r="T50" s="38">
        <v>44791</v>
      </c>
      <c r="U50" s="34">
        <f t="shared" si="27"/>
        <v>44812</v>
      </c>
      <c r="V50" s="35">
        <f t="shared" si="2"/>
        <v>44826</v>
      </c>
      <c r="W50" s="34">
        <f t="shared" si="3"/>
        <v>44882</v>
      </c>
      <c r="X50" s="34">
        <f t="shared" si="4"/>
        <v>44886</v>
      </c>
      <c r="Y50" s="34"/>
      <c r="Z50" s="52">
        <f t="shared" si="63"/>
        <v>0</v>
      </c>
      <c r="AA50" s="52">
        <f t="shared" si="64"/>
        <v>0</v>
      </c>
      <c r="AB50" s="36">
        <f t="shared" si="65"/>
        <v>44887</v>
      </c>
      <c r="AC50" s="55"/>
      <c r="AD50" s="52">
        <f t="shared" si="37"/>
        <v>0</v>
      </c>
      <c r="AE50" s="52">
        <f t="shared" si="38"/>
        <v>0</v>
      </c>
      <c r="AF50" s="34">
        <f t="shared" si="39"/>
        <v>44894</v>
      </c>
      <c r="AG50" s="55"/>
      <c r="AH50" s="52">
        <f t="shared" si="40"/>
        <v>0</v>
      </c>
      <c r="AI50" s="52">
        <f t="shared" si="41"/>
        <v>0</v>
      </c>
      <c r="AJ50" s="34">
        <f t="shared" si="42"/>
        <v>44901</v>
      </c>
      <c r="AK50" s="55"/>
      <c r="AL50" s="52">
        <f t="shared" si="43"/>
        <v>0</v>
      </c>
      <c r="AM50" s="52">
        <f t="shared" si="44"/>
        <v>0</v>
      </c>
      <c r="AN50" s="34">
        <f t="shared" si="45"/>
        <v>44908</v>
      </c>
      <c r="AO50" s="34"/>
      <c r="AP50" s="34">
        <f t="shared" si="46"/>
        <v>44932</v>
      </c>
      <c r="AQ50" s="37">
        <f t="shared" si="47"/>
        <v>44935</v>
      </c>
      <c r="AR50" s="1">
        <v>30</v>
      </c>
      <c r="AS50" s="1">
        <f t="shared" si="48"/>
        <v>210</v>
      </c>
      <c r="AT50" s="34"/>
      <c r="AU50" s="34">
        <f t="shared" si="49"/>
        <v>-1</v>
      </c>
      <c r="AV50" s="7">
        <f t="shared" si="50"/>
        <v>45118</v>
      </c>
      <c r="AW50" s="7"/>
      <c r="AX50" s="70">
        <f t="shared" si="51"/>
        <v>11.428571428571429</v>
      </c>
      <c r="AY50" s="50">
        <v>44826</v>
      </c>
      <c r="AZ50" s="50">
        <f t="shared" si="52"/>
        <v>44854</v>
      </c>
      <c r="BA50" s="50">
        <f t="shared" si="53"/>
        <v>44882</v>
      </c>
      <c r="BB50" s="50">
        <f t="shared" si="54"/>
        <v>44917</v>
      </c>
      <c r="BC50" s="50">
        <f t="shared" si="55"/>
        <v>44938</v>
      </c>
      <c r="BD50" s="50">
        <f t="shared" si="56"/>
        <v>44966</v>
      </c>
      <c r="BE50" s="50">
        <f t="shared" si="57"/>
        <v>44994</v>
      </c>
      <c r="BF50" s="50">
        <f t="shared" si="58"/>
        <v>45022</v>
      </c>
      <c r="BG50" s="50">
        <f t="shared" si="59"/>
        <v>45050</v>
      </c>
      <c r="BH50" s="50">
        <f t="shared" si="60"/>
        <v>45078</v>
      </c>
      <c r="BI50" s="50">
        <f t="shared" si="61"/>
        <v>45106</v>
      </c>
    </row>
    <row r="51" spans="1:61">
      <c r="A51" s="95">
        <v>249</v>
      </c>
      <c r="B51" s="3" t="s">
        <v>61</v>
      </c>
      <c r="C51" s="3">
        <v>189929</v>
      </c>
      <c r="D51" s="3" t="s">
        <v>94</v>
      </c>
      <c r="E51" s="3">
        <v>220776</v>
      </c>
      <c r="G51" s="3" t="s">
        <v>56</v>
      </c>
      <c r="H51" s="3" t="s">
        <v>57</v>
      </c>
      <c r="I51" s="3">
        <v>2</v>
      </c>
      <c r="J51" s="3" t="s">
        <v>64</v>
      </c>
      <c r="L51" s="3" t="str">
        <f t="shared" si="62"/>
        <v>Not Yet Assigned</v>
      </c>
      <c r="M51" s="3" t="s">
        <v>76</v>
      </c>
      <c r="N51" s="3" t="s">
        <v>76</v>
      </c>
      <c r="O51" s="3" t="s">
        <v>76</v>
      </c>
      <c r="P51" s="3" t="s">
        <v>76</v>
      </c>
      <c r="Q51" s="3" t="s">
        <v>76</v>
      </c>
      <c r="R51" s="3" t="s">
        <v>76</v>
      </c>
      <c r="S51" s="3"/>
      <c r="T51" s="38">
        <v>44802</v>
      </c>
      <c r="U51" s="34">
        <f t="shared" si="27"/>
        <v>44823</v>
      </c>
      <c r="V51" s="35">
        <f t="shared" si="2"/>
        <v>44833</v>
      </c>
      <c r="W51" s="34">
        <f t="shared" si="3"/>
        <v>44889</v>
      </c>
      <c r="X51" s="34">
        <f t="shared" si="4"/>
        <v>44893</v>
      </c>
      <c r="Y51" s="34"/>
      <c r="Z51" s="52">
        <f t="shared" si="63"/>
        <v>0</v>
      </c>
      <c r="AA51" s="52">
        <f t="shared" si="64"/>
        <v>0</v>
      </c>
      <c r="AB51" s="36">
        <f t="shared" si="65"/>
        <v>44894</v>
      </c>
      <c r="AC51" s="55"/>
      <c r="AD51" s="52">
        <f t="shared" si="37"/>
        <v>0</v>
      </c>
      <c r="AE51" s="52">
        <f t="shared" si="38"/>
        <v>0</v>
      </c>
      <c r="AF51" s="34">
        <f t="shared" si="39"/>
        <v>44901</v>
      </c>
      <c r="AG51" s="55"/>
      <c r="AH51" s="52">
        <f t="shared" si="40"/>
        <v>0</v>
      </c>
      <c r="AI51" s="52">
        <f t="shared" si="41"/>
        <v>0</v>
      </c>
      <c r="AJ51" s="34">
        <f t="shared" si="42"/>
        <v>44908</v>
      </c>
      <c r="AK51" s="55"/>
      <c r="AL51" s="52">
        <f t="shared" si="43"/>
        <v>0</v>
      </c>
      <c r="AM51" s="52">
        <f t="shared" si="44"/>
        <v>0</v>
      </c>
      <c r="AN51" s="34">
        <f t="shared" si="45"/>
        <v>44915</v>
      </c>
      <c r="AO51" s="34"/>
      <c r="AP51" s="34">
        <f t="shared" si="46"/>
        <v>44939</v>
      </c>
      <c r="AQ51" s="37">
        <f t="shared" si="47"/>
        <v>44942</v>
      </c>
      <c r="AR51" s="1">
        <v>30</v>
      </c>
      <c r="AS51" s="1">
        <f t="shared" si="48"/>
        <v>210</v>
      </c>
      <c r="AT51" s="34"/>
      <c r="AU51" s="34">
        <f t="shared" si="49"/>
        <v>-1</v>
      </c>
      <c r="AV51" s="7">
        <f t="shared" si="50"/>
        <v>45125</v>
      </c>
      <c r="AW51" s="7"/>
      <c r="AX51" s="70">
        <f t="shared" si="51"/>
        <v>11.428571428571429</v>
      </c>
      <c r="AY51" s="50">
        <v>44833</v>
      </c>
      <c r="AZ51" s="50">
        <f t="shared" si="52"/>
        <v>44861</v>
      </c>
      <c r="BA51" s="50">
        <f t="shared" si="53"/>
        <v>44889</v>
      </c>
      <c r="BB51" s="50">
        <f t="shared" si="54"/>
        <v>44924</v>
      </c>
      <c r="BC51" s="50">
        <f t="shared" si="55"/>
        <v>44945</v>
      </c>
      <c r="BD51" s="50">
        <f t="shared" si="56"/>
        <v>44973</v>
      </c>
      <c r="BE51" s="50">
        <f t="shared" si="57"/>
        <v>45001</v>
      </c>
      <c r="BF51" s="50">
        <f t="shared" si="58"/>
        <v>45029</v>
      </c>
      <c r="BG51" s="50">
        <f t="shared" si="59"/>
        <v>45057</v>
      </c>
      <c r="BH51" s="50">
        <f t="shared" si="60"/>
        <v>45085</v>
      </c>
      <c r="BI51" s="50">
        <f t="shared" si="61"/>
        <v>45113</v>
      </c>
    </row>
    <row r="52" spans="1:61">
      <c r="A52" s="95">
        <v>250</v>
      </c>
      <c r="B52" s="3" t="s">
        <v>61</v>
      </c>
      <c r="C52" s="3">
        <v>189929</v>
      </c>
      <c r="D52" s="3" t="s">
        <v>94</v>
      </c>
      <c r="E52" s="3">
        <v>220776</v>
      </c>
      <c r="G52" s="3" t="s">
        <v>56</v>
      </c>
      <c r="H52" s="3" t="s">
        <v>57</v>
      </c>
      <c r="I52" s="3">
        <v>2</v>
      </c>
      <c r="J52" s="3" t="s">
        <v>64</v>
      </c>
      <c r="L52" s="3" t="str">
        <f t="shared" si="62"/>
        <v>Not Yet Assigned</v>
      </c>
      <c r="M52" s="3" t="s">
        <v>76</v>
      </c>
      <c r="N52" s="3" t="s">
        <v>76</v>
      </c>
      <c r="O52" s="3" t="s">
        <v>76</v>
      </c>
      <c r="P52" s="3" t="s">
        <v>76</v>
      </c>
      <c r="Q52" s="3" t="s">
        <v>76</v>
      </c>
      <c r="R52" s="3" t="s">
        <v>76</v>
      </c>
      <c r="S52" s="3"/>
      <c r="T52" s="38">
        <v>44802</v>
      </c>
      <c r="U52" s="34">
        <f t="shared" si="27"/>
        <v>44823</v>
      </c>
      <c r="V52" s="35">
        <f t="shared" si="2"/>
        <v>44833</v>
      </c>
      <c r="W52" s="34">
        <f t="shared" si="3"/>
        <v>44889</v>
      </c>
      <c r="X52" s="34">
        <f t="shared" si="4"/>
        <v>44893</v>
      </c>
      <c r="Y52" s="34"/>
      <c r="Z52" s="52">
        <f t="shared" si="63"/>
        <v>0</v>
      </c>
      <c r="AA52" s="52">
        <f t="shared" si="64"/>
        <v>0</v>
      </c>
      <c r="AB52" s="36">
        <f t="shared" si="65"/>
        <v>44894</v>
      </c>
      <c r="AC52" s="55"/>
      <c r="AD52" s="52">
        <f t="shared" si="37"/>
        <v>0</v>
      </c>
      <c r="AE52" s="52">
        <f t="shared" si="38"/>
        <v>0</v>
      </c>
      <c r="AF52" s="34">
        <f t="shared" si="39"/>
        <v>44901</v>
      </c>
      <c r="AG52" s="55"/>
      <c r="AH52" s="52">
        <f t="shared" si="40"/>
        <v>0</v>
      </c>
      <c r="AI52" s="52">
        <f t="shared" si="41"/>
        <v>0</v>
      </c>
      <c r="AJ52" s="34">
        <f t="shared" si="42"/>
        <v>44908</v>
      </c>
      <c r="AK52" s="55"/>
      <c r="AL52" s="52">
        <f t="shared" si="43"/>
        <v>0</v>
      </c>
      <c r="AM52" s="52">
        <f t="shared" si="44"/>
        <v>0</v>
      </c>
      <c r="AN52" s="34">
        <f t="shared" si="45"/>
        <v>44915</v>
      </c>
      <c r="AO52" s="34"/>
      <c r="AP52" s="34">
        <f t="shared" si="46"/>
        <v>44939</v>
      </c>
      <c r="AQ52" s="37">
        <f t="shared" si="47"/>
        <v>44942</v>
      </c>
      <c r="AR52" s="1">
        <v>30</v>
      </c>
      <c r="AS52" s="1">
        <f t="shared" si="48"/>
        <v>210</v>
      </c>
      <c r="AT52" s="34"/>
      <c r="AU52" s="34">
        <f t="shared" si="49"/>
        <v>-1</v>
      </c>
      <c r="AV52" s="7">
        <f t="shared" si="50"/>
        <v>45125</v>
      </c>
      <c r="AW52" s="7"/>
      <c r="AX52" s="70">
        <f t="shared" si="51"/>
        <v>11.428571428571429</v>
      </c>
      <c r="AY52" s="50">
        <v>44833</v>
      </c>
      <c r="AZ52" s="50">
        <f t="shared" si="52"/>
        <v>44861</v>
      </c>
      <c r="BA52" s="50">
        <f t="shared" si="53"/>
        <v>44889</v>
      </c>
      <c r="BB52" s="50">
        <f t="shared" si="54"/>
        <v>44924</v>
      </c>
      <c r="BC52" s="50">
        <f t="shared" si="55"/>
        <v>44945</v>
      </c>
      <c r="BD52" s="50">
        <f t="shared" si="56"/>
        <v>44973</v>
      </c>
      <c r="BE52" s="50">
        <f t="shared" si="57"/>
        <v>45001</v>
      </c>
      <c r="BF52" s="50">
        <f t="shared" si="58"/>
        <v>45029</v>
      </c>
      <c r="BG52" s="50">
        <f t="shared" si="59"/>
        <v>45057</v>
      </c>
      <c r="BH52" s="50">
        <f t="shared" si="60"/>
        <v>45085</v>
      </c>
      <c r="BI52" s="50">
        <f t="shared" si="61"/>
        <v>45113</v>
      </c>
    </row>
    <row r="53" spans="1:61">
      <c r="A53" s="95">
        <v>251</v>
      </c>
      <c r="B53" s="3" t="s">
        <v>61</v>
      </c>
      <c r="C53" s="3">
        <v>189929</v>
      </c>
      <c r="D53" s="3" t="s">
        <v>94</v>
      </c>
      <c r="E53" s="3">
        <v>220776</v>
      </c>
      <c r="G53" s="3" t="s">
        <v>56</v>
      </c>
      <c r="H53" s="3" t="s">
        <v>57</v>
      </c>
      <c r="I53" s="3">
        <v>2</v>
      </c>
      <c r="J53" s="3" t="s">
        <v>64</v>
      </c>
      <c r="L53" s="3" t="str">
        <f t="shared" si="62"/>
        <v>Not Yet Assigned</v>
      </c>
      <c r="M53" s="3" t="s">
        <v>76</v>
      </c>
      <c r="N53" s="3" t="s">
        <v>76</v>
      </c>
      <c r="O53" s="3" t="s">
        <v>76</v>
      </c>
      <c r="P53" s="3" t="s">
        <v>76</v>
      </c>
      <c r="Q53" s="3" t="s">
        <v>76</v>
      </c>
      <c r="R53" s="3" t="s">
        <v>76</v>
      </c>
      <c r="S53" s="3"/>
      <c r="T53" s="38">
        <v>44802</v>
      </c>
      <c r="U53" s="34">
        <f t="shared" si="27"/>
        <v>44823</v>
      </c>
      <c r="V53" s="35">
        <f t="shared" si="2"/>
        <v>44833</v>
      </c>
      <c r="W53" s="34">
        <f t="shared" si="3"/>
        <v>44889</v>
      </c>
      <c r="X53" s="34">
        <f t="shared" si="4"/>
        <v>44893</v>
      </c>
      <c r="Y53" s="34"/>
      <c r="Z53" s="52">
        <f t="shared" si="63"/>
        <v>0</v>
      </c>
      <c r="AA53" s="52">
        <f t="shared" si="64"/>
        <v>0</v>
      </c>
      <c r="AB53" s="36">
        <f t="shared" si="65"/>
        <v>44894</v>
      </c>
      <c r="AC53" s="55"/>
      <c r="AD53" s="52">
        <f t="shared" si="37"/>
        <v>0</v>
      </c>
      <c r="AE53" s="52">
        <f t="shared" si="38"/>
        <v>0</v>
      </c>
      <c r="AF53" s="34">
        <f t="shared" si="39"/>
        <v>44901</v>
      </c>
      <c r="AG53" s="55"/>
      <c r="AH53" s="52">
        <f t="shared" si="40"/>
        <v>0</v>
      </c>
      <c r="AI53" s="52">
        <f t="shared" si="41"/>
        <v>0</v>
      </c>
      <c r="AJ53" s="34">
        <f t="shared" si="42"/>
        <v>44908</v>
      </c>
      <c r="AK53" s="55"/>
      <c r="AL53" s="52">
        <f t="shared" si="43"/>
        <v>0</v>
      </c>
      <c r="AM53" s="52">
        <f t="shared" si="44"/>
        <v>0</v>
      </c>
      <c r="AN53" s="34">
        <f t="shared" si="45"/>
        <v>44915</v>
      </c>
      <c r="AO53" s="34"/>
      <c r="AP53" s="34">
        <f t="shared" si="46"/>
        <v>44939</v>
      </c>
      <c r="AQ53" s="37">
        <f t="shared" si="47"/>
        <v>44942</v>
      </c>
      <c r="AR53" s="1">
        <v>30</v>
      </c>
      <c r="AS53" s="1">
        <f t="shared" si="48"/>
        <v>210</v>
      </c>
      <c r="AT53" s="34"/>
      <c r="AU53" s="34">
        <f t="shared" si="49"/>
        <v>-1</v>
      </c>
      <c r="AV53" s="7">
        <f t="shared" si="50"/>
        <v>45125</v>
      </c>
      <c r="AW53" s="7"/>
      <c r="AX53" s="70">
        <f t="shared" si="51"/>
        <v>11.428571428571429</v>
      </c>
      <c r="AY53" s="50">
        <v>44833</v>
      </c>
      <c r="AZ53" s="50">
        <f t="shared" si="52"/>
        <v>44861</v>
      </c>
      <c r="BA53" s="50">
        <f t="shared" si="53"/>
        <v>44889</v>
      </c>
      <c r="BB53" s="50">
        <f t="shared" si="54"/>
        <v>44924</v>
      </c>
      <c r="BC53" s="50">
        <f t="shared" si="55"/>
        <v>44945</v>
      </c>
      <c r="BD53" s="50">
        <f t="shared" si="56"/>
        <v>44973</v>
      </c>
      <c r="BE53" s="50">
        <f t="shared" si="57"/>
        <v>45001</v>
      </c>
      <c r="BF53" s="50">
        <f t="shared" si="58"/>
        <v>45029</v>
      </c>
      <c r="BG53" s="50">
        <f t="shared" si="59"/>
        <v>45057</v>
      </c>
      <c r="BH53" s="50">
        <f t="shared" si="60"/>
        <v>45085</v>
      </c>
      <c r="BI53" s="50">
        <f t="shared" si="61"/>
        <v>45113</v>
      </c>
    </row>
    <row r="54" spans="1:61" ht="14.25" customHeight="1">
      <c r="A54" s="95">
        <v>252</v>
      </c>
      <c r="B54" s="3" t="s">
        <v>61</v>
      </c>
      <c r="C54" s="3">
        <v>209920</v>
      </c>
      <c r="D54" s="3" t="s">
        <v>94</v>
      </c>
      <c r="E54" s="3">
        <v>222730</v>
      </c>
      <c r="H54" s="3" t="s">
        <v>57</v>
      </c>
      <c r="I54" s="3">
        <v>2</v>
      </c>
      <c r="L54" s="3" t="str">
        <f t="shared" si="0"/>
        <v>Not Yet Assigned</v>
      </c>
      <c r="M54" s="3" t="s">
        <v>76</v>
      </c>
      <c r="N54" s="3" t="s">
        <v>76</v>
      </c>
      <c r="O54" s="3" t="s">
        <v>76</v>
      </c>
      <c r="P54" s="3" t="s">
        <v>76</v>
      </c>
      <c r="Q54" s="3" t="s">
        <v>76</v>
      </c>
      <c r="R54" s="3" t="s">
        <v>76</v>
      </c>
      <c r="T54" s="38">
        <v>44820</v>
      </c>
      <c r="U54" s="34">
        <f t="shared" si="27"/>
        <v>44841</v>
      </c>
      <c r="V54" s="35">
        <f t="shared" si="2"/>
        <v>44854</v>
      </c>
      <c r="W54" s="34">
        <f t="shared" si="3"/>
        <v>44910</v>
      </c>
      <c r="X54" s="34">
        <f t="shared" si="4"/>
        <v>44914</v>
      </c>
      <c r="Z54" s="52">
        <f t="shared" si="63"/>
        <v>0</v>
      </c>
      <c r="AA54" s="52">
        <f t="shared" si="64"/>
        <v>0</v>
      </c>
      <c r="AB54" s="36">
        <f t="shared" si="65"/>
        <v>44915</v>
      </c>
      <c r="AC54" s="55"/>
      <c r="AD54" s="52">
        <f t="shared" si="37"/>
        <v>0</v>
      </c>
      <c r="AE54" s="52">
        <f t="shared" si="38"/>
        <v>0</v>
      </c>
      <c r="AF54" s="34">
        <f t="shared" si="39"/>
        <v>44922</v>
      </c>
      <c r="AG54" s="55"/>
      <c r="AH54" s="52">
        <f t="shared" si="40"/>
        <v>0</v>
      </c>
      <c r="AI54" s="52">
        <f t="shared" si="41"/>
        <v>0</v>
      </c>
      <c r="AJ54" s="34">
        <f t="shared" si="42"/>
        <v>44929</v>
      </c>
      <c r="AK54" s="55"/>
      <c r="AL54" s="52">
        <f t="shared" si="43"/>
        <v>0</v>
      </c>
      <c r="AM54" s="52">
        <f t="shared" si="44"/>
        <v>0</v>
      </c>
      <c r="AN54" s="34">
        <f t="shared" si="45"/>
        <v>44936</v>
      </c>
      <c r="AO54" s="34"/>
      <c r="AP54" s="34">
        <f t="shared" si="46"/>
        <v>44960</v>
      </c>
      <c r="AQ54" s="37">
        <f t="shared" si="47"/>
        <v>44963</v>
      </c>
      <c r="AR54" s="1">
        <v>30</v>
      </c>
      <c r="AS54" s="1">
        <f t="shared" si="48"/>
        <v>210</v>
      </c>
      <c r="AT54" s="34"/>
      <c r="AU54" s="34">
        <f t="shared" si="49"/>
        <v>-1</v>
      </c>
      <c r="AV54" s="7">
        <f t="shared" si="50"/>
        <v>45146</v>
      </c>
      <c r="AW54" s="7"/>
      <c r="AX54" s="70">
        <f t="shared" si="51"/>
        <v>11.428571428571429</v>
      </c>
      <c r="AY54" s="50">
        <v>44854</v>
      </c>
      <c r="AZ54" s="50">
        <f t="shared" si="52"/>
        <v>44882</v>
      </c>
      <c r="BA54" s="50">
        <f t="shared" si="53"/>
        <v>44910</v>
      </c>
      <c r="BB54" s="50">
        <f t="shared" si="54"/>
        <v>44945</v>
      </c>
      <c r="BC54" s="50">
        <f t="shared" si="55"/>
        <v>44966</v>
      </c>
      <c r="BD54" s="50">
        <f t="shared" si="56"/>
        <v>44994</v>
      </c>
      <c r="BE54" s="50">
        <f t="shared" si="57"/>
        <v>45022</v>
      </c>
      <c r="BF54" s="50">
        <f t="shared" si="58"/>
        <v>45050</v>
      </c>
      <c r="BG54" s="50">
        <f t="shared" si="59"/>
        <v>45078</v>
      </c>
      <c r="BH54" s="50">
        <f t="shared" si="60"/>
        <v>45106</v>
      </c>
      <c r="BI54" s="50">
        <f t="shared" si="61"/>
        <v>45134</v>
      </c>
    </row>
    <row r="55" spans="1:61">
      <c r="A55" s="95">
        <v>253</v>
      </c>
      <c r="B55" s="3" t="s">
        <v>61</v>
      </c>
      <c r="C55" s="3">
        <v>209920</v>
      </c>
      <c r="D55" s="3" t="s">
        <v>94</v>
      </c>
      <c r="E55" s="3">
        <v>222730</v>
      </c>
      <c r="H55" s="3" t="s">
        <v>57</v>
      </c>
      <c r="I55" s="3">
        <v>2</v>
      </c>
      <c r="L55" s="3" t="str">
        <f t="shared" si="0"/>
        <v>Not Yet Assigned</v>
      </c>
      <c r="M55" s="3" t="s">
        <v>76</v>
      </c>
      <c r="N55" s="3" t="s">
        <v>76</v>
      </c>
      <c r="O55" s="3" t="s">
        <v>76</v>
      </c>
      <c r="P55" s="3" t="s">
        <v>76</v>
      </c>
      <c r="Q55" s="3" t="s">
        <v>76</v>
      </c>
      <c r="R55" s="3" t="s">
        <v>76</v>
      </c>
      <c r="T55" s="38">
        <v>44820</v>
      </c>
      <c r="U55" s="34">
        <f t="shared" si="27"/>
        <v>44841</v>
      </c>
      <c r="V55" s="35">
        <f t="shared" si="2"/>
        <v>44854</v>
      </c>
      <c r="W55" s="34">
        <f t="shared" si="3"/>
        <v>44910</v>
      </c>
      <c r="X55" s="34">
        <f t="shared" si="4"/>
        <v>44914</v>
      </c>
      <c r="Z55" s="52">
        <f t="shared" si="63"/>
        <v>0</v>
      </c>
      <c r="AA55" s="52">
        <f t="shared" si="64"/>
        <v>0</v>
      </c>
      <c r="AB55" s="36">
        <f t="shared" si="65"/>
        <v>44915</v>
      </c>
      <c r="AC55" s="55"/>
      <c r="AD55" s="52">
        <f t="shared" si="37"/>
        <v>0</v>
      </c>
      <c r="AE55" s="52">
        <f t="shared" si="8"/>
        <v>0</v>
      </c>
      <c r="AF55" s="34">
        <f t="shared" si="9"/>
        <v>44922</v>
      </c>
      <c r="AG55" s="55"/>
      <c r="AH55" s="52">
        <f t="shared" si="10"/>
        <v>0</v>
      </c>
      <c r="AI55" s="52">
        <f t="shared" si="11"/>
        <v>0</v>
      </c>
      <c r="AJ55" s="34">
        <f t="shared" si="12"/>
        <v>44929</v>
      </c>
      <c r="AK55" s="55"/>
      <c r="AL55" s="52">
        <f t="shared" si="13"/>
        <v>0</v>
      </c>
      <c r="AM55" s="52">
        <f t="shared" si="14"/>
        <v>0</v>
      </c>
      <c r="AN55" s="34">
        <f t="shared" si="15"/>
        <v>44936</v>
      </c>
      <c r="AO55" s="34"/>
      <c r="AP55" s="34">
        <f t="shared" si="16"/>
        <v>44960</v>
      </c>
      <c r="AQ55" s="37">
        <f t="shared" si="17"/>
        <v>44963</v>
      </c>
      <c r="AR55" s="1">
        <v>30</v>
      </c>
      <c r="AS55" s="1">
        <f t="shared" si="18"/>
        <v>210</v>
      </c>
      <c r="AT55" s="34"/>
      <c r="AU55" s="34">
        <f t="shared" si="26"/>
        <v>-1</v>
      </c>
      <c r="AV55" s="7">
        <f t="shared" si="19"/>
        <v>45146</v>
      </c>
      <c r="AW55" s="7"/>
      <c r="AX55" s="70">
        <f t="shared" si="20"/>
        <v>11.428571428571429</v>
      </c>
      <c r="AY55" s="50">
        <v>44854</v>
      </c>
      <c r="AZ55" s="50">
        <f t="shared" si="21"/>
        <v>44882</v>
      </c>
      <c r="BA55" s="50">
        <f t="shared" si="21"/>
        <v>44910</v>
      </c>
      <c r="BB55" s="50">
        <f t="shared" si="22"/>
        <v>44945</v>
      </c>
      <c r="BC55" s="50">
        <f t="shared" si="23"/>
        <v>44966</v>
      </c>
      <c r="BD55" s="50">
        <f t="shared" ref="BD55:BI108" si="66">BC55+28</f>
        <v>44994</v>
      </c>
      <c r="BE55" s="50">
        <f t="shared" si="66"/>
        <v>45022</v>
      </c>
      <c r="BF55" s="50">
        <f t="shared" si="66"/>
        <v>45050</v>
      </c>
      <c r="BG55" s="50">
        <f t="shared" ref="BG55:BI107" si="67">BF55+28</f>
        <v>45078</v>
      </c>
      <c r="BH55" s="50">
        <f t="shared" si="67"/>
        <v>45106</v>
      </c>
      <c r="BI55" s="50">
        <f t="shared" si="67"/>
        <v>45134</v>
      </c>
    </row>
    <row r="56" spans="1:61">
      <c r="A56" s="95">
        <v>254</v>
      </c>
      <c r="B56" s="3" t="s">
        <v>61</v>
      </c>
      <c r="C56" s="3">
        <v>209920</v>
      </c>
      <c r="D56" s="3" t="s">
        <v>94</v>
      </c>
      <c r="E56" s="3">
        <v>222730</v>
      </c>
      <c r="H56" s="3" t="s">
        <v>57</v>
      </c>
      <c r="I56" s="3">
        <v>2</v>
      </c>
      <c r="L56" s="3" t="str">
        <f t="shared" si="0"/>
        <v>Not Yet Assigned</v>
      </c>
      <c r="M56" s="3" t="s">
        <v>76</v>
      </c>
      <c r="N56" s="3" t="s">
        <v>76</v>
      </c>
      <c r="O56" s="3" t="s">
        <v>76</v>
      </c>
      <c r="P56" s="3" t="s">
        <v>76</v>
      </c>
      <c r="Q56" s="3" t="s">
        <v>76</v>
      </c>
      <c r="R56" s="3" t="s">
        <v>76</v>
      </c>
      <c r="T56" s="38">
        <v>44820</v>
      </c>
      <c r="U56" s="34">
        <f t="shared" si="27"/>
        <v>44841</v>
      </c>
      <c r="V56" s="35">
        <f t="shared" si="2"/>
        <v>44854</v>
      </c>
      <c r="W56" s="34">
        <f t="shared" si="3"/>
        <v>44910</v>
      </c>
      <c r="X56" s="34">
        <f t="shared" si="4"/>
        <v>44914</v>
      </c>
      <c r="Z56" s="52">
        <f t="shared" si="63"/>
        <v>0</v>
      </c>
      <c r="AA56" s="52">
        <f t="shared" si="64"/>
        <v>0</v>
      </c>
      <c r="AB56" s="36">
        <f t="shared" si="65"/>
        <v>44915</v>
      </c>
      <c r="AC56" s="55"/>
      <c r="AD56" s="52">
        <f t="shared" si="7"/>
        <v>0</v>
      </c>
      <c r="AE56" s="52">
        <f t="shared" si="8"/>
        <v>0</v>
      </c>
      <c r="AF56" s="34">
        <f t="shared" si="9"/>
        <v>44922</v>
      </c>
      <c r="AG56" s="55"/>
      <c r="AH56" s="52">
        <f t="shared" si="10"/>
        <v>0</v>
      </c>
      <c r="AI56" s="52">
        <f t="shared" si="11"/>
        <v>0</v>
      </c>
      <c r="AJ56" s="34">
        <f t="shared" si="12"/>
        <v>44929</v>
      </c>
      <c r="AK56" s="55"/>
      <c r="AL56" s="52">
        <f t="shared" si="13"/>
        <v>0</v>
      </c>
      <c r="AM56" s="52">
        <f t="shared" si="14"/>
        <v>0</v>
      </c>
      <c r="AN56" s="34">
        <f t="shared" si="15"/>
        <v>44936</v>
      </c>
      <c r="AO56" s="34"/>
      <c r="AP56" s="34">
        <f t="shared" si="16"/>
        <v>44960</v>
      </c>
      <c r="AQ56" s="37">
        <f t="shared" si="17"/>
        <v>44963</v>
      </c>
      <c r="AR56" s="1">
        <v>30</v>
      </c>
      <c r="AS56" s="1">
        <f t="shared" si="18"/>
        <v>210</v>
      </c>
      <c r="AT56" s="34"/>
      <c r="AU56" s="34">
        <f t="shared" si="26"/>
        <v>-1</v>
      </c>
      <c r="AV56" s="7">
        <f t="shared" si="19"/>
        <v>45146</v>
      </c>
      <c r="AW56" s="7"/>
      <c r="AX56" s="70">
        <f t="shared" si="20"/>
        <v>11.428571428571429</v>
      </c>
      <c r="AY56" s="50">
        <v>44854</v>
      </c>
      <c r="AZ56" s="50">
        <f t="shared" si="21"/>
        <v>44882</v>
      </c>
      <c r="BA56" s="50">
        <f t="shared" si="21"/>
        <v>44910</v>
      </c>
      <c r="BB56" s="50">
        <f t="shared" si="22"/>
        <v>44945</v>
      </c>
      <c r="BC56" s="50">
        <f t="shared" si="23"/>
        <v>44966</v>
      </c>
      <c r="BD56" s="50">
        <f t="shared" si="66"/>
        <v>44994</v>
      </c>
      <c r="BE56" s="50">
        <f t="shared" si="66"/>
        <v>45022</v>
      </c>
      <c r="BF56" s="50">
        <f t="shared" si="66"/>
        <v>45050</v>
      </c>
      <c r="BG56" s="50">
        <f t="shared" si="67"/>
        <v>45078</v>
      </c>
      <c r="BH56" s="50">
        <f t="shared" si="67"/>
        <v>45106</v>
      </c>
      <c r="BI56" s="50">
        <f t="shared" si="67"/>
        <v>45134</v>
      </c>
    </row>
    <row r="57" spans="1:61">
      <c r="A57" s="95">
        <v>255</v>
      </c>
      <c r="B57" s="3" t="s">
        <v>61</v>
      </c>
      <c r="C57" s="3">
        <v>209920</v>
      </c>
      <c r="D57" s="3" t="s">
        <v>94</v>
      </c>
      <c r="E57" s="3">
        <v>222730</v>
      </c>
      <c r="H57" s="3" t="s">
        <v>57</v>
      </c>
      <c r="I57" s="3">
        <v>2</v>
      </c>
      <c r="L57" s="3" t="str">
        <f t="shared" si="0"/>
        <v>Not Yet Assigned</v>
      </c>
      <c r="M57" s="3" t="s">
        <v>76</v>
      </c>
      <c r="N57" s="3" t="s">
        <v>76</v>
      </c>
      <c r="O57" s="3" t="s">
        <v>76</v>
      </c>
      <c r="P57" s="3" t="s">
        <v>76</v>
      </c>
      <c r="Q57" s="3" t="s">
        <v>76</v>
      </c>
      <c r="R57" s="3" t="s">
        <v>76</v>
      </c>
      <c r="T57" s="38">
        <v>44820</v>
      </c>
      <c r="U57" s="34">
        <f t="shared" si="27"/>
        <v>44841</v>
      </c>
      <c r="V57" s="35">
        <f t="shared" si="2"/>
        <v>44854</v>
      </c>
      <c r="W57" s="34">
        <f t="shared" si="3"/>
        <v>44910</v>
      </c>
      <c r="X57" s="34">
        <f t="shared" si="4"/>
        <v>44914</v>
      </c>
      <c r="Z57" s="52">
        <f t="shared" si="5"/>
        <v>0</v>
      </c>
      <c r="AA57" s="52">
        <f t="shared" si="6"/>
        <v>0</v>
      </c>
      <c r="AB57" s="36">
        <f t="shared" si="25"/>
        <v>44915</v>
      </c>
      <c r="AC57" s="55"/>
      <c r="AD57" s="52">
        <f t="shared" si="7"/>
        <v>0</v>
      </c>
      <c r="AE57" s="52">
        <f t="shared" si="8"/>
        <v>0</v>
      </c>
      <c r="AF57" s="34">
        <f t="shared" si="9"/>
        <v>44922</v>
      </c>
      <c r="AG57" s="55"/>
      <c r="AH57" s="52">
        <f t="shared" si="10"/>
        <v>0</v>
      </c>
      <c r="AI57" s="52">
        <f t="shared" si="11"/>
        <v>0</v>
      </c>
      <c r="AJ57" s="34">
        <f t="shared" si="12"/>
        <v>44929</v>
      </c>
      <c r="AK57" s="55"/>
      <c r="AL57" s="52">
        <f t="shared" si="13"/>
        <v>0</v>
      </c>
      <c r="AM57" s="52">
        <f t="shared" si="14"/>
        <v>0</v>
      </c>
      <c r="AN57" s="34">
        <f t="shared" si="15"/>
        <v>44936</v>
      </c>
      <c r="AO57" s="34"/>
      <c r="AP57" s="34">
        <f t="shared" si="16"/>
        <v>44960</v>
      </c>
      <c r="AQ57" s="37">
        <f t="shared" si="17"/>
        <v>44963</v>
      </c>
      <c r="AR57" s="1">
        <v>30</v>
      </c>
      <c r="AS57" s="1">
        <f t="shared" si="18"/>
        <v>210</v>
      </c>
      <c r="AT57" s="34"/>
      <c r="AU57" s="34">
        <f t="shared" si="26"/>
        <v>-1</v>
      </c>
      <c r="AV57" s="7">
        <f t="shared" si="19"/>
        <v>45146</v>
      </c>
      <c r="AW57" s="7"/>
      <c r="AX57" s="70">
        <f t="shared" si="20"/>
        <v>11.428571428571429</v>
      </c>
      <c r="AY57" s="50">
        <v>44854</v>
      </c>
      <c r="AZ57" s="50">
        <f t="shared" si="21"/>
        <v>44882</v>
      </c>
      <c r="BA57" s="50">
        <f t="shared" si="21"/>
        <v>44910</v>
      </c>
      <c r="BB57" s="50">
        <f t="shared" si="22"/>
        <v>44945</v>
      </c>
      <c r="BC57" s="50">
        <f t="shared" si="23"/>
        <v>44966</v>
      </c>
      <c r="BD57" s="50">
        <f t="shared" si="66"/>
        <v>44994</v>
      </c>
      <c r="BE57" s="50">
        <f t="shared" si="66"/>
        <v>45022</v>
      </c>
      <c r="BF57" s="50">
        <f t="shared" si="66"/>
        <v>45050</v>
      </c>
      <c r="BG57" s="50">
        <f t="shared" si="67"/>
        <v>45078</v>
      </c>
      <c r="BH57" s="50">
        <f t="shared" si="67"/>
        <v>45106</v>
      </c>
      <c r="BI57" s="50">
        <f t="shared" si="67"/>
        <v>45134</v>
      </c>
    </row>
    <row r="58" spans="1:61">
      <c r="A58" s="95">
        <v>256</v>
      </c>
      <c r="B58" s="3" t="s">
        <v>61</v>
      </c>
      <c r="C58" s="3">
        <v>209920</v>
      </c>
      <c r="D58" s="3" t="s">
        <v>94</v>
      </c>
      <c r="E58" s="3">
        <v>222731</v>
      </c>
      <c r="H58" s="3" t="s">
        <v>57</v>
      </c>
      <c r="I58" s="3">
        <v>2</v>
      </c>
      <c r="L58" s="3" t="str">
        <f t="shared" si="0"/>
        <v>Not Yet Assigned</v>
      </c>
      <c r="M58" s="3" t="s">
        <v>76</v>
      </c>
      <c r="N58" s="3" t="s">
        <v>76</v>
      </c>
      <c r="O58" s="3" t="s">
        <v>76</v>
      </c>
      <c r="P58" s="3" t="s">
        <v>76</v>
      </c>
      <c r="Q58" s="3" t="s">
        <v>76</v>
      </c>
      <c r="R58" s="3" t="s">
        <v>76</v>
      </c>
      <c r="T58" s="38">
        <v>44820</v>
      </c>
      <c r="U58" s="34">
        <f t="shared" si="27"/>
        <v>44841</v>
      </c>
      <c r="V58" s="35">
        <f t="shared" si="2"/>
        <v>44854</v>
      </c>
      <c r="W58" s="34">
        <f t="shared" si="3"/>
        <v>44910</v>
      </c>
      <c r="X58" s="34">
        <f t="shared" si="4"/>
        <v>44914</v>
      </c>
      <c r="Z58" s="52">
        <f t="shared" si="5"/>
        <v>0</v>
      </c>
      <c r="AA58" s="52">
        <f t="shared" si="6"/>
        <v>0</v>
      </c>
      <c r="AB58" s="36">
        <f t="shared" si="25"/>
        <v>44915</v>
      </c>
      <c r="AC58" s="55"/>
      <c r="AD58" s="52">
        <f t="shared" si="7"/>
        <v>0</v>
      </c>
      <c r="AE58" s="52">
        <f t="shared" si="8"/>
        <v>0</v>
      </c>
      <c r="AF58" s="34">
        <f t="shared" si="9"/>
        <v>44922</v>
      </c>
      <c r="AG58" s="55"/>
      <c r="AH58" s="52">
        <f t="shared" si="10"/>
        <v>0</v>
      </c>
      <c r="AI58" s="52">
        <f t="shared" si="11"/>
        <v>0</v>
      </c>
      <c r="AJ58" s="34">
        <f t="shared" si="12"/>
        <v>44929</v>
      </c>
      <c r="AK58" s="55"/>
      <c r="AL58" s="52">
        <f t="shared" si="13"/>
        <v>0</v>
      </c>
      <c r="AM58" s="52">
        <f t="shared" si="14"/>
        <v>0</v>
      </c>
      <c r="AN58" s="34">
        <f t="shared" si="15"/>
        <v>44936</v>
      </c>
      <c r="AO58" s="34"/>
      <c r="AP58" s="34">
        <f t="shared" si="16"/>
        <v>44960</v>
      </c>
      <c r="AQ58" s="37">
        <f t="shared" si="17"/>
        <v>44963</v>
      </c>
      <c r="AR58" s="1">
        <v>30</v>
      </c>
      <c r="AS58" s="1">
        <f t="shared" si="18"/>
        <v>210</v>
      </c>
      <c r="AT58" s="34"/>
      <c r="AU58" s="34">
        <f t="shared" si="26"/>
        <v>-1</v>
      </c>
      <c r="AV58" s="7">
        <f t="shared" si="19"/>
        <v>45146</v>
      </c>
      <c r="AW58" s="7"/>
      <c r="AX58" s="70">
        <f t="shared" si="20"/>
        <v>11.428571428571429</v>
      </c>
      <c r="AY58" s="50">
        <v>44854</v>
      </c>
      <c r="AZ58" s="50">
        <f t="shared" si="21"/>
        <v>44882</v>
      </c>
      <c r="BA58" s="50">
        <f t="shared" si="21"/>
        <v>44910</v>
      </c>
      <c r="BB58" s="50">
        <f t="shared" si="22"/>
        <v>44945</v>
      </c>
      <c r="BC58" s="50">
        <f t="shared" si="23"/>
        <v>44966</v>
      </c>
      <c r="BD58" s="50">
        <f t="shared" si="66"/>
        <v>44994</v>
      </c>
      <c r="BE58" s="50">
        <f t="shared" si="66"/>
        <v>45022</v>
      </c>
      <c r="BF58" s="50">
        <f t="shared" si="66"/>
        <v>45050</v>
      </c>
      <c r="BG58" s="50">
        <f t="shared" si="67"/>
        <v>45078</v>
      </c>
      <c r="BH58" s="50">
        <f t="shared" si="67"/>
        <v>45106</v>
      </c>
      <c r="BI58" s="50">
        <f t="shared" si="67"/>
        <v>45134</v>
      </c>
    </row>
    <row r="59" spans="1:61">
      <c r="A59" s="95">
        <v>257</v>
      </c>
      <c r="B59" s="3" t="s">
        <v>61</v>
      </c>
      <c r="C59" s="3">
        <v>209920</v>
      </c>
      <c r="D59" s="3" t="s">
        <v>94</v>
      </c>
      <c r="E59" s="3">
        <v>222731</v>
      </c>
      <c r="H59" s="3" t="s">
        <v>57</v>
      </c>
      <c r="I59" s="3">
        <v>2</v>
      </c>
      <c r="L59" s="3" t="str">
        <f t="shared" si="0"/>
        <v>Not Yet Assigned</v>
      </c>
      <c r="M59" s="3" t="s">
        <v>76</v>
      </c>
      <c r="N59" s="3" t="s">
        <v>76</v>
      </c>
      <c r="O59" s="3" t="s">
        <v>76</v>
      </c>
      <c r="P59" s="3" t="s">
        <v>76</v>
      </c>
      <c r="Q59" s="3" t="s">
        <v>76</v>
      </c>
      <c r="R59" s="3" t="s">
        <v>76</v>
      </c>
      <c r="T59" s="38">
        <v>44820</v>
      </c>
      <c r="U59" s="34">
        <f t="shared" si="27"/>
        <v>44841</v>
      </c>
      <c r="V59" s="35">
        <f t="shared" si="2"/>
        <v>44854</v>
      </c>
      <c r="W59" s="34">
        <f t="shared" si="3"/>
        <v>44910</v>
      </c>
      <c r="X59" s="34">
        <f t="shared" si="4"/>
        <v>44914</v>
      </c>
      <c r="Z59" s="52">
        <f t="shared" si="5"/>
        <v>0</v>
      </c>
      <c r="AA59" s="52">
        <f t="shared" si="6"/>
        <v>0</v>
      </c>
      <c r="AB59" s="36">
        <f t="shared" si="25"/>
        <v>44915</v>
      </c>
      <c r="AC59" s="55"/>
      <c r="AD59" s="52">
        <f t="shared" si="7"/>
        <v>0</v>
      </c>
      <c r="AE59" s="52">
        <f t="shared" si="8"/>
        <v>0</v>
      </c>
      <c r="AF59" s="34">
        <f t="shared" si="9"/>
        <v>44922</v>
      </c>
      <c r="AG59" s="55"/>
      <c r="AH59" s="52">
        <f t="shared" si="10"/>
        <v>0</v>
      </c>
      <c r="AI59" s="52">
        <f t="shared" si="11"/>
        <v>0</v>
      </c>
      <c r="AJ59" s="34">
        <f t="shared" si="12"/>
        <v>44929</v>
      </c>
      <c r="AK59" s="55"/>
      <c r="AL59" s="52">
        <f t="shared" si="13"/>
        <v>0</v>
      </c>
      <c r="AM59" s="52">
        <f t="shared" si="14"/>
        <v>0</v>
      </c>
      <c r="AN59" s="34">
        <f t="shared" si="15"/>
        <v>44936</v>
      </c>
      <c r="AO59" s="34"/>
      <c r="AP59" s="34">
        <f t="shared" si="16"/>
        <v>44960</v>
      </c>
      <c r="AQ59" s="37">
        <f t="shared" si="17"/>
        <v>44963</v>
      </c>
      <c r="AR59" s="1">
        <v>30</v>
      </c>
      <c r="AS59" s="1">
        <f t="shared" si="18"/>
        <v>210</v>
      </c>
      <c r="AT59" s="34"/>
      <c r="AU59" s="34">
        <f t="shared" si="26"/>
        <v>-1</v>
      </c>
      <c r="AV59" s="7">
        <f t="shared" si="19"/>
        <v>45146</v>
      </c>
      <c r="AW59" s="7"/>
      <c r="AX59" s="70">
        <f t="shared" si="20"/>
        <v>11.428571428571429</v>
      </c>
      <c r="AY59" s="50">
        <v>44854</v>
      </c>
      <c r="AZ59" s="50">
        <f t="shared" si="21"/>
        <v>44882</v>
      </c>
      <c r="BA59" s="50">
        <f t="shared" si="21"/>
        <v>44910</v>
      </c>
      <c r="BB59" s="50">
        <f t="shared" si="22"/>
        <v>44945</v>
      </c>
      <c r="BC59" s="50">
        <f t="shared" si="23"/>
        <v>44966</v>
      </c>
      <c r="BD59" s="50">
        <f t="shared" si="66"/>
        <v>44994</v>
      </c>
      <c r="BE59" s="50">
        <f t="shared" si="66"/>
        <v>45022</v>
      </c>
      <c r="BF59" s="50">
        <f t="shared" si="66"/>
        <v>45050</v>
      </c>
      <c r="BG59" s="50">
        <f t="shared" si="67"/>
        <v>45078</v>
      </c>
      <c r="BH59" s="50">
        <f t="shared" si="67"/>
        <v>45106</v>
      </c>
      <c r="BI59" s="50">
        <f t="shared" si="67"/>
        <v>45134</v>
      </c>
    </row>
    <row r="60" spans="1:61">
      <c r="A60" s="95">
        <v>258</v>
      </c>
      <c r="B60" s="3" t="s">
        <v>61</v>
      </c>
      <c r="C60" s="3">
        <v>209920</v>
      </c>
      <c r="D60" s="3" t="s">
        <v>94</v>
      </c>
      <c r="E60" s="3">
        <v>222731</v>
      </c>
      <c r="H60" s="3" t="s">
        <v>57</v>
      </c>
      <c r="I60" s="3">
        <v>2</v>
      </c>
      <c r="L60" s="3" t="str">
        <f t="shared" si="0"/>
        <v>Not Yet Assigned</v>
      </c>
      <c r="M60" s="3" t="s">
        <v>76</v>
      </c>
      <c r="N60" s="3" t="s">
        <v>76</v>
      </c>
      <c r="O60" s="3" t="s">
        <v>76</v>
      </c>
      <c r="P60" s="3" t="s">
        <v>76</v>
      </c>
      <c r="Q60" s="3" t="s">
        <v>76</v>
      </c>
      <c r="R60" s="3" t="s">
        <v>76</v>
      </c>
      <c r="T60" s="38">
        <v>44820</v>
      </c>
      <c r="U60" s="34">
        <f t="shared" si="27"/>
        <v>44841</v>
      </c>
      <c r="V60" s="35">
        <f t="shared" si="2"/>
        <v>44854</v>
      </c>
      <c r="W60" s="34">
        <f t="shared" si="3"/>
        <v>44910</v>
      </c>
      <c r="X60" s="34">
        <f t="shared" si="4"/>
        <v>44914</v>
      </c>
      <c r="Z60" s="52">
        <f t="shared" si="5"/>
        <v>0</v>
      </c>
      <c r="AA60" s="52">
        <f t="shared" si="6"/>
        <v>0</v>
      </c>
      <c r="AB60" s="36">
        <f t="shared" si="25"/>
        <v>44915</v>
      </c>
      <c r="AC60" s="55"/>
      <c r="AD60" s="52">
        <f t="shared" si="7"/>
        <v>0</v>
      </c>
      <c r="AE60" s="52">
        <f t="shared" si="8"/>
        <v>0</v>
      </c>
      <c r="AF60" s="34">
        <f t="shared" si="9"/>
        <v>44922</v>
      </c>
      <c r="AG60" s="55"/>
      <c r="AH60" s="52">
        <f t="shared" si="10"/>
        <v>0</v>
      </c>
      <c r="AI60" s="52">
        <f t="shared" si="11"/>
        <v>0</v>
      </c>
      <c r="AJ60" s="34">
        <f t="shared" si="12"/>
        <v>44929</v>
      </c>
      <c r="AK60" s="55"/>
      <c r="AL60" s="52">
        <f t="shared" si="13"/>
        <v>0</v>
      </c>
      <c r="AM60" s="52">
        <f t="shared" si="14"/>
        <v>0</v>
      </c>
      <c r="AN60" s="34">
        <f t="shared" si="15"/>
        <v>44936</v>
      </c>
      <c r="AO60" s="34"/>
      <c r="AP60" s="34">
        <f t="shared" si="16"/>
        <v>44960</v>
      </c>
      <c r="AQ60" s="37">
        <f t="shared" si="17"/>
        <v>44963</v>
      </c>
      <c r="AR60" s="1">
        <v>30</v>
      </c>
      <c r="AS60" s="1">
        <f t="shared" si="18"/>
        <v>210</v>
      </c>
      <c r="AT60" s="34"/>
      <c r="AU60" s="34">
        <f t="shared" si="26"/>
        <v>-1</v>
      </c>
      <c r="AV60" s="7">
        <f t="shared" si="19"/>
        <v>45146</v>
      </c>
      <c r="AW60" s="7"/>
      <c r="AX60" s="70">
        <f t="shared" si="20"/>
        <v>11.428571428571429</v>
      </c>
      <c r="AY60" s="50">
        <v>44854</v>
      </c>
      <c r="AZ60" s="50">
        <f t="shared" si="21"/>
        <v>44882</v>
      </c>
      <c r="BA60" s="50">
        <f t="shared" si="21"/>
        <v>44910</v>
      </c>
      <c r="BB60" s="50">
        <f t="shared" si="22"/>
        <v>44945</v>
      </c>
      <c r="BC60" s="50">
        <f t="shared" si="23"/>
        <v>44966</v>
      </c>
      <c r="BD60" s="50">
        <f t="shared" si="66"/>
        <v>44994</v>
      </c>
      <c r="BE60" s="50">
        <f t="shared" si="66"/>
        <v>45022</v>
      </c>
      <c r="BF60" s="50">
        <f t="shared" si="66"/>
        <v>45050</v>
      </c>
      <c r="BG60" s="50">
        <f t="shared" si="67"/>
        <v>45078</v>
      </c>
      <c r="BH60" s="50">
        <f t="shared" si="67"/>
        <v>45106</v>
      </c>
      <c r="BI60" s="50">
        <f t="shared" si="67"/>
        <v>45134</v>
      </c>
    </row>
    <row r="61" spans="1:61">
      <c r="A61" s="95">
        <v>259</v>
      </c>
      <c r="B61" s="3" t="s">
        <v>61</v>
      </c>
      <c r="C61" s="3">
        <v>209920</v>
      </c>
      <c r="D61" s="3" t="s">
        <v>94</v>
      </c>
      <c r="E61" s="3">
        <v>222732</v>
      </c>
      <c r="H61" s="3" t="s">
        <v>57</v>
      </c>
      <c r="I61" s="3">
        <v>2</v>
      </c>
      <c r="L61" s="3" t="str">
        <f t="shared" si="0"/>
        <v>Not Yet Assigned</v>
      </c>
      <c r="M61" s="3" t="s">
        <v>76</v>
      </c>
      <c r="N61" s="3" t="s">
        <v>76</v>
      </c>
      <c r="O61" s="3" t="s">
        <v>76</v>
      </c>
      <c r="P61" s="3" t="s">
        <v>76</v>
      </c>
      <c r="Q61" s="3" t="s">
        <v>76</v>
      </c>
      <c r="R61" s="3" t="s">
        <v>76</v>
      </c>
      <c r="T61" s="38">
        <v>44820</v>
      </c>
      <c r="U61" s="34">
        <f t="shared" si="27"/>
        <v>44841</v>
      </c>
      <c r="V61" s="35">
        <f t="shared" si="2"/>
        <v>44854</v>
      </c>
      <c r="W61" s="34">
        <f t="shared" si="3"/>
        <v>44910</v>
      </c>
      <c r="X61" s="34">
        <f t="shared" si="4"/>
        <v>44914</v>
      </c>
      <c r="Z61" s="52">
        <f t="shared" si="5"/>
        <v>0</v>
      </c>
      <c r="AA61" s="52">
        <f t="shared" si="6"/>
        <v>0</v>
      </c>
      <c r="AB61" s="36">
        <f t="shared" si="25"/>
        <v>44915</v>
      </c>
      <c r="AC61" s="55"/>
      <c r="AD61" s="52">
        <f t="shared" si="7"/>
        <v>0</v>
      </c>
      <c r="AE61" s="52">
        <f t="shared" si="8"/>
        <v>0</v>
      </c>
      <c r="AF61" s="34">
        <f t="shared" si="9"/>
        <v>44922</v>
      </c>
      <c r="AG61" s="55"/>
      <c r="AH61" s="52">
        <f t="shared" si="10"/>
        <v>0</v>
      </c>
      <c r="AI61" s="52">
        <f t="shared" si="11"/>
        <v>0</v>
      </c>
      <c r="AJ61" s="34">
        <f t="shared" si="12"/>
        <v>44929</v>
      </c>
      <c r="AK61" s="55"/>
      <c r="AL61" s="52">
        <f t="shared" si="13"/>
        <v>0</v>
      </c>
      <c r="AM61" s="52">
        <f t="shared" si="14"/>
        <v>0</v>
      </c>
      <c r="AN61" s="34">
        <f t="shared" si="15"/>
        <v>44936</v>
      </c>
      <c r="AO61" s="34"/>
      <c r="AP61" s="34">
        <f t="shared" si="16"/>
        <v>44960</v>
      </c>
      <c r="AQ61" s="37">
        <f t="shared" si="17"/>
        <v>44963</v>
      </c>
      <c r="AR61" s="1">
        <v>30</v>
      </c>
      <c r="AS61" s="1">
        <f t="shared" si="18"/>
        <v>210</v>
      </c>
      <c r="AT61" s="34"/>
      <c r="AU61" s="34">
        <f t="shared" si="26"/>
        <v>-1</v>
      </c>
      <c r="AV61" s="7">
        <f t="shared" si="19"/>
        <v>45146</v>
      </c>
      <c r="AW61" s="7"/>
      <c r="AX61" s="70">
        <f t="shared" si="20"/>
        <v>11.428571428571429</v>
      </c>
      <c r="AY61" s="50">
        <v>44854</v>
      </c>
      <c r="AZ61" s="50">
        <f t="shared" si="21"/>
        <v>44882</v>
      </c>
      <c r="BA61" s="50">
        <f t="shared" si="21"/>
        <v>44910</v>
      </c>
      <c r="BB61" s="50">
        <f t="shared" si="22"/>
        <v>44945</v>
      </c>
      <c r="BC61" s="50">
        <f t="shared" si="23"/>
        <v>44966</v>
      </c>
      <c r="BD61" s="50">
        <f t="shared" si="66"/>
        <v>44994</v>
      </c>
      <c r="BE61" s="50">
        <f t="shared" si="66"/>
        <v>45022</v>
      </c>
      <c r="BF61" s="50">
        <f t="shared" si="66"/>
        <v>45050</v>
      </c>
      <c r="BG61" s="50">
        <f t="shared" si="67"/>
        <v>45078</v>
      </c>
      <c r="BH61" s="50">
        <f t="shared" si="67"/>
        <v>45106</v>
      </c>
      <c r="BI61" s="50">
        <f t="shared" si="67"/>
        <v>45134</v>
      </c>
    </row>
    <row r="62" spans="1:61">
      <c r="A62" s="95">
        <v>260</v>
      </c>
      <c r="B62" s="3" t="s">
        <v>61</v>
      </c>
      <c r="C62" s="3">
        <v>209920</v>
      </c>
      <c r="D62" s="3" t="s">
        <v>94</v>
      </c>
      <c r="E62" s="3">
        <v>222732</v>
      </c>
      <c r="H62" s="3" t="s">
        <v>57</v>
      </c>
      <c r="I62" s="3">
        <v>2</v>
      </c>
      <c r="L62" s="3" t="str">
        <f t="shared" si="0"/>
        <v>Not Yet Assigned</v>
      </c>
      <c r="M62" s="3" t="s">
        <v>76</v>
      </c>
      <c r="N62" s="3" t="s">
        <v>76</v>
      </c>
      <c r="O62" s="3" t="s">
        <v>76</v>
      </c>
      <c r="P62" s="3" t="s">
        <v>76</v>
      </c>
      <c r="Q62" s="3" t="s">
        <v>76</v>
      </c>
      <c r="R62" s="3" t="s">
        <v>76</v>
      </c>
      <c r="T62" s="38">
        <v>44820</v>
      </c>
      <c r="U62" s="34">
        <f t="shared" si="27"/>
        <v>44841</v>
      </c>
      <c r="V62" s="35">
        <f t="shared" si="2"/>
        <v>44854</v>
      </c>
      <c r="W62" s="34">
        <f t="shared" si="3"/>
        <v>44910</v>
      </c>
      <c r="X62" s="34">
        <f t="shared" si="4"/>
        <v>44914</v>
      </c>
      <c r="Z62" s="52">
        <f t="shared" si="5"/>
        <v>0</v>
      </c>
      <c r="AA62" s="52">
        <f t="shared" si="6"/>
        <v>0</v>
      </c>
      <c r="AB62" s="36">
        <f t="shared" si="25"/>
        <v>44915</v>
      </c>
      <c r="AC62" s="55"/>
      <c r="AD62" s="52">
        <f t="shared" si="7"/>
        <v>0</v>
      </c>
      <c r="AE62" s="52">
        <f t="shared" si="8"/>
        <v>0</v>
      </c>
      <c r="AF62" s="34">
        <f t="shared" si="9"/>
        <v>44922</v>
      </c>
      <c r="AG62" s="55"/>
      <c r="AH62" s="52">
        <f t="shared" si="10"/>
        <v>0</v>
      </c>
      <c r="AI62" s="52">
        <f t="shared" si="11"/>
        <v>0</v>
      </c>
      <c r="AJ62" s="34">
        <f t="shared" si="12"/>
        <v>44929</v>
      </c>
      <c r="AK62" s="55"/>
      <c r="AL62" s="52">
        <f t="shared" si="13"/>
        <v>0</v>
      </c>
      <c r="AM62" s="52">
        <f t="shared" si="14"/>
        <v>0</v>
      </c>
      <c r="AN62" s="34">
        <f t="shared" si="15"/>
        <v>44936</v>
      </c>
      <c r="AO62" s="34"/>
      <c r="AP62" s="34">
        <f t="shared" si="16"/>
        <v>44960</v>
      </c>
      <c r="AQ62" s="37">
        <f t="shared" si="17"/>
        <v>44963</v>
      </c>
      <c r="AR62" s="1">
        <v>30</v>
      </c>
      <c r="AS62" s="1">
        <f t="shared" si="18"/>
        <v>210</v>
      </c>
      <c r="AT62" s="34"/>
      <c r="AU62" s="34">
        <f t="shared" si="26"/>
        <v>-1</v>
      </c>
      <c r="AV62" s="7">
        <f t="shared" si="19"/>
        <v>45146</v>
      </c>
      <c r="AW62" s="7"/>
      <c r="AX62" s="70">
        <f t="shared" si="20"/>
        <v>11.428571428571429</v>
      </c>
      <c r="AY62" s="50">
        <v>44854</v>
      </c>
      <c r="AZ62" s="50">
        <f t="shared" si="21"/>
        <v>44882</v>
      </c>
      <c r="BA62" s="50">
        <f t="shared" si="21"/>
        <v>44910</v>
      </c>
      <c r="BB62" s="50">
        <f t="shared" si="22"/>
        <v>44945</v>
      </c>
      <c r="BC62" s="50">
        <f t="shared" si="23"/>
        <v>44966</v>
      </c>
      <c r="BD62" s="50">
        <f t="shared" si="66"/>
        <v>44994</v>
      </c>
      <c r="BE62" s="50">
        <f t="shared" si="66"/>
        <v>45022</v>
      </c>
      <c r="BF62" s="50">
        <f t="shared" si="66"/>
        <v>45050</v>
      </c>
      <c r="BG62" s="50">
        <f t="shared" si="67"/>
        <v>45078</v>
      </c>
      <c r="BH62" s="50">
        <f t="shared" si="67"/>
        <v>45106</v>
      </c>
      <c r="BI62" s="50">
        <f t="shared" si="67"/>
        <v>45134</v>
      </c>
    </row>
    <row r="63" spans="1:61">
      <c r="A63" s="95">
        <v>261</v>
      </c>
      <c r="B63" s="3" t="s">
        <v>61</v>
      </c>
      <c r="C63" s="3">
        <v>209920</v>
      </c>
      <c r="D63" s="3" t="s">
        <v>94</v>
      </c>
      <c r="E63" s="3">
        <v>222732</v>
      </c>
      <c r="H63" s="3" t="s">
        <v>57</v>
      </c>
      <c r="I63" s="3">
        <v>2</v>
      </c>
      <c r="L63" s="3" t="str">
        <f t="shared" si="0"/>
        <v>Not Yet Assigned</v>
      </c>
      <c r="M63" s="3" t="s">
        <v>76</v>
      </c>
      <c r="N63" s="3" t="s">
        <v>76</v>
      </c>
      <c r="O63" s="3" t="s">
        <v>76</v>
      </c>
      <c r="P63" s="3" t="s">
        <v>76</v>
      </c>
      <c r="Q63" s="3" t="s">
        <v>76</v>
      </c>
      <c r="R63" s="3" t="s">
        <v>76</v>
      </c>
      <c r="T63" s="38">
        <v>44820</v>
      </c>
      <c r="U63" s="34">
        <f t="shared" si="27"/>
        <v>44841</v>
      </c>
      <c r="V63" s="35">
        <f t="shared" si="2"/>
        <v>44854</v>
      </c>
      <c r="W63" s="34">
        <f t="shared" si="3"/>
        <v>44910</v>
      </c>
      <c r="X63" s="34">
        <f t="shared" si="4"/>
        <v>44914</v>
      </c>
      <c r="Z63" s="52">
        <f t="shared" si="5"/>
        <v>0</v>
      </c>
      <c r="AA63" s="52">
        <f t="shared" si="6"/>
        <v>0</v>
      </c>
      <c r="AB63" s="36">
        <f t="shared" si="25"/>
        <v>44915</v>
      </c>
      <c r="AC63" s="55"/>
      <c r="AD63" s="52">
        <f t="shared" si="7"/>
        <v>0</v>
      </c>
      <c r="AE63" s="52">
        <f t="shared" si="8"/>
        <v>0</v>
      </c>
      <c r="AF63" s="34">
        <f t="shared" si="9"/>
        <v>44922</v>
      </c>
      <c r="AG63" s="55"/>
      <c r="AH63" s="52">
        <f t="shared" si="10"/>
        <v>0</v>
      </c>
      <c r="AI63" s="52">
        <f t="shared" si="11"/>
        <v>0</v>
      </c>
      <c r="AJ63" s="34">
        <f t="shared" si="12"/>
        <v>44929</v>
      </c>
      <c r="AK63" s="55"/>
      <c r="AL63" s="52">
        <f t="shared" si="13"/>
        <v>0</v>
      </c>
      <c r="AM63" s="52">
        <f t="shared" si="14"/>
        <v>0</v>
      </c>
      <c r="AN63" s="34">
        <f t="shared" si="15"/>
        <v>44936</v>
      </c>
      <c r="AO63" s="34"/>
      <c r="AP63" s="34">
        <f t="shared" si="16"/>
        <v>44960</v>
      </c>
      <c r="AQ63" s="37">
        <f t="shared" si="17"/>
        <v>44963</v>
      </c>
      <c r="AR63" s="1">
        <v>30</v>
      </c>
      <c r="AS63" s="1">
        <f t="shared" si="18"/>
        <v>210</v>
      </c>
      <c r="AT63" s="34"/>
      <c r="AU63" s="34">
        <f t="shared" si="26"/>
        <v>-1</v>
      </c>
      <c r="AV63" s="7">
        <f t="shared" si="19"/>
        <v>45146</v>
      </c>
      <c r="AW63" s="7"/>
      <c r="AX63" s="70">
        <f t="shared" si="20"/>
        <v>11.428571428571429</v>
      </c>
      <c r="AY63" s="50">
        <v>44854</v>
      </c>
      <c r="AZ63" s="50">
        <f t="shared" si="21"/>
        <v>44882</v>
      </c>
      <c r="BA63" s="50">
        <f t="shared" si="21"/>
        <v>44910</v>
      </c>
      <c r="BB63" s="50">
        <f t="shared" si="22"/>
        <v>44945</v>
      </c>
      <c r="BC63" s="50">
        <f t="shared" si="23"/>
        <v>44966</v>
      </c>
      <c r="BD63" s="50">
        <f t="shared" si="66"/>
        <v>44994</v>
      </c>
      <c r="BE63" s="50">
        <f t="shared" si="66"/>
        <v>45022</v>
      </c>
      <c r="BF63" s="50">
        <f t="shared" si="66"/>
        <v>45050</v>
      </c>
      <c r="BG63" s="50">
        <f t="shared" si="67"/>
        <v>45078</v>
      </c>
      <c r="BH63" s="50">
        <f t="shared" si="67"/>
        <v>45106</v>
      </c>
      <c r="BI63" s="50">
        <f t="shared" si="67"/>
        <v>45134</v>
      </c>
    </row>
    <row r="64" spans="1:61">
      <c r="A64" s="95">
        <v>262</v>
      </c>
      <c r="B64" s="3" t="s">
        <v>61</v>
      </c>
      <c r="C64" s="3">
        <v>209920</v>
      </c>
      <c r="D64" s="3" t="s">
        <v>94</v>
      </c>
      <c r="E64" s="3">
        <v>222732</v>
      </c>
      <c r="H64" s="3" t="s">
        <v>57</v>
      </c>
      <c r="I64" s="3">
        <v>2</v>
      </c>
      <c r="L64" s="3" t="str">
        <f t="shared" si="0"/>
        <v>Not Yet Assigned</v>
      </c>
      <c r="M64" s="3" t="s">
        <v>76</v>
      </c>
      <c r="N64" s="3" t="s">
        <v>76</v>
      </c>
      <c r="O64" s="3" t="s">
        <v>76</v>
      </c>
      <c r="P64" s="3" t="s">
        <v>76</v>
      </c>
      <c r="Q64" s="3" t="s">
        <v>76</v>
      </c>
      <c r="R64" s="3" t="s">
        <v>76</v>
      </c>
      <c r="T64" s="38">
        <v>44820</v>
      </c>
      <c r="U64" s="34">
        <f t="shared" si="27"/>
        <v>44841</v>
      </c>
      <c r="V64" s="35">
        <f t="shared" si="2"/>
        <v>44854</v>
      </c>
      <c r="W64" s="34">
        <f t="shared" si="3"/>
        <v>44910</v>
      </c>
      <c r="X64" s="34">
        <f t="shared" si="4"/>
        <v>44914</v>
      </c>
      <c r="Z64" s="52">
        <f t="shared" si="5"/>
        <v>0</v>
      </c>
      <c r="AA64" s="52">
        <f t="shared" si="6"/>
        <v>0</v>
      </c>
      <c r="AB64" s="36">
        <f t="shared" si="25"/>
        <v>44915</v>
      </c>
      <c r="AC64" s="55"/>
      <c r="AD64" s="52">
        <f t="shared" si="7"/>
        <v>0</v>
      </c>
      <c r="AE64" s="52">
        <f t="shared" si="8"/>
        <v>0</v>
      </c>
      <c r="AF64" s="34">
        <f t="shared" si="9"/>
        <v>44922</v>
      </c>
      <c r="AG64" s="55"/>
      <c r="AH64" s="52">
        <f t="shared" si="10"/>
        <v>0</v>
      </c>
      <c r="AI64" s="52">
        <f t="shared" si="11"/>
        <v>0</v>
      </c>
      <c r="AJ64" s="34">
        <f t="shared" si="12"/>
        <v>44929</v>
      </c>
      <c r="AK64" s="55"/>
      <c r="AL64" s="52">
        <f t="shared" si="13"/>
        <v>0</v>
      </c>
      <c r="AM64" s="52">
        <f t="shared" si="14"/>
        <v>0</v>
      </c>
      <c r="AN64" s="34">
        <f t="shared" si="15"/>
        <v>44936</v>
      </c>
      <c r="AO64" s="34"/>
      <c r="AP64" s="34">
        <f t="shared" si="16"/>
        <v>44960</v>
      </c>
      <c r="AQ64" s="37">
        <f t="shared" si="17"/>
        <v>44963</v>
      </c>
      <c r="AR64" s="1">
        <v>30</v>
      </c>
      <c r="AS64" s="1">
        <f t="shared" si="18"/>
        <v>210</v>
      </c>
      <c r="AT64" s="34"/>
      <c r="AU64" s="34">
        <f t="shared" si="26"/>
        <v>-1</v>
      </c>
      <c r="AV64" s="7">
        <f t="shared" si="19"/>
        <v>45146</v>
      </c>
      <c r="AW64" s="7"/>
      <c r="AX64" s="70">
        <f t="shared" si="20"/>
        <v>11.428571428571429</v>
      </c>
      <c r="AY64" s="50">
        <v>44854</v>
      </c>
      <c r="AZ64" s="50">
        <f t="shared" si="21"/>
        <v>44882</v>
      </c>
      <c r="BA64" s="50">
        <f t="shared" si="21"/>
        <v>44910</v>
      </c>
      <c r="BB64" s="50">
        <f t="shared" si="22"/>
        <v>44945</v>
      </c>
      <c r="BC64" s="50">
        <f t="shared" si="23"/>
        <v>44966</v>
      </c>
      <c r="BD64" s="50">
        <f t="shared" si="66"/>
        <v>44994</v>
      </c>
      <c r="BE64" s="50">
        <f t="shared" si="66"/>
        <v>45022</v>
      </c>
      <c r="BF64" s="50">
        <f t="shared" si="66"/>
        <v>45050</v>
      </c>
      <c r="BG64" s="50">
        <f t="shared" si="67"/>
        <v>45078</v>
      </c>
      <c r="BH64" s="50">
        <f t="shared" si="67"/>
        <v>45106</v>
      </c>
      <c r="BI64" s="50">
        <f t="shared" si="67"/>
        <v>45134</v>
      </c>
    </row>
    <row r="65" spans="1:61">
      <c r="A65" s="95">
        <v>263</v>
      </c>
      <c r="B65" s="3" t="s">
        <v>61</v>
      </c>
      <c r="C65" s="3">
        <v>209920</v>
      </c>
      <c r="D65" s="3" t="s">
        <v>94</v>
      </c>
      <c r="E65" s="3">
        <v>222732</v>
      </c>
      <c r="H65" s="3" t="s">
        <v>57</v>
      </c>
      <c r="I65" s="3">
        <v>2</v>
      </c>
      <c r="L65" s="3" t="str">
        <f t="shared" si="0"/>
        <v>Not Yet Assigned</v>
      </c>
      <c r="M65" s="3" t="s">
        <v>76</v>
      </c>
      <c r="N65" s="3" t="s">
        <v>76</v>
      </c>
      <c r="O65" s="3" t="s">
        <v>76</v>
      </c>
      <c r="P65" s="3" t="s">
        <v>76</v>
      </c>
      <c r="Q65" s="3" t="s">
        <v>76</v>
      </c>
      <c r="R65" s="3" t="s">
        <v>76</v>
      </c>
      <c r="T65" s="38">
        <v>44820</v>
      </c>
      <c r="U65" s="34">
        <f t="shared" si="27"/>
        <v>44841</v>
      </c>
      <c r="V65" s="35">
        <f t="shared" si="2"/>
        <v>44854</v>
      </c>
      <c r="W65" s="34">
        <f t="shared" si="3"/>
        <v>44910</v>
      </c>
      <c r="X65" s="34">
        <f t="shared" si="4"/>
        <v>44914</v>
      </c>
      <c r="Z65" s="52">
        <f t="shared" si="5"/>
        <v>0</v>
      </c>
      <c r="AA65" s="52">
        <f t="shared" si="6"/>
        <v>0</v>
      </c>
      <c r="AB65" s="36">
        <f t="shared" si="25"/>
        <v>44915</v>
      </c>
      <c r="AC65" s="55"/>
      <c r="AD65" s="52">
        <f t="shared" si="7"/>
        <v>0</v>
      </c>
      <c r="AE65" s="52">
        <f t="shared" si="8"/>
        <v>0</v>
      </c>
      <c r="AF65" s="34">
        <f t="shared" si="9"/>
        <v>44922</v>
      </c>
      <c r="AG65" s="55"/>
      <c r="AH65" s="52">
        <f t="shared" si="10"/>
        <v>0</v>
      </c>
      <c r="AI65" s="52">
        <f t="shared" si="11"/>
        <v>0</v>
      </c>
      <c r="AJ65" s="34">
        <f t="shared" si="12"/>
        <v>44929</v>
      </c>
      <c r="AK65" s="55"/>
      <c r="AL65" s="52">
        <f t="shared" si="13"/>
        <v>0</v>
      </c>
      <c r="AM65" s="52">
        <f t="shared" si="14"/>
        <v>0</v>
      </c>
      <c r="AN65" s="34">
        <f t="shared" si="15"/>
        <v>44936</v>
      </c>
      <c r="AO65" s="34"/>
      <c r="AP65" s="34">
        <f t="shared" si="16"/>
        <v>44960</v>
      </c>
      <c r="AQ65" s="37">
        <f t="shared" si="17"/>
        <v>44963</v>
      </c>
      <c r="AR65" s="1">
        <v>30</v>
      </c>
      <c r="AS65" s="1">
        <f t="shared" si="18"/>
        <v>210</v>
      </c>
      <c r="AT65" s="34"/>
      <c r="AU65" s="34">
        <f t="shared" si="26"/>
        <v>-1</v>
      </c>
      <c r="AV65" s="7">
        <f t="shared" si="19"/>
        <v>45146</v>
      </c>
      <c r="AW65" s="7"/>
      <c r="AX65" s="70">
        <f t="shared" si="20"/>
        <v>11.428571428571429</v>
      </c>
      <c r="AY65" s="50">
        <v>44854</v>
      </c>
      <c r="AZ65" s="50">
        <f t="shared" si="21"/>
        <v>44882</v>
      </c>
      <c r="BA65" s="50">
        <f t="shared" si="21"/>
        <v>44910</v>
      </c>
      <c r="BB65" s="50">
        <f t="shared" si="22"/>
        <v>44945</v>
      </c>
      <c r="BC65" s="50">
        <f t="shared" si="23"/>
        <v>44966</v>
      </c>
      <c r="BD65" s="50">
        <f t="shared" si="66"/>
        <v>44994</v>
      </c>
      <c r="BE65" s="50">
        <f t="shared" si="66"/>
        <v>45022</v>
      </c>
      <c r="BF65" s="50">
        <f t="shared" si="66"/>
        <v>45050</v>
      </c>
      <c r="BG65" s="50">
        <f t="shared" si="67"/>
        <v>45078</v>
      </c>
      <c r="BH65" s="50">
        <f t="shared" si="67"/>
        <v>45106</v>
      </c>
      <c r="BI65" s="50">
        <f t="shared" si="67"/>
        <v>45134</v>
      </c>
    </row>
    <row r="66" spans="1:61">
      <c r="A66" s="95">
        <v>264</v>
      </c>
      <c r="B66" s="3" t="s">
        <v>61</v>
      </c>
      <c r="C66" s="3">
        <v>209920</v>
      </c>
      <c r="D66" s="3" t="s">
        <v>94</v>
      </c>
      <c r="E66" s="3">
        <v>222733</v>
      </c>
      <c r="H66" s="3" t="s">
        <v>57</v>
      </c>
      <c r="I66" s="3">
        <v>2</v>
      </c>
      <c r="L66" s="3" t="str">
        <f t="shared" ref="L66:L129" si="68">IF((AND(J66="CON",K66="SED")),"CON-SED",IF((AND(J66="CON",K66="EX")),"CON-EX",IF((AND(J66="HFD",K66="SED")),"HFD-SED",IF((AND(J66="HFD",K66="EX")),"HFD-EX","Not Yet Assigned"))))</f>
        <v>Not Yet Assigned</v>
      </c>
      <c r="M66" s="3" t="s">
        <v>76</v>
      </c>
      <c r="N66" s="3" t="s">
        <v>76</v>
      </c>
      <c r="O66" s="3" t="s">
        <v>76</v>
      </c>
      <c r="P66" s="3" t="s">
        <v>76</v>
      </c>
      <c r="Q66" s="3" t="s">
        <v>76</v>
      </c>
      <c r="R66" s="3" t="s">
        <v>76</v>
      </c>
      <c r="T66" s="38">
        <v>44820</v>
      </c>
      <c r="U66" s="34">
        <f t="shared" si="27"/>
        <v>44841</v>
      </c>
      <c r="V66" s="35">
        <f t="shared" ref="V66:V129" si="69">AY66</f>
        <v>44854</v>
      </c>
      <c r="W66" s="34">
        <f t="shared" ref="W66:W129" si="70">BA66</f>
        <v>44910</v>
      </c>
      <c r="X66" s="34">
        <f t="shared" ref="X66:X129" si="71">AB66-1</f>
        <v>44914</v>
      </c>
      <c r="Z66" s="52">
        <f t="shared" ref="Z66:Z129" si="72">10/1000*Y66</f>
        <v>0</v>
      </c>
      <c r="AA66" s="52">
        <f t="shared" ref="AA66:AA129" si="73">Y66*(10/1000)*(1/2)*(1000/1)</f>
        <v>0</v>
      </c>
      <c r="AB66" s="36">
        <f t="shared" ref="AB66:AB129" si="74">V66+61</f>
        <v>44915</v>
      </c>
      <c r="AC66" s="55"/>
      <c r="AD66" s="52">
        <f t="shared" ref="AD66:AD129" si="75">10/1000*AC66</f>
        <v>0</v>
      </c>
      <c r="AE66" s="52">
        <f t="shared" ref="AE66:AE129" si="76">AC66*(10/1000)*(1/2)*(1000/1)</f>
        <v>0</v>
      </c>
      <c r="AF66" s="34">
        <f t="shared" ref="AF66:AF129" si="77">AB66+7</f>
        <v>44922</v>
      </c>
      <c r="AG66" s="55"/>
      <c r="AH66" s="52">
        <f t="shared" ref="AH66:AH129" si="78">10/1000*AG66</f>
        <v>0</v>
      </c>
      <c r="AI66" s="52">
        <f t="shared" ref="AI66:AI129" si="79">AG66*(10/1000)*(1/2)*(1000/1)</f>
        <v>0</v>
      </c>
      <c r="AJ66" s="34">
        <f t="shared" ref="AJ66:AJ129" si="80">AB66+14</f>
        <v>44929</v>
      </c>
      <c r="AK66" s="55"/>
      <c r="AL66" s="52">
        <f t="shared" ref="AL66:AL129" si="81">10/1000*AK66</f>
        <v>0</v>
      </c>
      <c r="AM66" s="52">
        <f t="shared" ref="AM66:AM129" si="82">AK66*(10/1000)*(1/2)*(1000/1)</f>
        <v>0</v>
      </c>
      <c r="AN66" s="34">
        <f t="shared" ref="AN66:AN129" si="83">AB66+21</f>
        <v>44936</v>
      </c>
      <c r="AO66" s="34"/>
      <c r="AP66" s="34">
        <f t="shared" ref="AP66:AP129" si="84">AQ66-3</f>
        <v>44960</v>
      </c>
      <c r="AQ66" s="37">
        <f t="shared" ref="AQ66:AQ129" si="85">AN66+27</f>
        <v>44963</v>
      </c>
      <c r="AR66" s="1">
        <v>30</v>
      </c>
      <c r="AS66" s="1">
        <f t="shared" ref="AS66:AS129" si="86">AR66*7</f>
        <v>210</v>
      </c>
      <c r="AT66" s="34"/>
      <c r="AU66" s="34">
        <f t="shared" ref="AU66:AU129" si="87">AW66-1</f>
        <v>-1</v>
      </c>
      <c r="AV66" s="7">
        <f t="shared" ref="AV66:AV129" si="88">AN66+AS66</f>
        <v>45146</v>
      </c>
      <c r="AW66" s="7"/>
      <c r="AX66" s="70">
        <f t="shared" ref="AX66:AX129" si="89">((AV66-V66)/28)+1</f>
        <v>11.428571428571429</v>
      </c>
      <c r="AY66" s="50">
        <v>44854</v>
      </c>
      <c r="AZ66" s="50">
        <f t="shared" ref="AZ66:BA129" si="90">AY66+28</f>
        <v>44882</v>
      </c>
      <c r="BA66" s="50">
        <f t="shared" si="90"/>
        <v>44910</v>
      </c>
      <c r="BB66" s="50">
        <f t="shared" ref="BB66:BB129" si="91">BA66+35</f>
        <v>44945</v>
      </c>
      <c r="BC66" s="50">
        <f t="shared" ref="BC66:BC129" si="92">BB66+21</f>
        <v>44966</v>
      </c>
      <c r="BD66" s="50">
        <f t="shared" si="66"/>
        <v>44994</v>
      </c>
      <c r="BE66" s="50">
        <f t="shared" si="66"/>
        <v>45022</v>
      </c>
      <c r="BF66" s="50">
        <f t="shared" si="66"/>
        <v>45050</v>
      </c>
      <c r="BG66" s="50">
        <f t="shared" si="67"/>
        <v>45078</v>
      </c>
      <c r="BH66" s="50">
        <f t="shared" si="67"/>
        <v>45106</v>
      </c>
      <c r="BI66" s="50">
        <f t="shared" si="67"/>
        <v>45134</v>
      </c>
    </row>
    <row r="67" spans="1:61">
      <c r="A67" s="95">
        <v>265</v>
      </c>
      <c r="B67" s="3" t="s">
        <v>61</v>
      </c>
      <c r="C67" s="3">
        <v>209920</v>
      </c>
      <c r="D67" s="3" t="s">
        <v>94</v>
      </c>
      <c r="E67" s="3">
        <v>222733</v>
      </c>
      <c r="H67" s="3" t="s">
        <v>57</v>
      </c>
      <c r="I67" s="3">
        <v>2</v>
      </c>
      <c r="L67" s="3" t="str">
        <f t="shared" si="68"/>
        <v>Not Yet Assigned</v>
      </c>
      <c r="M67" s="3" t="s">
        <v>76</v>
      </c>
      <c r="N67" s="3" t="s">
        <v>76</v>
      </c>
      <c r="O67" s="3" t="s">
        <v>76</v>
      </c>
      <c r="P67" s="3" t="s">
        <v>76</v>
      </c>
      <c r="Q67" s="3" t="s">
        <v>76</v>
      </c>
      <c r="R67" s="3" t="s">
        <v>76</v>
      </c>
      <c r="T67" s="38">
        <v>44820</v>
      </c>
      <c r="U67" s="34">
        <f t="shared" si="27"/>
        <v>44841</v>
      </c>
      <c r="V67" s="35">
        <f t="shared" si="69"/>
        <v>44854</v>
      </c>
      <c r="W67" s="34">
        <f t="shared" si="70"/>
        <v>44910</v>
      </c>
      <c r="X67" s="34">
        <f t="shared" si="71"/>
        <v>44914</v>
      </c>
      <c r="Z67" s="52">
        <f t="shared" si="72"/>
        <v>0</v>
      </c>
      <c r="AA67" s="52">
        <f t="shared" si="73"/>
        <v>0</v>
      </c>
      <c r="AB67" s="36">
        <f t="shared" si="74"/>
        <v>44915</v>
      </c>
      <c r="AC67" s="55"/>
      <c r="AD67" s="52">
        <f t="shared" si="75"/>
        <v>0</v>
      </c>
      <c r="AE67" s="52">
        <f t="shared" si="76"/>
        <v>0</v>
      </c>
      <c r="AF67" s="34">
        <f t="shared" si="77"/>
        <v>44922</v>
      </c>
      <c r="AG67" s="55"/>
      <c r="AH67" s="52">
        <f t="shared" si="78"/>
        <v>0</v>
      </c>
      <c r="AI67" s="52">
        <f t="shared" si="79"/>
        <v>0</v>
      </c>
      <c r="AJ67" s="34">
        <f t="shared" si="80"/>
        <v>44929</v>
      </c>
      <c r="AK67" s="55"/>
      <c r="AL67" s="52">
        <f t="shared" si="81"/>
        <v>0</v>
      </c>
      <c r="AM67" s="52">
        <f t="shared" si="82"/>
        <v>0</v>
      </c>
      <c r="AN67" s="34">
        <f t="shared" si="83"/>
        <v>44936</v>
      </c>
      <c r="AO67" s="34"/>
      <c r="AP67" s="34">
        <f t="shared" si="84"/>
        <v>44960</v>
      </c>
      <c r="AQ67" s="37">
        <f t="shared" si="85"/>
        <v>44963</v>
      </c>
      <c r="AR67" s="1">
        <v>30</v>
      </c>
      <c r="AS67" s="1">
        <f t="shared" si="86"/>
        <v>210</v>
      </c>
      <c r="AT67" s="34"/>
      <c r="AU67" s="34">
        <f t="shared" si="87"/>
        <v>-1</v>
      </c>
      <c r="AV67" s="7">
        <f t="shared" si="88"/>
        <v>45146</v>
      </c>
      <c r="AW67" s="7"/>
      <c r="AX67" s="70">
        <f t="shared" si="89"/>
        <v>11.428571428571429</v>
      </c>
      <c r="AY67" s="50">
        <v>44854</v>
      </c>
      <c r="AZ67" s="50">
        <f t="shared" si="90"/>
        <v>44882</v>
      </c>
      <c r="BA67" s="50">
        <f t="shared" si="90"/>
        <v>44910</v>
      </c>
      <c r="BB67" s="50">
        <f t="shared" si="91"/>
        <v>44945</v>
      </c>
      <c r="BC67" s="50">
        <f t="shared" si="92"/>
        <v>44966</v>
      </c>
      <c r="BD67" s="50">
        <f t="shared" si="66"/>
        <v>44994</v>
      </c>
      <c r="BE67" s="50">
        <f t="shared" si="66"/>
        <v>45022</v>
      </c>
      <c r="BF67" s="50">
        <f t="shared" si="66"/>
        <v>45050</v>
      </c>
      <c r="BG67" s="50">
        <f t="shared" si="67"/>
        <v>45078</v>
      </c>
      <c r="BH67" s="50">
        <f t="shared" si="67"/>
        <v>45106</v>
      </c>
      <c r="BI67" s="50">
        <f t="shared" si="67"/>
        <v>45134</v>
      </c>
    </row>
    <row r="68" spans="1:61">
      <c r="A68" s="95">
        <v>266</v>
      </c>
      <c r="B68" s="3" t="s">
        <v>61</v>
      </c>
      <c r="C68" s="3">
        <v>209920</v>
      </c>
      <c r="D68" s="3" t="s">
        <v>94</v>
      </c>
      <c r="E68" s="3">
        <v>222733</v>
      </c>
      <c r="H68" s="3" t="s">
        <v>57</v>
      </c>
      <c r="I68" s="3">
        <v>2</v>
      </c>
      <c r="L68" s="3" t="str">
        <f t="shared" si="68"/>
        <v>Not Yet Assigned</v>
      </c>
      <c r="M68" s="3" t="s">
        <v>76</v>
      </c>
      <c r="N68" s="3" t="s">
        <v>76</v>
      </c>
      <c r="O68" s="3" t="s">
        <v>76</v>
      </c>
      <c r="P68" s="3" t="s">
        <v>76</v>
      </c>
      <c r="Q68" s="3" t="s">
        <v>76</v>
      </c>
      <c r="R68" s="3" t="s">
        <v>76</v>
      </c>
      <c r="T68" s="38">
        <v>44820</v>
      </c>
      <c r="U68" s="34">
        <f t="shared" si="27"/>
        <v>44841</v>
      </c>
      <c r="V68" s="35">
        <f t="shared" si="69"/>
        <v>44854</v>
      </c>
      <c r="W68" s="34">
        <f t="shared" si="70"/>
        <v>44910</v>
      </c>
      <c r="X68" s="34">
        <f t="shared" si="71"/>
        <v>44914</v>
      </c>
      <c r="Z68" s="52">
        <f t="shared" si="72"/>
        <v>0</v>
      </c>
      <c r="AA68" s="52">
        <f t="shared" si="73"/>
        <v>0</v>
      </c>
      <c r="AB68" s="36">
        <f t="shared" si="74"/>
        <v>44915</v>
      </c>
      <c r="AC68" s="55"/>
      <c r="AD68" s="52">
        <f t="shared" si="75"/>
        <v>0</v>
      </c>
      <c r="AE68" s="52">
        <f t="shared" si="76"/>
        <v>0</v>
      </c>
      <c r="AF68" s="34">
        <f t="shared" si="77"/>
        <v>44922</v>
      </c>
      <c r="AG68" s="55"/>
      <c r="AH68" s="52">
        <f t="shared" si="78"/>
        <v>0</v>
      </c>
      <c r="AI68" s="52">
        <f t="shared" si="79"/>
        <v>0</v>
      </c>
      <c r="AJ68" s="34">
        <f t="shared" si="80"/>
        <v>44929</v>
      </c>
      <c r="AK68" s="55"/>
      <c r="AL68" s="52">
        <f t="shared" si="81"/>
        <v>0</v>
      </c>
      <c r="AM68" s="52">
        <f t="shared" si="82"/>
        <v>0</v>
      </c>
      <c r="AN68" s="34">
        <f t="shared" si="83"/>
        <v>44936</v>
      </c>
      <c r="AO68" s="34"/>
      <c r="AP68" s="34">
        <f t="shared" si="84"/>
        <v>44960</v>
      </c>
      <c r="AQ68" s="37">
        <f t="shared" si="85"/>
        <v>44963</v>
      </c>
      <c r="AR68" s="1">
        <v>30</v>
      </c>
      <c r="AS68" s="1">
        <f t="shared" si="86"/>
        <v>210</v>
      </c>
      <c r="AT68" s="34"/>
      <c r="AU68" s="34">
        <f t="shared" si="87"/>
        <v>-1</v>
      </c>
      <c r="AV68" s="7">
        <f t="shared" si="88"/>
        <v>45146</v>
      </c>
      <c r="AW68" s="7"/>
      <c r="AX68" s="70">
        <f t="shared" si="89"/>
        <v>11.428571428571429</v>
      </c>
      <c r="AY68" s="50">
        <v>44854</v>
      </c>
      <c r="AZ68" s="50">
        <f t="shared" si="90"/>
        <v>44882</v>
      </c>
      <c r="BA68" s="50">
        <f t="shared" si="90"/>
        <v>44910</v>
      </c>
      <c r="BB68" s="50">
        <f t="shared" si="91"/>
        <v>44945</v>
      </c>
      <c r="BC68" s="50">
        <f t="shared" si="92"/>
        <v>44966</v>
      </c>
      <c r="BD68" s="50">
        <f t="shared" si="66"/>
        <v>44994</v>
      </c>
      <c r="BE68" s="50">
        <f t="shared" si="66"/>
        <v>45022</v>
      </c>
      <c r="BF68" s="50">
        <f t="shared" si="66"/>
        <v>45050</v>
      </c>
      <c r="BG68" s="50">
        <f t="shared" si="67"/>
        <v>45078</v>
      </c>
      <c r="BH68" s="50">
        <f t="shared" si="67"/>
        <v>45106</v>
      </c>
      <c r="BI68" s="50">
        <f t="shared" si="67"/>
        <v>45134</v>
      </c>
    </row>
    <row r="69" spans="1:61">
      <c r="A69" s="95">
        <v>267</v>
      </c>
      <c r="B69" s="3" t="s">
        <v>61</v>
      </c>
      <c r="C69" s="3">
        <v>209920</v>
      </c>
      <c r="D69" s="3" t="s">
        <v>94</v>
      </c>
      <c r="E69" s="3">
        <v>222733</v>
      </c>
      <c r="H69" s="3" t="s">
        <v>57</v>
      </c>
      <c r="I69" s="3">
        <v>2</v>
      </c>
      <c r="L69" s="3" t="str">
        <f t="shared" si="68"/>
        <v>Not Yet Assigned</v>
      </c>
      <c r="M69" s="3" t="s">
        <v>76</v>
      </c>
      <c r="N69" s="3" t="s">
        <v>76</v>
      </c>
      <c r="O69" s="3" t="s">
        <v>76</v>
      </c>
      <c r="P69" s="3" t="s">
        <v>76</v>
      </c>
      <c r="Q69" s="3" t="s">
        <v>76</v>
      </c>
      <c r="R69" s="3" t="s">
        <v>76</v>
      </c>
      <c r="T69" s="38">
        <v>44820</v>
      </c>
      <c r="U69" s="34">
        <f t="shared" si="27"/>
        <v>44841</v>
      </c>
      <c r="V69" s="35">
        <f t="shared" si="69"/>
        <v>44854</v>
      </c>
      <c r="W69" s="34">
        <f t="shared" si="70"/>
        <v>44910</v>
      </c>
      <c r="X69" s="34">
        <f t="shared" si="71"/>
        <v>44914</v>
      </c>
      <c r="Z69" s="52">
        <f t="shared" si="72"/>
        <v>0</v>
      </c>
      <c r="AA69" s="52">
        <f t="shared" si="73"/>
        <v>0</v>
      </c>
      <c r="AB69" s="36">
        <f t="shared" si="74"/>
        <v>44915</v>
      </c>
      <c r="AC69" s="55"/>
      <c r="AD69" s="52">
        <f t="shared" si="75"/>
        <v>0</v>
      </c>
      <c r="AE69" s="52">
        <f t="shared" si="76"/>
        <v>0</v>
      </c>
      <c r="AF69" s="34">
        <f t="shared" si="77"/>
        <v>44922</v>
      </c>
      <c r="AG69" s="55"/>
      <c r="AH69" s="52">
        <f t="shared" si="78"/>
        <v>0</v>
      </c>
      <c r="AI69" s="52">
        <f t="shared" si="79"/>
        <v>0</v>
      </c>
      <c r="AJ69" s="34">
        <f t="shared" si="80"/>
        <v>44929</v>
      </c>
      <c r="AK69" s="55"/>
      <c r="AL69" s="52">
        <f t="shared" si="81"/>
        <v>0</v>
      </c>
      <c r="AM69" s="52">
        <f t="shared" si="82"/>
        <v>0</v>
      </c>
      <c r="AN69" s="34">
        <f t="shared" si="83"/>
        <v>44936</v>
      </c>
      <c r="AO69" s="34"/>
      <c r="AP69" s="34">
        <f t="shared" si="84"/>
        <v>44960</v>
      </c>
      <c r="AQ69" s="37">
        <f t="shared" si="85"/>
        <v>44963</v>
      </c>
      <c r="AR69" s="1">
        <v>30</v>
      </c>
      <c r="AS69" s="1">
        <f t="shared" si="86"/>
        <v>210</v>
      </c>
      <c r="AT69" s="34"/>
      <c r="AU69" s="34">
        <f t="shared" si="87"/>
        <v>-1</v>
      </c>
      <c r="AV69" s="7">
        <f t="shared" si="88"/>
        <v>45146</v>
      </c>
      <c r="AW69" s="7"/>
      <c r="AX69" s="70">
        <f t="shared" si="89"/>
        <v>11.428571428571429</v>
      </c>
      <c r="AY69" s="50">
        <v>44854</v>
      </c>
      <c r="AZ69" s="50">
        <f t="shared" si="90"/>
        <v>44882</v>
      </c>
      <c r="BA69" s="50">
        <f t="shared" si="90"/>
        <v>44910</v>
      </c>
      <c r="BB69" s="50">
        <f t="shared" si="91"/>
        <v>44945</v>
      </c>
      <c r="BC69" s="50">
        <f t="shared" si="92"/>
        <v>44966</v>
      </c>
      <c r="BD69" s="50">
        <f t="shared" si="66"/>
        <v>44994</v>
      </c>
      <c r="BE69" s="50">
        <f t="shared" si="66"/>
        <v>45022</v>
      </c>
      <c r="BF69" s="50">
        <f t="shared" si="66"/>
        <v>45050</v>
      </c>
      <c r="BG69" s="50">
        <f t="shared" si="67"/>
        <v>45078</v>
      </c>
      <c r="BH69" s="50">
        <f t="shared" si="67"/>
        <v>45106</v>
      </c>
      <c r="BI69" s="50">
        <f t="shared" si="67"/>
        <v>45134</v>
      </c>
    </row>
    <row r="70" spans="1:61">
      <c r="A70" s="95">
        <v>268</v>
      </c>
      <c r="B70" s="3" t="s">
        <v>61</v>
      </c>
      <c r="C70" s="3">
        <v>209920</v>
      </c>
      <c r="D70" s="3" t="s">
        <v>94</v>
      </c>
      <c r="E70" s="3">
        <v>222733</v>
      </c>
      <c r="H70" s="3" t="s">
        <v>57</v>
      </c>
      <c r="I70" s="3">
        <v>2</v>
      </c>
      <c r="L70" s="3" t="str">
        <f t="shared" si="68"/>
        <v>Not Yet Assigned</v>
      </c>
      <c r="M70" s="3" t="s">
        <v>76</v>
      </c>
      <c r="N70" s="3" t="s">
        <v>76</v>
      </c>
      <c r="O70" s="3" t="s">
        <v>76</v>
      </c>
      <c r="P70" s="3" t="s">
        <v>76</v>
      </c>
      <c r="Q70" s="3" t="s">
        <v>76</v>
      </c>
      <c r="R70" s="3" t="s">
        <v>76</v>
      </c>
      <c r="T70" s="38">
        <v>44820</v>
      </c>
      <c r="U70" s="34">
        <f t="shared" si="27"/>
        <v>44841</v>
      </c>
      <c r="V70" s="35">
        <f t="shared" si="69"/>
        <v>44854</v>
      </c>
      <c r="W70" s="34">
        <f t="shared" si="70"/>
        <v>44910</v>
      </c>
      <c r="X70" s="34">
        <f t="shared" si="71"/>
        <v>44914</v>
      </c>
      <c r="Z70" s="52">
        <f t="shared" si="72"/>
        <v>0</v>
      </c>
      <c r="AA70" s="52">
        <f t="shared" si="73"/>
        <v>0</v>
      </c>
      <c r="AB70" s="36">
        <f t="shared" si="74"/>
        <v>44915</v>
      </c>
      <c r="AC70" s="55"/>
      <c r="AD70" s="52">
        <f t="shared" si="75"/>
        <v>0</v>
      </c>
      <c r="AE70" s="52">
        <f t="shared" si="76"/>
        <v>0</v>
      </c>
      <c r="AF70" s="34">
        <f t="shared" si="77"/>
        <v>44922</v>
      </c>
      <c r="AG70" s="55"/>
      <c r="AH70" s="52">
        <f t="shared" si="78"/>
        <v>0</v>
      </c>
      <c r="AI70" s="52">
        <f t="shared" si="79"/>
        <v>0</v>
      </c>
      <c r="AJ70" s="34">
        <f t="shared" si="80"/>
        <v>44929</v>
      </c>
      <c r="AK70" s="55"/>
      <c r="AL70" s="52">
        <f t="shared" si="81"/>
        <v>0</v>
      </c>
      <c r="AM70" s="52">
        <f t="shared" si="82"/>
        <v>0</v>
      </c>
      <c r="AN70" s="34">
        <f t="shared" si="83"/>
        <v>44936</v>
      </c>
      <c r="AO70" s="34"/>
      <c r="AP70" s="34">
        <f t="shared" si="84"/>
        <v>44960</v>
      </c>
      <c r="AQ70" s="37">
        <f t="shared" si="85"/>
        <v>44963</v>
      </c>
      <c r="AR70" s="1">
        <v>30</v>
      </c>
      <c r="AS70" s="1">
        <f t="shared" si="86"/>
        <v>210</v>
      </c>
      <c r="AT70" s="34"/>
      <c r="AU70" s="34">
        <f t="shared" si="87"/>
        <v>-1</v>
      </c>
      <c r="AV70" s="7">
        <f t="shared" si="88"/>
        <v>45146</v>
      </c>
      <c r="AW70" s="7"/>
      <c r="AX70" s="70">
        <f t="shared" si="89"/>
        <v>11.428571428571429</v>
      </c>
      <c r="AY70" s="50">
        <v>44854</v>
      </c>
      <c r="AZ70" s="50">
        <f t="shared" si="90"/>
        <v>44882</v>
      </c>
      <c r="BA70" s="50">
        <f t="shared" si="90"/>
        <v>44910</v>
      </c>
      <c r="BB70" s="50">
        <f t="shared" si="91"/>
        <v>44945</v>
      </c>
      <c r="BC70" s="50">
        <f t="shared" si="92"/>
        <v>44966</v>
      </c>
      <c r="BD70" s="50">
        <f t="shared" si="66"/>
        <v>44994</v>
      </c>
      <c r="BE70" s="50">
        <f t="shared" si="66"/>
        <v>45022</v>
      </c>
      <c r="BF70" s="50">
        <f t="shared" si="66"/>
        <v>45050</v>
      </c>
      <c r="BG70" s="50">
        <f t="shared" si="67"/>
        <v>45078</v>
      </c>
      <c r="BH70" s="50">
        <f t="shared" si="67"/>
        <v>45106</v>
      </c>
      <c r="BI70" s="50">
        <f t="shared" si="67"/>
        <v>45134</v>
      </c>
    </row>
    <row r="71" spans="1:61">
      <c r="A71" s="95">
        <v>269</v>
      </c>
      <c r="B71" s="3" t="s">
        <v>61</v>
      </c>
      <c r="C71" s="3">
        <v>209920</v>
      </c>
      <c r="D71" s="3" t="s">
        <v>94</v>
      </c>
      <c r="E71" s="3">
        <v>222343</v>
      </c>
      <c r="H71" s="3" t="s">
        <v>57</v>
      </c>
      <c r="I71" s="3">
        <v>2</v>
      </c>
      <c r="L71" s="3" t="str">
        <f t="shared" si="68"/>
        <v>Not Yet Assigned</v>
      </c>
      <c r="M71" s="3" t="s">
        <v>76</v>
      </c>
      <c r="N71" s="3" t="s">
        <v>76</v>
      </c>
      <c r="O71" s="3" t="s">
        <v>76</v>
      </c>
      <c r="P71" s="3" t="s">
        <v>76</v>
      </c>
      <c r="Q71" s="3" t="s">
        <v>76</v>
      </c>
      <c r="R71" s="3" t="s">
        <v>76</v>
      </c>
      <c r="T71" s="38">
        <v>44816</v>
      </c>
      <c r="U71" s="34">
        <f t="shared" si="27"/>
        <v>44837</v>
      </c>
      <c r="V71" s="35">
        <f t="shared" si="69"/>
        <v>44854</v>
      </c>
      <c r="W71" s="34">
        <f t="shared" si="70"/>
        <v>44910</v>
      </c>
      <c r="X71" s="34">
        <f t="shared" si="71"/>
        <v>44914</v>
      </c>
      <c r="Z71" s="52">
        <f t="shared" si="72"/>
        <v>0</v>
      </c>
      <c r="AA71" s="52">
        <f t="shared" si="73"/>
        <v>0</v>
      </c>
      <c r="AB71" s="36">
        <f t="shared" si="74"/>
        <v>44915</v>
      </c>
      <c r="AC71" s="55"/>
      <c r="AD71" s="52">
        <f t="shared" si="75"/>
        <v>0</v>
      </c>
      <c r="AE71" s="52">
        <f t="shared" si="76"/>
        <v>0</v>
      </c>
      <c r="AF71" s="34">
        <f t="shared" si="77"/>
        <v>44922</v>
      </c>
      <c r="AG71" s="55"/>
      <c r="AH71" s="52">
        <f t="shared" si="78"/>
        <v>0</v>
      </c>
      <c r="AI71" s="52">
        <f t="shared" si="79"/>
        <v>0</v>
      </c>
      <c r="AJ71" s="34">
        <f t="shared" si="80"/>
        <v>44929</v>
      </c>
      <c r="AK71" s="55"/>
      <c r="AL71" s="52">
        <f t="shared" si="81"/>
        <v>0</v>
      </c>
      <c r="AM71" s="52">
        <f t="shared" si="82"/>
        <v>0</v>
      </c>
      <c r="AN71" s="34">
        <f t="shared" si="83"/>
        <v>44936</v>
      </c>
      <c r="AO71" s="34"/>
      <c r="AP71" s="34">
        <f t="shared" si="84"/>
        <v>44960</v>
      </c>
      <c r="AQ71" s="37">
        <f t="shared" si="85"/>
        <v>44963</v>
      </c>
      <c r="AR71" s="1">
        <v>30</v>
      </c>
      <c r="AS71" s="1">
        <f t="shared" si="86"/>
        <v>210</v>
      </c>
      <c r="AT71" s="34"/>
      <c r="AU71" s="34">
        <f t="shared" si="87"/>
        <v>-1</v>
      </c>
      <c r="AV71" s="7">
        <f t="shared" si="88"/>
        <v>45146</v>
      </c>
      <c r="AW71" s="7"/>
      <c r="AX71" s="70">
        <f t="shared" si="89"/>
        <v>11.428571428571429</v>
      </c>
      <c r="AY71" s="50">
        <v>44854</v>
      </c>
      <c r="AZ71" s="50">
        <f t="shared" si="90"/>
        <v>44882</v>
      </c>
      <c r="BA71" s="50">
        <f t="shared" si="90"/>
        <v>44910</v>
      </c>
      <c r="BB71" s="50">
        <f t="shared" si="91"/>
        <v>44945</v>
      </c>
      <c r="BC71" s="50">
        <f t="shared" si="92"/>
        <v>44966</v>
      </c>
      <c r="BD71" s="50">
        <f t="shared" si="66"/>
        <v>44994</v>
      </c>
      <c r="BE71" s="50">
        <f t="shared" si="66"/>
        <v>45022</v>
      </c>
      <c r="BF71" s="50">
        <f t="shared" si="66"/>
        <v>45050</v>
      </c>
      <c r="BG71" s="50">
        <f t="shared" si="67"/>
        <v>45078</v>
      </c>
      <c r="BH71" s="50">
        <f t="shared" si="67"/>
        <v>45106</v>
      </c>
      <c r="BI71" s="50">
        <f t="shared" si="67"/>
        <v>45134</v>
      </c>
    </row>
    <row r="72" spans="1:61">
      <c r="A72" s="95">
        <v>270</v>
      </c>
      <c r="B72" s="3" t="s">
        <v>61</v>
      </c>
      <c r="C72" s="3">
        <v>210902</v>
      </c>
      <c r="D72" s="3" t="s">
        <v>94</v>
      </c>
      <c r="E72" s="3">
        <v>222343</v>
      </c>
      <c r="H72" s="3" t="s">
        <v>57</v>
      </c>
      <c r="I72" s="3">
        <v>2</v>
      </c>
      <c r="L72" s="3" t="str">
        <f t="shared" si="68"/>
        <v>Not Yet Assigned</v>
      </c>
      <c r="M72" s="3" t="s">
        <v>76</v>
      </c>
      <c r="N72" s="3" t="s">
        <v>76</v>
      </c>
      <c r="O72" s="3" t="s">
        <v>76</v>
      </c>
      <c r="P72" s="3" t="s">
        <v>76</v>
      </c>
      <c r="Q72" s="3" t="s">
        <v>76</v>
      </c>
      <c r="R72" s="3" t="s">
        <v>76</v>
      </c>
      <c r="T72" s="38">
        <v>44816</v>
      </c>
      <c r="U72" s="34">
        <f t="shared" si="27"/>
        <v>44837</v>
      </c>
      <c r="V72" s="35">
        <f t="shared" si="69"/>
        <v>44854</v>
      </c>
      <c r="W72" s="34">
        <f t="shared" si="70"/>
        <v>44910</v>
      </c>
      <c r="X72" s="34">
        <f t="shared" si="71"/>
        <v>44914</v>
      </c>
      <c r="Z72" s="52">
        <f t="shared" si="72"/>
        <v>0</v>
      </c>
      <c r="AA72" s="52">
        <f t="shared" si="73"/>
        <v>0</v>
      </c>
      <c r="AB72" s="36">
        <f t="shared" si="74"/>
        <v>44915</v>
      </c>
      <c r="AC72" s="55"/>
      <c r="AD72" s="52">
        <f t="shared" si="75"/>
        <v>0</v>
      </c>
      <c r="AE72" s="52">
        <f t="shared" si="76"/>
        <v>0</v>
      </c>
      <c r="AF72" s="34">
        <f t="shared" si="77"/>
        <v>44922</v>
      </c>
      <c r="AG72" s="55"/>
      <c r="AH72" s="52">
        <f t="shared" si="78"/>
        <v>0</v>
      </c>
      <c r="AI72" s="52">
        <f t="shared" si="79"/>
        <v>0</v>
      </c>
      <c r="AJ72" s="34">
        <f t="shared" si="80"/>
        <v>44929</v>
      </c>
      <c r="AK72" s="55"/>
      <c r="AL72" s="52">
        <f t="shared" si="81"/>
        <v>0</v>
      </c>
      <c r="AM72" s="52">
        <f t="shared" si="82"/>
        <v>0</v>
      </c>
      <c r="AN72" s="34">
        <f t="shared" si="83"/>
        <v>44936</v>
      </c>
      <c r="AO72" s="34"/>
      <c r="AP72" s="34">
        <f t="shared" si="84"/>
        <v>44960</v>
      </c>
      <c r="AQ72" s="37">
        <f t="shared" si="85"/>
        <v>44963</v>
      </c>
      <c r="AR72" s="1">
        <v>30</v>
      </c>
      <c r="AS72" s="1">
        <f t="shared" si="86"/>
        <v>210</v>
      </c>
      <c r="AT72" s="34"/>
      <c r="AU72" s="34">
        <f t="shared" si="87"/>
        <v>-1</v>
      </c>
      <c r="AV72" s="7">
        <f t="shared" si="88"/>
        <v>45146</v>
      </c>
      <c r="AW72" s="7"/>
      <c r="AX72" s="70">
        <f t="shared" si="89"/>
        <v>11.428571428571429</v>
      </c>
      <c r="AY72" s="50">
        <v>44854</v>
      </c>
      <c r="AZ72" s="50">
        <f t="shared" si="90"/>
        <v>44882</v>
      </c>
      <c r="BA72" s="50">
        <f t="shared" si="90"/>
        <v>44910</v>
      </c>
      <c r="BB72" s="50">
        <f t="shared" si="91"/>
        <v>44945</v>
      </c>
      <c r="BC72" s="50">
        <f t="shared" si="92"/>
        <v>44966</v>
      </c>
      <c r="BD72" s="50">
        <f t="shared" si="66"/>
        <v>44994</v>
      </c>
      <c r="BE72" s="50">
        <f t="shared" si="66"/>
        <v>45022</v>
      </c>
      <c r="BF72" s="50">
        <f t="shared" si="66"/>
        <v>45050</v>
      </c>
      <c r="BG72" s="50">
        <f t="shared" si="67"/>
        <v>45078</v>
      </c>
      <c r="BH72" s="50">
        <f t="shared" si="67"/>
        <v>45106</v>
      </c>
      <c r="BI72" s="50">
        <f t="shared" si="67"/>
        <v>45134</v>
      </c>
    </row>
    <row r="73" spans="1:61">
      <c r="A73" s="95">
        <v>271</v>
      </c>
      <c r="B73" s="3" t="s">
        <v>61</v>
      </c>
      <c r="C73" s="3">
        <v>210902</v>
      </c>
      <c r="D73" s="3" t="s">
        <v>94</v>
      </c>
      <c r="E73" s="3">
        <v>222343</v>
      </c>
      <c r="H73" s="3" t="s">
        <v>57</v>
      </c>
      <c r="I73" s="3">
        <v>2</v>
      </c>
      <c r="L73" s="3" t="str">
        <f t="shared" si="68"/>
        <v>Not Yet Assigned</v>
      </c>
      <c r="M73" s="3" t="s">
        <v>76</v>
      </c>
      <c r="N73" s="3" t="s">
        <v>76</v>
      </c>
      <c r="O73" s="3" t="s">
        <v>76</v>
      </c>
      <c r="P73" s="3" t="s">
        <v>76</v>
      </c>
      <c r="Q73" s="3" t="s">
        <v>76</v>
      </c>
      <c r="R73" s="3" t="s">
        <v>76</v>
      </c>
      <c r="T73" s="38">
        <v>44816</v>
      </c>
      <c r="U73" s="34">
        <f t="shared" si="27"/>
        <v>44837</v>
      </c>
      <c r="V73" s="35">
        <f t="shared" si="69"/>
        <v>44854</v>
      </c>
      <c r="W73" s="34">
        <f t="shared" si="70"/>
        <v>44910</v>
      </c>
      <c r="X73" s="34">
        <f t="shared" si="71"/>
        <v>44914</v>
      </c>
      <c r="Z73" s="52">
        <f t="shared" si="72"/>
        <v>0</v>
      </c>
      <c r="AA73" s="52">
        <f t="shared" si="73"/>
        <v>0</v>
      </c>
      <c r="AB73" s="36">
        <f t="shared" si="74"/>
        <v>44915</v>
      </c>
      <c r="AC73" s="55"/>
      <c r="AD73" s="52">
        <f t="shared" si="75"/>
        <v>0</v>
      </c>
      <c r="AE73" s="52">
        <f t="shared" si="76"/>
        <v>0</v>
      </c>
      <c r="AF73" s="34">
        <f t="shared" si="77"/>
        <v>44922</v>
      </c>
      <c r="AG73" s="55"/>
      <c r="AH73" s="52">
        <f t="shared" si="78"/>
        <v>0</v>
      </c>
      <c r="AI73" s="52">
        <f t="shared" si="79"/>
        <v>0</v>
      </c>
      <c r="AJ73" s="34">
        <f t="shared" si="80"/>
        <v>44929</v>
      </c>
      <c r="AK73" s="55"/>
      <c r="AL73" s="52">
        <f t="shared" si="81"/>
        <v>0</v>
      </c>
      <c r="AM73" s="52">
        <f t="shared" si="82"/>
        <v>0</v>
      </c>
      <c r="AN73" s="34">
        <f t="shared" si="83"/>
        <v>44936</v>
      </c>
      <c r="AO73" s="34"/>
      <c r="AP73" s="34">
        <f t="shared" si="84"/>
        <v>44960</v>
      </c>
      <c r="AQ73" s="37">
        <f t="shared" si="85"/>
        <v>44963</v>
      </c>
      <c r="AR73" s="1">
        <v>30</v>
      </c>
      <c r="AS73" s="1">
        <f t="shared" si="86"/>
        <v>210</v>
      </c>
      <c r="AT73" s="34"/>
      <c r="AU73" s="34">
        <f t="shared" si="87"/>
        <v>-1</v>
      </c>
      <c r="AV73" s="7">
        <f t="shared" si="88"/>
        <v>45146</v>
      </c>
      <c r="AW73" s="7"/>
      <c r="AX73" s="70">
        <f t="shared" si="89"/>
        <v>11.428571428571429</v>
      </c>
      <c r="AY73" s="50">
        <v>44854</v>
      </c>
      <c r="AZ73" s="50">
        <f t="shared" si="90"/>
        <v>44882</v>
      </c>
      <c r="BA73" s="50">
        <f t="shared" si="90"/>
        <v>44910</v>
      </c>
      <c r="BB73" s="50">
        <f t="shared" si="91"/>
        <v>44945</v>
      </c>
      <c r="BC73" s="50">
        <f t="shared" si="92"/>
        <v>44966</v>
      </c>
      <c r="BD73" s="50">
        <f t="shared" si="66"/>
        <v>44994</v>
      </c>
      <c r="BE73" s="50">
        <f t="shared" si="66"/>
        <v>45022</v>
      </c>
      <c r="BF73" s="50">
        <f t="shared" si="66"/>
        <v>45050</v>
      </c>
      <c r="BG73" s="50">
        <f t="shared" si="67"/>
        <v>45078</v>
      </c>
      <c r="BH73" s="50">
        <f t="shared" si="67"/>
        <v>45106</v>
      </c>
      <c r="BI73" s="50">
        <f t="shared" si="67"/>
        <v>45134</v>
      </c>
    </row>
    <row r="74" spans="1:61">
      <c r="A74" s="95">
        <v>272</v>
      </c>
      <c r="B74" s="3" t="s">
        <v>61</v>
      </c>
      <c r="C74" s="3">
        <v>210902</v>
      </c>
      <c r="D74" s="3" t="s">
        <v>94</v>
      </c>
      <c r="E74" s="3">
        <v>223379</v>
      </c>
      <c r="H74" s="3" t="s">
        <v>57</v>
      </c>
      <c r="I74" s="3">
        <v>2</v>
      </c>
      <c r="L74" s="3" t="str">
        <f t="shared" si="68"/>
        <v>Not Yet Assigned</v>
      </c>
      <c r="M74" s="3" t="s">
        <v>76</v>
      </c>
      <c r="N74" s="3" t="s">
        <v>76</v>
      </c>
      <c r="O74" s="3" t="s">
        <v>76</v>
      </c>
      <c r="P74" s="3" t="s">
        <v>76</v>
      </c>
      <c r="Q74" s="3" t="s">
        <v>76</v>
      </c>
      <c r="R74" s="3" t="s">
        <v>76</v>
      </c>
      <c r="T74" s="38">
        <v>44820</v>
      </c>
      <c r="U74" s="34">
        <f t="shared" ref="U74:U137" si="93">T74+21</f>
        <v>44841</v>
      </c>
      <c r="V74" s="35">
        <f t="shared" si="69"/>
        <v>44854</v>
      </c>
      <c r="W74" s="34">
        <f t="shared" si="70"/>
        <v>44910</v>
      </c>
      <c r="X74" s="34">
        <f t="shared" si="71"/>
        <v>44914</v>
      </c>
      <c r="Z74" s="52">
        <f t="shared" si="72"/>
        <v>0</v>
      </c>
      <c r="AA74" s="52">
        <f t="shared" si="73"/>
        <v>0</v>
      </c>
      <c r="AB74" s="36">
        <f t="shared" si="74"/>
        <v>44915</v>
      </c>
      <c r="AC74" s="55"/>
      <c r="AD74" s="52">
        <f t="shared" si="75"/>
        <v>0</v>
      </c>
      <c r="AE74" s="52">
        <f t="shared" si="76"/>
        <v>0</v>
      </c>
      <c r="AF74" s="34">
        <f t="shared" si="77"/>
        <v>44922</v>
      </c>
      <c r="AG74" s="55"/>
      <c r="AH74" s="52">
        <f t="shared" si="78"/>
        <v>0</v>
      </c>
      <c r="AI74" s="52">
        <f t="shared" si="79"/>
        <v>0</v>
      </c>
      <c r="AJ74" s="34">
        <f t="shared" si="80"/>
        <v>44929</v>
      </c>
      <c r="AK74" s="55"/>
      <c r="AL74" s="52">
        <f t="shared" si="81"/>
        <v>0</v>
      </c>
      <c r="AM74" s="52">
        <f t="shared" si="82"/>
        <v>0</v>
      </c>
      <c r="AN74" s="34">
        <f t="shared" si="83"/>
        <v>44936</v>
      </c>
      <c r="AO74" s="34"/>
      <c r="AP74" s="34">
        <f t="shared" si="84"/>
        <v>44960</v>
      </c>
      <c r="AQ74" s="37">
        <f t="shared" si="85"/>
        <v>44963</v>
      </c>
      <c r="AR74" s="1">
        <v>30</v>
      </c>
      <c r="AS74" s="1">
        <f t="shared" si="86"/>
        <v>210</v>
      </c>
      <c r="AT74" s="34"/>
      <c r="AU74" s="34">
        <f t="shared" si="87"/>
        <v>-1</v>
      </c>
      <c r="AV74" s="7">
        <f t="shared" si="88"/>
        <v>45146</v>
      </c>
      <c r="AW74" s="7"/>
      <c r="AX74" s="70">
        <f t="shared" si="89"/>
        <v>11.428571428571429</v>
      </c>
      <c r="AY74" s="50">
        <v>44854</v>
      </c>
      <c r="AZ74" s="50">
        <f t="shared" si="90"/>
        <v>44882</v>
      </c>
      <c r="BA74" s="50">
        <f t="shared" si="90"/>
        <v>44910</v>
      </c>
      <c r="BB74" s="50">
        <f t="shared" si="91"/>
        <v>44945</v>
      </c>
      <c r="BC74" s="50">
        <f t="shared" si="92"/>
        <v>44966</v>
      </c>
      <c r="BD74" s="50">
        <f t="shared" si="66"/>
        <v>44994</v>
      </c>
      <c r="BE74" s="50">
        <f t="shared" si="66"/>
        <v>45022</v>
      </c>
      <c r="BF74" s="50">
        <f t="shared" si="66"/>
        <v>45050</v>
      </c>
      <c r="BG74" s="50">
        <f t="shared" si="67"/>
        <v>45078</v>
      </c>
      <c r="BH74" s="50">
        <f t="shared" si="67"/>
        <v>45106</v>
      </c>
      <c r="BI74" s="50">
        <f t="shared" si="67"/>
        <v>45134</v>
      </c>
    </row>
    <row r="75" spans="1:61">
      <c r="A75" s="95">
        <v>273</v>
      </c>
      <c r="B75" s="3" t="s">
        <v>61</v>
      </c>
      <c r="C75" s="3">
        <v>210902</v>
      </c>
      <c r="D75" s="3" t="s">
        <v>94</v>
      </c>
      <c r="E75" s="3">
        <v>223380</v>
      </c>
      <c r="H75" s="3" t="s">
        <v>57</v>
      </c>
      <c r="I75" s="3">
        <v>2</v>
      </c>
      <c r="L75" s="3" t="str">
        <f t="shared" si="68"/>
        <v>Not Yet Assigned</v>
      </c>
      <c r="M75" s="3" t="s">
        <v>76</v>
      </c>
      <c r="N75" s="3" t="s">
        <v>76</v>
      </c>
      <c r="O75" s="3" t="s">
        <v>76</v>
      </c>
      <c r="P75" s="3" t="s">
        <v>76</v>
      </c>
      <c r="Q75" s="3" t="s">
        <v>76</v>
      </c>
      <c r="R75" s="3" t="s">
        <v>76</v>
      </c>
      <c r="T75" s="38">
        <v>44820</v>
      </c>
      <c r="U75" s="34">
        <f t="shared" si="93"/>
        <v>44841</v>
      </c>
      <c r="V75" s="35">
        <f t="shared" si="69"/>
        <v>44854</v>
      </c>
      <c r="W75" s="34">
        <f t="shared" si="70"/>
        <v>44910</v>
      </c>
      <c r="X75" s="34">
        <f t="shared" si="71"/>
        <v>44914</v>
      </c>
      <c r="Z75" s="52">
        <f t="shared" si="72"/>
        <v>0</v>
      </c>
      <c r="AA75" s="52">
        <f t="shared" si="73"/>
        <v>0</v>
      </c>
      <c r="AB75" s="36">
        <f t="shared" si="74"/>
        <v>44915</v>
      </c>
      <c r="AC75" s="55"/>
      <c r="AD75" s="52">
        <f t="shared" si="75"/>
        <v>0</v>
      </c>
      <c r="AE75" s="52">
        <f t="shared" si="76"/>
        <v>0</v>
      </c>
      <c r="AF75" s="34">
        <f t="shared" si="77"/>
        <v>44922</v>
      </c>
      <c r="AG75" s="55"/>
      <c r="AH75" s="52">
        <f t="shared" si="78"/>
        <v>0</v>
      </c>
      <c r="AI75" s="52">
        <f t="shared" si="79"/>
        <v>0</v>
      </c>
      <c r="AJ75" s="34">
        <f t="shared" si="80"/>
        <v>44929</v>
      </c>
      <c r="AK75" s="55"/>
      <c r="AL75" s="52">
        <f t="shared" si="81"/>
        <v>0</v>
      </c>
      <c r="AM75" s="52">
        <f t="shared" si="82"/>
        <v>0</v>
      </c>
      <c r="AN75" s="34">
        <f t="shared" si="83"/>
        <v>44936</v>
      </c>
      <c r="AO75" s="34"/>
      <c r="AP75" s="34">
        <f t="shared" si="84"/>
        <v>44960</v>
      </c>
      <c r="AQ75" s="37">
        <f t="shared" si="85"/>
        <v>44963</v>
      </c>
      <c r="AR75" s="1">
        <v>30</v>
      </c>
      <c r="AS75" s="1">
        <f t="shared" si="86"/>
        <v>210</v>
      </c>
      <c r="AT75" s="34"/>
      <c r="AU75" s="34">
        <f t="shared" si="87"/>
        <v>-1</v>
      </c>
      <c r="AV75" s="7">
        <f t="shared" si="88"/>
        <v>45146</v>
      </c>
      <c r="AW75" s="7"/>
      <c r="AX75" s="70">
        <f t="shared" si="89"/>
        <v>11.428571428571429</v>
      </c>
      <c r="AY75" s="50">
        <v>44854</v>
      </c>
      <c r="AZ75" s="50">
        <f t="shared" si="90"/>
        <v>44882</v>
      </c>
      <c r="BA75" s="50">
        <f t="shared" si="90"/>
        <v>44910</v>
      </c>
      <c r="BB75" s="50">
        <f t="shared" si="91"/>
        <v>44945</v>
      </c>
      <c r="BC75" s="50">
        <f t="shared" si="92"/>
        <v>44966</v>
      </c>
      <c r="BD75" s="50">
        <f t="shared" si="66"/>
        <v>44994</v>
      </c>
      <c r="BE75" s="50">
        <f t="shared" si="66"/>
        <v>45022</v>
      </c>
      <c r="BF75" s="50">
        <f t="shared" si="66"/>
        <v>45050</v>
      </c>
      <c r="BG75" s="50">
        <f t="shared" si="67"/>
        <v>45078</v>
      </c>
      <c r="BH75" s="50">
        <f t="shared" si="67"/>
        <v>45106</v>
      </c>
      <c r="BI75" s="50">
        <f t="shared" si="67"/>
        <v>45134</v>
      </c>
    </row>
    <row r="76" spans="1:61">
      <c r="A76" s="95">
        <v>274</v>
      </c>
      <c r="B76" s="3" t="s">
        <v>61</v>
      </c>
      <c r="C76" s="3">
        <v>210902</v>
      </c>
      <c r="D76" s="3" t="s">
        <v>94</v>
      </c>
      <c r="E76" s="3">
        <v>223044</v>
      </c>
      <c r="H76" s="3" t="s">
        <v>57</v>
      </c>
      <c r="I76" s="3">
        <v>2</v>
      </c>
      <c r="L76" s="3" t="str">
        <f t="shared" si="68"/>
        <v>Not Yet Assigned</v>
      </c>
      <c r="M76" s="3" t="s">
        <v>76</v>
      </c>
      <c r="N76" s="3" t="s">
        <v>76</v>
      </c>
      <c r="O76" s="3" t="s">
        <v>76</v>
      </c>
      <c r="P76" s="3" t="s">
        <v>76</v>
      </c>
      <c r="Q76" s="3" t="s">
        <v>76</v>
      </c>
      <c r="R76" s="3" t="s">
        <v>76</v>
      </c>
      <c r="T76" s="38">
        <v>44823</v>
      </c>
      <c r="U76" s="34">
        <f t="shared" si="93"/>
        <v>44844</v>
      </c>
      <c r="V76" s="35">
        <f t="shared" si="69"/>
        <v>44854</v>
      </c>
      <c r="W76" s="34">
        <f t="shared" si="70"/>
        <v>44910</v>
      </c>
      <c r="X76" s="34">
        <f t="shared" si="71"/>
        <v>44914</v>
      </c>
      <c r="Z76" s="52">
        <f t="shared" si="72"/>
        <v>0</v>
      </c>
      <c r="AA76" s="52">
        <f t="shared" si="73"/>
        <v>0</v>
      </c>
      <c r="AB76" s="36">
        <f t="shared" si="74"/>
        <v>44915</v>
      </c>
      <c r="AC76" s="55"/>
      <c r="AD76" s="52">
        <f t="shared" si="75"/>
        <v>0</v>
      </c>
      <c r="AE76" s="52">
        <f t="shared" si="76"/>
        <v>0</v>
      </c>
      <c r="AF76" s="34">
        <f t="shared" si="77"/>
        <v>44922</v>
      </c>
      <c r="AG76" s="55"/>
      <c r="AH76" s="52">
        <f t="shared" si="78"/>
        <v>0</v>
      </c>
      <c r="AI76" s="52">
        <f t="shared" si="79"/>
        <v>0</v>
      </c>
      <c r="AJ76" s="34">
        <f t="shared" si="80"/>
        <v>44929</v>
      </c>
      <c r="AK76" s="55"/>
      <c r="AL76" s="52">
        <f t="shared" si="81"/>
        <v>0</v>
      </c>
      <c r="AM76" s="52">
        <f t="shared" si="82"/>
        <v>0</v>
      </c>
      <c r="AN76" s="34">
        <f t="shared" si="83"/>
        <v>44936</v>
      </c>
      <c r="AO76" s="34"/>
      <c r="AP76" s="34">
        <f t="shared" si="84"/>
        <v>44960</v>
      </c>
      <c r="AQ76" s="37">
        <f t="shared" si="85"/>
        <v>44963</v>
      </c>
      <c r="AR76" s="1">
        <v>30</v>
      </c>
      <c r="AS76" s="1">
        <f t="shared" si="86"/>
        <v>210</v>
      </c>
      <c r="AT76" s="34"/>
      <c r="AU76" s="34">
        <f t="shared" si="87"/>
        <v>-1</v>
      </c>
      <c r="AV76" s="7">
        <f t="shared" si="88"/>
        <v>45146</v>
      </c>
      <c r="AW76" s="7"/>
      <c r="AX76" s="70">
        <f t="shared" si="89"/>
        <v>11.428571428571429</v>
      </c>
      <c r="AY76" s="50">
        <v>44854</v>
      </c>
      <c r="AZ76" s="50">
        <f t="shared" si="90"/>
        <v>44882</v>
      </c>
      <c r="BA76" s="50">
        <f t="shared" si="90"/>
        <v>44910</v>
      </c>
      <c r="BB76" s="50">
        <f t="shared" si="91"/>
        <v>44945</v>
      </c>
      <c r="BC76" s="50">
        <f t="shared" si="92"/>
        <v>44966</v>
      </c>
      <c r="BD76" s="50">
        <f t="shared" si="66"/>
        <v>44994</v>
      </c>
      <c r="BE76" s="50">
        <f t="shared" si="66"/>
        <v>45022</v>
      </c>
      <c r="BF76" s="50">
        <f t="shared" si="66"/>
        <v>45050</v>
      </c>
      <c r="BG76" s="50">
        <f t="shared" si="67"/>
        <v>45078</v>
      </c>
      <c r="BH76" s="50">
        <f t="shared" si="67"/>
        <v>45106</v>
      </c>
      <c r="BI76" s="50">
        <f t="shared" si="67"/>
        <v>45134</v>
      </c>
    </row>
    <row r="77" spans="1:61">
      <c r="A77" s="95">
        <v>275</v>
      </c>
      <c r="B77" s="3" t="s">
        <v>61</v>
      </c>
      <c r="C77" s="3">
        <v>210902</v>
      </c>
      <c r="D77" s="3" t="s">
        <v>94</v>
      </c>
      <c r="E77" s="3">
        <v>223044</v>
      </c>
      <c r="H77" s="3" t="s">
        <v>57</v>
      </c>
      <c r="I77" s="3">
        <v>2</v>
      </c>
      <c r="L77" s="3" t="str">
        <f t="shared" si="68"/>
        <v>Not Yet Assigned</v>
      </c>
      <c r="M77" s="3" t="s">
        <v>76</v>
      </c>
      <c r="N77" s="3" t="s">
        <v>76</v>
      </c>
      <c r="O77" s="3" t="s">
        <v>76</v>
      </c>
      <c r="P77" s="3" t="s">
        <v>76</v>
      </c>
      <c r="Q77" s="3" t="s">
        <v>76</v>
      </c>
      <c r="R77" s="3" t="s">
        <v>76</v>
      </c>
      <c r="T77" s="38">
        <v>44823</v>
      </c>
      <c r="U77" s="34">
        <f t="shared" si="93"/>
        <v>44844</v>
      </c>
      <c r="V77" s="35">
        <f t="shared" si="69"/>
        <v>44854</v>
      </c>
      <c r="W77" s="34">
        <f t="shared" si="70"/>
        <v>44910</v>
      </c>
      <c r="X77" s="34">
        <f t="shared" si="71"/>
        <v>44914</v>
      </c>
      <c r="Z77" s="52">
        <f t="shared" si="72"/>
        <v>0</v>
      </c>
      <c r="AA77" s="52">
        <f t="shared" si="73"/>
        <v>0</v>
      </c>
      <c r="AB77" s="36">
        <f t="shared" si="74"/>
        <v>44915</v>
      </c>
      <c r="AC77" s="55"/>
      <c r="AD77" s="52">
        <f t="shared" si="75"/>
        <v>0</v>
      </c>
      <c r="AE77" s="52">
        <f t="shared" si="76"/>
        <v>0</v>
      </c>
      <c r="AF77" s="34">
        <f t="shared" si="77"/>
        <v>44922</v>
      </c>
      <c r="AG77" s="55"/>
      <c r="AH77" s="52">
        <f t="shared" si="78"/>
        <v>0</v>
      </c>
      <c r="AI77" s="52">
        <f t="shared" si="79"/>
        <v>0</v>
      </c>
      <c r="AJ77" s="34">
        <f t="shared" si="80"/>
        <v>44929</v>
      </c>
      <c r="AK77" s="55"/>
      <c r="AL77" s="52">
        <f t="shared" si="81"/>
        <v>0</v>
      </c>
      <c r="AM77" s="52">
        <f t="shared" si="82"/>
        <v>0</v>
      </c>
      <c r="AN77" s="34">
        <f t="shared" si="83"/>
        <v>44936</v>
      </c>
      <c r="AO77" s="34"/>
      <c r="AP77" s="34">
        <f t="shared" si="84"/>
        <v>44960</v>
      </c>
      <c r="AQ77" s="37">
        <f t="shared" si="85"/>
        <v>44963</v>
      </c>
      <c r="AR77" s="1">
        <v>30</v>
      </c>
      <c r="AS77" s="1">
        <f t="shared" si="86"/>
        <v>210</v>
      </c>
      <c r="AT77" s="34"/>
      <c r="AU77" s="34">
        <f t="shared" si="87"/>
        <v>-1</v>
      </c>
      <c r="AV77" s="7">
        <f t="shared" si="88"/>
        <v>45146</v>
      </c>
      <c r="AW77" s="7"/>
      <c r="AX77" s="70">
        <f t="shared" si="89"/>
        <v>11.428571428571429</v>
      </c>
      <c r="AY77" s="50">
        <v>44854</v>
      </c>
      <c r="AZ77" s="50">
        <f t="shared" si="90"/>
        <v>44882</v>
      </c>
      <c r="BA77" s="50">
        <f t="shared" si="90"/>
        <v>44910</v>
      </c>
      <c r="BB77" s="50">
        <f t="shared" si="91"/>
        <v>44945</v>
      </c>
      <c r="BC77" s="50">
        <f t="shared" si="92"/>
        <v>44966</v>
      </c>
      <c r="BD77" s="50">
        <f t="shared" si="66"/>
        <v>44994</v>
      </c>
      <c r="BE77" s="50">
        <f t="shared" si="66"/>
        <v>45022</v>
      </c>
      <c r="BF77" s="50">
        <f t="shared" si="66"/>
        <v>45050</v>
      </c>
      <c r="BG77" s="50">
        <f t="shared" si="67"/>
        <v>45078</v>
      </c>
      <c r="BH77" s="50">
        <f t="shared" si="67"/>
        <v>45106</v>
      </c>
      <c r="BI77" s="50">
        <f t="shared" si="67"/>
        <v>45134</v>
      </c>
    </row>
    <row r="78" spans="1:61">
      <c r="A78" s="95">
        <v>276</v>
      </c>
      <c r="B78" s="3" t="s">
        <v>61</v>
      </c>
      <c r="C78" s="3">
        <v>210902</v>
      </c>
      <c r="D78" s="3" t="s">
        <v>94</v>
      </c>
      <c r="E78" s="3">
        <v>223044</v>
      </c>
      <c r="H78" s="3" t="s">
        <v>57</v>
      </c>
      <c r="I78" s="3">
        <v>2</v>
      </c>
      <c r="L78" s="3" t="str">
        <f t="shared" si="68"/>
        <v>Not Yet Assigned</v>
      </c>
      <c r="M78" s="3" t="s">
        <v>76</v>
      </c>
      <c r="N78" s="3" t="s">
        <v>76</v>
      </c>
      <c r="O78" s="3" t="s">
        <v>76</v>
      </c>
      <c r="P78" s="3" t="s">
        <v>76</v>
      </c>
      <c r="Q78" s="3" t="s">
        <v>76</v>
      </c>
      <c r="R78" s="3" t="s">
        <v>76</v>
      </c>
      <c r="T78" s="38">
        <v>44823</v>
      </c>
      <c r="U78" s="34">
        <f t="shared" si="93"/>
        <v>44844</v>
      </c>
      <c r="V78" s="35">
        <f t="shared" si="69"/>
        <v>44854</v>
      </c>
      <c r="W78" s="34">
        <f t="shared" si="70"/>
        <v>44910</v>
      </c>
      <c r="X78" s="34">
        <f t="shared" si="71"/>
        <v>44914</v>
      </c>
      <c r="Z78" s="52">
        <f t="shared" si="72"/>
        <v>0</v>
      </c>
      <c r="AA78" s="52">
        <f t="shared" si="73"/>
        <v>0</v>
      </c>
      <c r="AB78" s="36">
        <f t="shared" si="74"/>
        <v>44915</v>
      </c>
      <c r="AC78" s="55"/>
      <c r="AD78" s="52">
        <f t="shared" si="75"/>
        <v>0</v>
      </c>
      <c r="AE78" s="52">
        <f t="shared" si="76"/>
        <v>0</v>
      </c>
      <c r="AF78" s="34">
        <f t="shared" si="77"/>
        <v>44922</v>
      </c>
      <c r="AG78" s="55"/>
      <c r="AH78" s="52">
        <f t="shared" si="78"/>
        <v>0</v>
      </c>
      <c r="AI78" s="52">
        <f t="shared" si="79"/>
        <v>0</v>
      </c>
      <c r="AJ78" s="34">
        <f t="shared" si="80"/>
        <v>44929</v>
      </c>
      <c r="AK78" s="55"/>
      <c r="AL78" s="52">
        <f t="shared" si="81"/>
        <v>0</v>
      </c>
      <c r="AM78" s="52">
        <f t="shared" si="82"/>
        <v>0</v>
      </c>
      <c r="AN78" s="34">
        <f t="shared" si="83"/>
        <v>44936</v>
      </c>
      <c r="AO78" s="34"/>
      <c r="AP78" s="34">
        <f t="shared" si="84"/>
        <v>44960</v>
      </c>
      <c r="AQ78" s="37">
        <f t="shared" si="85"/>
        <v>44963</v>
      </c>
      <c r="AR78" s="1">
        <v>30</v>
      </c>
      <c r="AS78" s="1">
        <f t="shared" si="86"/>
        <v>210</v>
      </c>
      <c r="AT78" s="34"/>
      <c r="AU78" s="34">
        <f t="shared" si="87"/>
        <v>-1</v>
      </c>
      <c r="AV78" s="7">
        <f t="shared" si="88"/>
        <v>45146</v>
      </c>
      <c r="AW78" s="7"/>
      <c r="AX78" s="70">
        <f t="shared" si="89"/>
        <v>11.428571428571429</v>
      </c>
      <c r="AY78" s="50">
        <v>44854</v>
      </c>
      <c r="AZ78" s="50">
        <f t="shared" si="90"/>
        <v>44882</v>
      </c>
      <c r="BA78" s="50">
        <f t="shared" si="90"/>
        <v>44910</v>
      </c>
      <c r="BB78" s="50">
        <f t="shared" si="91"/>
        <v>44945</v>
      </c>
      <c r="BC78" s="50">
        <f t="shared" si="92"/>
        <v>44966</v>
      </c>
      <c r="BD78" s="50">
        <f t="shared" si="66"/>
        <v>44994</v>
      </c>
      <c r="BE78" s="50">
        <f t="shared" si="66"/>
        <v>45022</v>
      </c>
      <c r="BF78" s="50">
        <f t="shared" si="66"/>
        <v>45050</v>
      </c>
      <c r="BG78" s="50">
        <f t="shared" si="67"/>
        <v>45078</v>
      </c>
      <c r="BH78" s="50">
        <f t="shared" si="67"/>
        <v>45106</v>
      </c>
      <c r="BI78" s="50">
        <f t="shared" si="67"/>
        <v>45134</v>
      </c>
    </row>
    <row r="79" spans="1:61">
      <c r="A79" s="95">
        <v>277</v>
      </c>
      <c r="B79" s="3" t="s">
        <v>61</v>
      </c>
      <c r="C79" s="3">
        <v>210902</v>
      </c>
      <c r="D79" s="3" t="s">
        <v>94</v>
      </c>
      <c r="E79" s="3">
        <v>223043</v>
      </c>
      <c r="H79" s="3" t="s">
        <v>57</v>
      </c>
      <c r="I79" s="3">
        <v>2</v>
      </c>
      <c r="L79" s="3" t="str">
        <f t="shared" si="68"/>
        <v>Not Yet Assigned</v>
      </c>
      <c r="M79" s="3" t="s">
        <v>76</v>
      </c>
      <c r="N79" s="3" t="s">
        <v>76</v>
      </c>
      <c r="O79" s="3" t="s">
        <v>76</v>
      </c>
      <c r="P79" s="3" t="s">
        <v>76</v>
      </c>
      <c r="Q79" s="3" t="s">
        <v>76</v>
      </c>
      <c r="R79" s="3" t="s">
        <v>76</v>
      </c>
      <c r="T79" s="38">
        <v>44823</v>
      </c>
      <c r="U79" s="34">
        <f t="shared" si="93"/>
        <v>44844</v>
      </c>
      <c r="V79" s="35">
        <f t="shared" si="69"/>
        <v>44854</v>
      </c>
      <c r="W79" s="34">
        <f t="shared" si="70"/>
        <v>44910</v>
      </c>
      <c r="X79" s="34">
        <f t="shared" si="71"/>
        <v>44914</v>
      </c>
      <c r="Z79" s="52">
        <f t="shared" si="72"/>
        <v>0</v>
      </c>
      <c r="AA79" s="52">
        <f t="shared" si="73"/>
        <v>0</v>
      </c>
      <c r="AB79" s="36">
        <f t="shared" si="74"/>
        <v>44915</v>
      </c>
      <c r="AC79" s="55"/>
      <c r="AD79" s="52">
        <f t="shared" si="75"/>
        <v>0</v>
      </c>
      <c r="AE79" s="52">
        <f t="shared" si="76"/>
        <v>0</v>
      </c>
      <c r="AF79" s="34">
        <f t="shared" si="77"/>
        <v>44922</v>
      </c>
      <c r="AG79" s="55"/>
      <c r="AH79" s="52">
        <f t="shared" si="78"/>
        <v>0</v>
      </c>
      <c r="AI79" s="52">
        <f t="shared" si="79"/>
        <v>0</v>
      </c>
      <c r="AJ79" s="34">
        <f t="shared" si="80"/>
        <v>44929</v>
      </c>
      <c r="AK79" s="55"/>
      <c r="AL79" s="52">
        <f t="shared" si="81"/>
        <v>0</v>
      </c>
      <c r="AM79" s="52">
        <f t="shared" si="82"/>
        <v>0</v>
      </c>
      <c r="AN79" s="34">
        <f t="shared" si="83"/>
        <v>44936</v>
      </c>
      <c r="AO79" s="34"/>
      <c r="AP79" s="34">
        <f t="shared" si="84"/>
        <v>44960</v>
      </c>
      <c r="AQ79" s="37">
        <f t="shared" si="85"/>
        <v>44963</v>
      </c>
      <c r="AR79" s="1">
        <v>30</v>
      </c>
      <c r="AS79" s="1">
        <f t="shared" si="86"/>
        <v>210</v>
      </c>
      <c r="AT79" s="34"/>
      <c r="AU79" s="34">
        <f t="shared" si="87"/>
        <v>-1</v>
      </c>
      <c r="AV79" s="7">
        <f t="shared" si="88"/>
        <v>45146</v>
      </c>
      <c r="AW79" s="7"/>
      <c r="AX79" s="70">
        <f t="shared" si="89"/>
        <v>11.428571428571429</v>
      </c>
      <c r="AY79" s="50">
        <v>44854</v>
      </c>
      <c r="AZ79" s="50">
        <f t="shared" si="90"/>
        <v>44882</v>
      </c>
      <c r="BA79" s="50">
        <f t="shared" si="90"/>
        <v>44910</v>
      </c>
      <c r="BB79" s="50">
        <f t="shared" si="91"/>
        <v>44945</v>
      </c>
      <c r="BC79" s="50">
        <f t="shared" si="92"/>
        <v>44966</v>
      </c>
      <c r="BD79" s="50">
        <f t="shared" si="66"/>
        <v>44994</v>
      </c>
      <c r="BE79" s="50">
        <f t="shared" si="66"/>
        <v>45022</v>
      </c>
      <c r="BF79" s="50">
        <f t="shared" si="66"/>
        <v>45050</v>
      </c>
      <c r="BG79" s="50">
        <f t="shared" si="67"/>
        <v>45078</v>
      </c>
      <c r="BH79" s="50">
        <f t="shared" si="67"/>
        <v>45106</v>
      </c>
      <c r="BI79" s="50">
        <f t="shared" si="67"/>
        <v>45134</v>
      </c>
    </row>
    <row r="80" spans="1:61">
      <c r="A80" s="95">
        <v>278</v>
      </c>
      <c r="B80" s="3" t="s">
        <v>61</v>
      </c>
      <c r="C80" s="3">
        <v>210902</v>
      </c>
      <c r="D80" s="3" t="s">
        <v>94</v>
      </c>
      <c r="E80" s="3">
        <v>223043</v>
      </c>
      <c r="H80" s="3" t="s">
        <v>57</v>
      </c>
      <c r="I80" s="3">
        <v>2</v>
      </c>
      <c r="L80" s="3" t="str">
        <f t="shared" si="68"/>
        <v>Not Yet Assigned</v>
      </c>
      <c r="M80" s="3" t="s">
        <v>76</v>
      </c>
      <c r="N80" s="3" t="s">
        <v>76</v>
      </c>
      <c r="O80" s="3" t="s">
        <v>76</v>
      </c>
      <c r="P80" s="3" t="s">
        <v>76</v>
      </c>
      <c r="Q80" s="3" t="s">
        <v>76</v>
      </c>
      <c r="R80" s="3" t="s">
        <v>76</v>
      </c>
      <c r="T80" s="38">
        <v>44823</v>
      </c>
      <c r="U80" s="34">
        <f t="shared" si="93"/>
        <v>44844</v>
      </c>
      <c r="V80" s="35">
        <f t="shared" si="69"/>
        <v>44854</v>
      </c>
      <c r="W80" s="34">
        <f t="shared" si="70"/>
        <v>44910</v>
      </c>
      <c r="X80" s="34">
        <f t="shared" si="71"/>
        <v>44914</v>
      </c>
      <c r="Z80" s="52">
        <f t="shared" si="72"/>
        <v>0</v>
      </c>
      <c r="AA80" s="52">
        <f t="shared" si="73"/>
        <v>0</v>
      </c>
      <c r="AB80" s="36">
        <f t="shared" si="74"/>
        <v>44915</v>
      </c>
      <c r="AC80" s="55"/>
      <c r="AD80" s="52">
        <f t="shared" si="75"/>
        <v>0</v>
      </c>
      <c r="AE80" s="52">
        <f t="shared" si="76"/>
        <v>0</v>
      </c>
      <c r="AF80" s="34">
        <f t="shared" si="77"/>
        <v>44922</v>
      </c>
      <c r="AG80" s="55"/>
      <c r="AH80" s="52">
        <f t="shared" si="78"/>
        <v>0</v>
      </c>
      <c r="AI80" s="52">
        <f t="shared" si="79"/>
        <v>0</v>
      </c>
      <c r="AJ80" s="34">
        <f t="shared" si="80"/>
        <v>44929</v>
      </c>
      <c r="AK80" s="55"/>
      <c r="AL80" s="52">
        <f t="shared" si="81"/>
        <v>0</v>
      </c>
      <c r="AM80" s="52">
        <f t="shared" si="82"/>
        <v>0</v>
      </c>
      <c r="AN80" s="34">
        <f t="shared" si="83"/>
        <v>44936</v>
      </c>
      <c r="AO80" s="34"/>
      <c r="AP80" s="34">
        <f t="shared" si="84"/>
        <v>44960</v>
      </c>
      <c r="AQ80" s="37">
        <f t="shared" si="85"/>
        <v>44963</v>
      </c>
      <c r="AR80" s="1">
        <v>30</v>
      </c>
      <c r="AS80" s="1">
        <f t="shared" si="86"/>
        <v>210</v>
      </c>
      <c r="AT80" s="34"/>
      <c r="AU80" s="34">
        <f t="shared" si="87"/>
        <v>-1</v>
      </c>
      <c r="AV80" s="7">
        <f t="shared" si="88"/>
        <v>45146</v>
      </c>
      <c r="AW80" s="7"/>
      <c r="AX80" s="70">
        <f t="shared" si="89"/>
        <v>11.428571428571429</v>
      </c>
      <c r="AY80" s="50">
        <v>44854</v>
      </c>
      <c r="AZ80" s="50">
        <f t="shared" si="90"/>
        <v>44882</v>
      </c>
      <c r="BA80" s="50">
        <f t="shared" si="90"/>
        <v>44910</v>
      </c>
      <c r="BB80" s="50">
        <f t="shared" si="91"/>
        <v>44945</v>
      </c>
      <c r="BC80" s="50">
        <f t="shared" si="92"/>
        <v>44966</v>
      </c>
      <c r="BD80" s="50">
        <f t="shared" si="66"/>
        <v>44994</v>
      </c>
      <c r="BE80" s="50">
        <f t="shared" si="66"/>
        <v>45022</v>
      </c>
      <c r="BF80" s="50">
        <f t="shared" si="66"/>
        <v>45050</v>
      </c>
      <c r="BG80" s="50">
        <f t="shared" si="67"/>
        <v>45078</v>
      </c>
      <c r="BH80" s="50">
        <f t="shared" si="67"/>
        <v>45106</v>
      </c>
      <c r="BI80" s="50">
        <f t="shared" si="67"/>
        <v>45134</v>
      </c>
    </row>
    <row r="81" spans="1:61">
      <c r="A81" s="95">
        <v>279</v>
      </c>
      <c r="B81" s="3" t="s">
        <v>61</v>
      </c>
      <c r="C81" s="3">
        <v>210902</v>
      </c>
      <c r="D81" s="3" t="s">
        <v>94</v>
      </c>
      <c r="E81" s="3">
        <v>223043</v>
      </c>
      <c r="H81" s="3" t="s">
        <v>57</v>
      </c>
      <c r="I81" s="3">
        <v>2</v>
      </c>
      <c r="L81" s="3" t="str">
        <f t="shared" si="68"/>
        <v>Not Yet Assigned</v>
      </c>
      <c r="M81" s="3" t="s">
        <v>76</v>
      </c>
      <c r="N81" s="3" t="s">
        <v>76</v>
      </c>
      <c r="O81" s="3" t="s">
        <v>76</v>
      </c>
      <c r="P81" s="3" t="s">
        <v>76</v>
      </c>
      <c r="Q81" s="3" t="s">
        <v>76</v>
      </c>
      <c r="R81" s="3" t="s">
        <v>76</v>
      </c>
      <c r="T81" s="38">
        <v>44823</v>
      </c>
      <c r="U81" s="34">
        <f t="shared" si="93"/>
        <v>44844</v>
      </c>
      <c r="V81" s="35">
        <f t="shared" si="69"/>
        <v>44854</v>
      </c>
      <c r="W81" s="34">
        <f t="shared" si="70"/>
        <v>44910</v>
      </c>
      <c r="X81" s="34">
        <f t="shared" si="71"/>
        <v>44914</v>
      </c>
      <c r="Z81" s="52">
        <f t="shared" si="72"/>
        <v>0</v>
      </c>
      <c r="AA81" s="52">
        <f t="shared" si="73"/>
        <v>0</v>
      </c>
      <c r="AB81" s="36">
        <f t="shared" si="74"/>
        <v>44915</v>
      </c>
      <c r="AC81" s="55"/>
      <c r="AD81" s="52">
        <f t="shared" si="75"/>
        <v>0</v>
      </c>
      <c r="AE81" s="52">
        <f t="shared" si="76"/>
        <v>0</v>
      </c>
      <c r="AF81" s="34">
        <f t="shared" si="77"/>
        <v>44922</v>
      </c>
      <c r="AG81" s="55"/>
      <c r="AH81" s="52">
        <f t="shared" si="78"/>
        <v>0</v>
      </c>
      <c r="AI81" s="52">
        <f t="shared" si="79"/>
        <v>0</v>
      </c>
      <c r="AJ81" s="34">
        <f t="shared" si="80"/>
        <v>44929</v>
      </c>
      <c r="AK81" s="55"/>
      <c r="AL81" s="52">
        <f t="shared" si="81"/>
        <v>0</v>
      </c>
      <c r="AM81" s="52">
        <f t="shared" si="82"/>
        <v>0</v>
      </c>
      <c r="AN81" s="34">
        <f t="shared" si="83"/>
        <v>44936</v>
      </c>
      <c r="AO81" s="34"/>
      <c r="AP81" s="34">
        <f t="shared" si="84"/>
        <v>44960</v>
      </c>
      <c r="AQ81" s="37">
        <f t="shared" si="85"/>
        <v>44963</v>
      </c>
      <c r="AR81" s="1">
        <v>30</v>
      </c>
      <c r="AS81" s="1">
        <f t="shared" si="86"/>
        <v>210</v>
      </c>
      <c r="AT81" s="34"/>
      <c r="AU81" s="34">
        <f t="shared" si="87"/>
        <v>-1</v>
      </c>
      <c r="AV81" s="7">
        <f t="shared" si="88"/>
        <v>45146</v>
      </c>
      <c r="AW81" s="7"/>
      <c r="AX81" s="70">
        <f t="shared" si="89"/>
        <v>11.428571428571429</v>
      </c>
      <c r="AY81" s="50">
        <v>44854</v>
      </c>
      <c r="AZ81" s="50">
        <f t="shared" si="90"/>
        <v>44882</v>
      </c>
      <c r="BA81" s="50">
        <f t="shared" si="90"/>
        <v>44910</v>
      </c>
      <c r="BB81" s="50">
        <f t="shared" si="91"/>
        <v>44945</v>
      </c>
      <c r="BC81" s="50">
        <f t="shared" si="92"/>
        <v>44966</v>
      </c>
      <c r="BD81" s="50">
        <f t="shared" si="66"/>
        <v>44994</v>
      </c>
      <c r="BE81" s="50">
        <f t="shared" si="66"/>
        <v>45022</v>
      </c>
      <c r="BF81" s="50">
        <f t="shared" si="66"/>
        <v>45050</v>
      </c>
      <c r="BG81" s="50">
        <f t="shared" si="67"/>
        <v>45078</v>
      </c>
      <c r="BH81" s="50">
        <f t="shared" si="67"/>
        <v>45106</v>
      </c>
      <c r="BI81" s="50">
        <f t="shared" si="67"/>
        <v>45134</v>
      </c>
    </row>
    <row r="82" spans="1:61">
      <c r="A82" s="95">
        <v>280</v>
      </c>
      <c r="B82" s="3" t="s">
        <v>61</v>
      </c>
      <c r="C82" s="3">
        <v>210902</v>
      </c>
      <c r="D82" s="3" t="s">
        <v>94</v>
      </c>
      <c r="E82" s="3">
        <v>223043</v>
      </c>
      <c r="H82" s="3" t="s">
        <v>57</v>
      </c>
      <c r="I82" s="3">
        <v>2</v>
      </c>
      <c r="L82" s="3" t="str">
        <f t="shared" si="68"/>
        <v>Not Yet Assigned</v>
      </c>
      <c r="M82" s="3" t="s">
        <v>76</v>
      </c>
      <c r="N82" s="3" t="s">
        <v>76</v>
      </c>
      <c r="O82" s="3" t="s">
        <v>76</v>
      </c>
      <c r="P82" s="3" t="s">
        <v>76</v>
      </c>
      <c r="Q82" s="3" t="s">
        <v>76</v>
      </c>
      <c r="R82" s="3" t="s">
        <v>76</v>
      </c>
      <c r="T82" s="38">
        <v>44823</v>
      </c>
      <c r="U82" s="34">
        <f t="shared" si="93"/>
        <v>44844</v>
      </c>
      <c r="V82" s="35">
        <f t="shared" si="69"/>
        <v>44854</v>
      </c>
      <c r="W82" s="34">
        <f t="shared" si="70"/>
        <v>44910</v>
      </c>
      <c r="X82" s="34">
        <f t="shared" si="71"/>
        <v>44914</v>
      </c>
      <c r="Z82" s="52">
        <f t="shared" si="72"/>
        <v>0</v>
      </c>
      <c r="AA82" s="52">
        <f t="shared" si="73"/>
        <v>0</v>
      </c>
      <c r="AB82" s="36">
        <f t="shared" si="74"/>
        <v>44915</v>
      </c>
      <c r="AC82" s="55"/>
      <c r="AD82" s="52">
        <f t="shared" si="75"/>
        <v>0</v>
      </c>
      <c r="AE82" s="52">
        <f t="shared" si="76"/>
        <v>0</v>
      </c>
      <c r="AF82" s="34">
        <f t="shared" si="77"/>
        <v>44922</v>
      </c>
      <c r="AG82" s="55"/>
      <c r="AH82" s="52">
        <f t="shared" si="78"/>
        <v>0</v>
      </c>
      <c r="AI82" s="52">
        <f t="shared" si="79"/>
        <v>0</v>
      </c>
      <c r="AJ82" s="34">
        <f t="shared" si="80"/>
        <v>44929</v>
      </c>
      <c r="AK82" s="55"/>
      <c r="AL82" s="52">
        <f t="shared" si="81"/>
        <v>0</v>
      </c>
      <c r="AM82" s="52">
        <f t="shared" si="82"/>
        <v>0</v>
      </c>
      <c r="AN82" s="34">
        <f t="shared" si="83"/>
        <v>44936</v>
      </c>
      <c r="AO82" s="34"/>
      <c r="AP82" s="34">
        <f t="shared" si="84"/>
        <v>44960</v>
      </c>
      <c r="AQ82" s="37">
        <f t="shared" si="85"/>
        <v>44963</v>
      </c>
      <c r="AR82" s="1">
        <v>30</v>
      </c>
      <c r="AS82" s="1">
        <f t="shared" si="86"/>
        <v>210</v>
      </c>
      <c r="AT82" s="34"/>
      <c r="AU82" s="34">
        <f t="shared" si="87"/>
        <v>-1</v>
      </c>
      <c r="AV82" s="7">
        <f t="shared" si="88"/>
        <v>45146</v>
      </c>
      <c r="AW82" s="7"/>
      <c r="AX82" s="70">
        <f t="shared" si="89"/>
        <v>11.428571428571429</v>
      </c>
      <c r="AY82" s="50">
        <v>44854</v>
      </c>
      <c r="AZ82" s="50">
        <f t="shared" si="90"/>
        <v>44882</v>
      </c>
      <c r="BA82" s="50">
        <f t="shared" si="90"/>
        <v>44910</v>
      </c>
      <c r="BB82" s="50">
        <f t="shared" si="91"/>
        <v>44945</v>
      </c>
      <c r="BC82" s="50">
        <f t="shared" si="92"/>
        <v>44966</v>
      </c>
      <c r="BD82" s="50">
        <f t="shared" si="66"/>
        <v>44994</v>
      </c>
      <c r="BE82" s="50">
        <f t="shared" si="66"/>
        <v>45022</v>
      </c>
      <c r="BF82" s="50">
        <f t="shared" si="66"/>
        <v>45050</v>
      </c>
      <c r="BG82" s="50">
        <f t="shared" si="67"/>
        <v>45078</v>
      </c>
      <c r="BH82" s="50">
        <f t="shared" si="67"/>
        <v>45106</v>
      </c>
      <c r="BI82" s="50">
        <f t="shared" si="67"/>
        <v>45134</v>
      </c>
    </row>
    <row r="83" spans="1:61">
      <c r="A83" s="95">
        <v>281</v>
      </c>
      <c r="B83" s="3" t="s">
        <v>61</v>
      </c>
      <c r="C83" s="3">
        <v>210902</v>
      </c>
      <c r="D83" s="3" t="s">
        <v>94</v>
      </c>
      <c r="E83" s="3">
        <v>223043</v>
      </c>
      <c r="H83" s="3" t="s">
        <v>57</v>
      </c>
      <c r="I83" s="3">
        <v>2</v>
      </c>
      <c r="L83" s="3" t="str">
        <f t="shared" si="68"/>
        <v>Not Yet Assigned</v>
      </c>
      <c r="M83" s="3" t="s">
        <v>76</v>
      </c>
      <c r="N83" s="3" t="s">
        <v>76</v>
      </c>
      <c r="O83" s="3" t="s">
        <v>76</v>
      </c>
      <c r="P83" s="3" t="s">
        <v>76</v>
      </c>
      <c r="Q83" s="3" t="s">
        <v>76</v>
      </c>
      <c r="R83" s="3" t="s">
        <v>76</v>
      </c>
      <c r="T83" s="38">
        <v>44823</v>
      </c>
      <c r="U83" s="34">
        <f t="shared" si="93"/>
        <v>44844</v>
      </c>
      <c r="V83" s="35">
        <f t="shared" si="69"/>
        <v>44854</v>
      </c>
      <c r="W83" s="34">
        <f t="shared" si="70"/>
        <v>44910</v>
      </c>
      <c r="X83" s="34">
        <f t="shared" si="71"/>
        <v>44914</v>
      </c>
      <c r="Z83" s="52">
        <f t="shared" si="72"/>
        <v>0</v>
      </c>
      <c r="AA83" s="52">
        <f t="shared" si="73"/>
        <v>0</v>
      </c>
      <c r="AB83" s="36">
        <f t="shared" si="74"/>
        <v>44915</v>
      </c>
      <c r="AC83" s="55"/>
      <c r="AD83" s="52">
        <f t="shared" si="75"/>
        <v>0</v>
      </c>
      <c r="AE83" s="52">
        <f t="shared" si="76"/>
        <v>0</v>
      </c>
      <c r="AF83" s="34">
        <f t="shared" si="77"/>
        <v>44922</v>
      </c>
      <c r="AG83" s="55"/>
      <c r="AH83" s="52">
        <f t="shared" si="78"/>
        <v>0</v>
      </c>
      <c r="AI83" s="52">
        <f t="shared" si="79"/>
        <v>0</v>
      </c>
      <c r="AJ83" s="34">
        <f t="shared" si="80"/>
        <v>44929</v>
      </c>
      <c r="AK83" s="55"/>
      <c r="AL83" s="52">
        <f t="shared" si="81"/>
        <v>0</v>
      </c>
      <c r="AM83" s="52">
        <f t="shared" si="82"/>
        <v>0</v>
      </c>
      <c r="AN83" s="34">
        <f t="shared" si="83"/>
        <v>44936</v>
      </c>
      <c r="AO83" s="34"/>
      <c r="AP83" s="34">
        <f t="shared" si="84"/>
        <v>44960</v>
      </c>
      <c r="AQ83" s="37">
        <f t="shared" si="85"/>
        <v>44963</v>
      </c>
      <c r="AR83" s="1">
        <v>30</v>
      </c>
      <c r="AS83" s="1">
        <f t="shared" si="86"/>
        <v>210</v>
      </c>
      <c r="AT83" s="34"/>
      <c r="AU83" s="34">
        <f t="shared" si="87"/>
        <v>-1</v>
      </c>
      <c r="AV83" s="7">
        <f t="shared" si="88"/>
        <v>45146</v>
      </c>
      <c r="AW83" s="7"/>
      <c r="AX83" s="70">
        <f t="shared" si="89"/>
        <v>11.428571428571429</v>
      </c>
      <c r="AY83" s="50">
        <v>44854</v>
      </c>
      <c r="AZ83" s="50">
        <f t="shared" si="90"/>
        <v>44882</v>
      </c>
      <c r="BA83" s="50">
        <f t="shared" si="90"/>
        <v>44910</v>
      </c>
      <c r="BB83" s="50">
        <f t="shared" si="91"/>
        <v>44945</v>
      </c>
      <c r="BC83" s="50">
        <f t="shared" si="92"/>
        <v>44966</v>
      </c>
      <c r="BD83" s="50">
        <f t="shared" si="66"/>
        <v>44994</v>
      </c>
      <c r="BE83" s="50">
        <f t="shared" si="66"/>
        <v>45022</v>
      </c>
      <c r="BF83" s="50">
        <f t="shared" si="66"/>
        <v>45050</v>
      </c>
      <c r="BG83" s="50">
        <f t="shared" si="67"/>
        <v>45078</v>
      </c>
      <c r="BH83" s="50">
        <f t="shared" si="67"/>
        <v>45106</v>
      </c>
      <c r="BI83" s="50">
        <f t="shared" si="67"/>
        <v>45134</v>
      </c>
    </row>
    <row r="84" spans="1:61">
      <c r="A84" s="95">
        <v>282</v>
      </c>
      <c r="B84" s="3" t="s">
        <v>61</v>
      </c>
      <c r="C84" s="3">
        <v>189929</v>
      </c>
      <c r="D84" s="3" t="s">
        <v>94</v>
      </c>
      <c r="E84" s="3">
        <v>224500</v>
      </c>
      <c r="G84" s="210" t="s">
        <v>56</v>
      </c>
      <c r="H84" s="3" t="s">
        <v>57</v>
      </c>
      <c r="I84" s="3">
        <v>2</v>
      </c>
      <c r="J84" s="3" t="s">
        <v>64</v>
      </c>
      <c r="K84" s="3" t="s">
        <v>59</v>
      </c>
      <c r="L84" s="3" t="str">
        <f t="shared" si="68"/>
        <v>HFD-SED</v>
      </c>
      <c r="M84" s="3" t="s">
        <v>76</v>
      </c>
      <c r="N84" s="3" t="s">
        <v>76</v>
      </c>
      <c r="O84" s="3" t="s">
        <v>76</v>
      </c>
      <c r="P84" s="3" t="s">
        <v>76</v>
      </c>
      <c r="Q84" s="3" t="s">
        <v>76</v>
      </c>
      <c r="R84" s="3" t="s">
        <v>76</v>
      </c>
      <c r="T84" s="38">
        <v>44835</v>
      </c>
      <c r="U84" s="34">
        <f t="shared" si="93"/>
        <v>44856</v>
      </c>
      <c r="V84" s="35">
        <f t="shared" si="69"/>
        <v>44868</v>
      </c>
      <c r="W84" s="34">
        <f t="shared" si="70"/>
        <v>44924</v>
      </c>
      <c r="X84" s="34">
        <f t="shared" si="71"/>
        <v>44928</v>
      </c>
      <c r="Z84" s="52">
        <f t="shared" si="72"/>
        <v>0</v>
      </c>
      <c r="AA84" s="52">
        <f t="shared" si="73"/>
        <v>0</v>
      </c>
      <c r="AB84" s="36">
        <f t="shared" si="74"/>
        <v>44929</v>
      </c>
      <c r="AC84" s="55"/>
      <c r="AD84" s="52">
        <f t="shared" si="75"/>
        <v>0</v>
      </c>
      <c r="AE84" s="52">
        <f t="shared" si="76"/>
        <v>0</v>
      </c>
      <c r="AF84" s="34">
        <f t="shared" si="77"/>
        <v>44936</v>
      </c>
      <c r="AG84" s="55"/>
      <c r="AH84" s="52">
        <f t="shared" si="78"/>
        <v>0</v>
      </c>
      <c r="AI84" s="52">
        <f t="shared" si="79"/>
        <v>0</v>
      </c>
      <c r="AJ84" s="34">
        <f t="shared" si="80"/>
        <v>44943</v>
      </c>
      <c r="AK84" s="55"/>
      <c r="AL84" s="52">
        <f t="shared" si="81"/>
        <v>0</v>
      </c>
      <c r="AM84" s="52">
        <f t="shared" si="82"/>
        <v>0</v>
      </c>
      <c r="AN84" s="34">
        <f t="shared" si="83"/>
        <v>44950</v>
      </c>
      <c r="AO84" s="34"/>
      <c r="AP84" s="34">
        <f t="shared" si="84"/>
        <v>44974</v>
      </c>
      <c r="AQ84" s="37">
        <f t="shared" si="85"/>
        <v>44977</v>
      </c>
      <c r="AR84" s="1">
        <v>30</v>
      </c>
      <c r="AS84" s="1">
        <f t="shared" si="86"/>
        <v>210</v>
      </c>
      <c r="AT84" s="34"/>
      <c r="AU84" s="34">
        <f t="shared" si="87"/>
        <v>-1</v>
      </c>
      <c r="AV84" s="7">
        <f t="shared" si="88"/>
        <v>45160</v>
      </c>
      <c r="AW84" s="7"/>
      <c r="AX84" s="70">
        <f t="shared" si="89"/>
        <v>11.428571428571429</v>
      </c>
      <c r="AY84" s="50">
        <v>44868</v>
      </c>
      <c r="AZ84" s="50">
        <f t="shared" si="90"/>
        <v>44896</v>
      </c>
      <c r="BA84" s="50">
        <f t="shared" si="90"/>
        <v>44924</v>
      </c>
      <c r="BB84" s="50">
        <f t="shared" si="91"/>
        <v>44959</v>
      </c>
      <c r="BC84" s="50">
        <f t="shared" si="92"/>
        <v>44980</v>
      </c>
      <c r="BD84" s="50">
        <f t="shared" si="66"/>
        <v>45008</v>
      </c>
      <c r="BE84" s="50">
        <f t="shared" si="66"/>
        <v>45036</v>
      </c>
      <c r="BF84" s="50">
        <f t="shared" si="66"/>
        <v>45064</v>
      </c>
      <c r="BG84" s="50">
        <f t="shared" si="67"/>
        <v>45092</v>
      </c>
      <c r="BH84" s="50">
        <f t="shared" si="67"/>
        <v>45120</v>
      </c>
      <c r="BI84" s="50">
        <f t="shared" si="67"/>
        <v>45148</v>
      </c>
    </row>
    <row r="85" spans="1:61">
      <c r="A85" s="95">
        <v>283</v>
      </c>
      <c r="B85" s="3" t="s">
        <v>61</v>
      </c>
      <c r="C85" s="3">
        <v>189929</v>
      </c>
      <c r="D85" s="3" t="s">
        <v>94</v>
      </c>
      <c r="E85" s="3">
        <v>224501</v>
      </c>
      <c r="G85" s="210" t="s">
        <v>63</v>
      </c>
      <c r="H85" s="3" t="s">
        <v>57</v>
      </c>
      <c r="I85" s="3">
        <v>2</v>
      </c>
      <c r="J85" s="3" t="s">
        <v>58</v>
      </c>
      <c r="K85" s="3" t="s">
        <v>62</v>
      </c>
      <c r="L85" s="3" t="str">
        <f t="shared" si="68"/>
        <v>CON-EX</v>
      </c>
      <c r="M85" s="3" t="s">
        <v>76</v>
      </c>
      <c r="N85" s="3" t="s">
        <v>76</v>
      </c>
      <c r="O85" s="3" t="s">
        <v>76</v>
      </c>
      <c r="P85" s="3" t="s">
        <v>76</v>
      </c>
      <c r="Q85" s="3" t="s">
        <v>76</v>
      </c>
      <c r="R85" s="3" t="s">
        <v>76</v>
      </c>
      <c r="T85" s="38">
        <v>44835</v>
      </c>
      <c r="U85" s="34">
        <f t="shared" si="93"/>
        <v>44856</v>
      </c>
      <c r="V85" s="35">
        <f t="shared" si="69"/>
        <v>44868</v>
      </c>
      <c r="W85" s="34">
        <f t="shared" si="70"/>
        <v>44924</v>
      </c>
      <c r="X85" s="34">
        <f t="shared" si="71"/>
        <v>44928</v>
      </c>
      <c r="Z85" s="52">
        <f t="shared" si="72"/>
        <v>0</v>
      </c>
      <c r="AA85" s="52">
        <f t="shared" si="73"/>
        <v>0</v>
      </c>
      <c r="AB85" s="36">
        <f t="shared" si="74"/>
        <v>44929</v>
      </c>
      <c r="AC85" s="55"/>
      <c r="AD85" s="52">
        <f t="shared" si="75"/>
        <v>0</v>
      </c>
      <c r="AE85" s="52">
        <f t="shared" si="76"/>
        <v>0</v>
      </c>
      <c r="AF85" s="34">
        <f t="shared" si="77"/>
        <v>44936</v>
      </c>
      <c r="AG85" s="55"/>
      <c r="AH85" s="52">
        <f t="shared" si="78"/>
        <v>0</v>
      </c>
      <c r="AI85" s="52">
        <f t="shared" si="79"/>
        <v>0</v>
      </c>
      <c r="AJ85" s="34">
        <f t="shared" si="80"/>
        <v>44943</v>
      </c>
      <c r="AK85" s="55"/>
      <c r="AL85" s="52">
        <f t="shared" si="81"/>
        <v>0</v>
      </c>
      <c r="AM85" s="52">
        <f t="shared" si="82"/>
        <v>0</v>
      </c>
      <c r="AN85" s="34">
        <f t="shared" si="83"/>
        <v>44950</v>
      </c>
      <c r="AO85" s="34"/>
      <c r="AP85" s="34">
        <f t="shared" si="84"/>
        <v>44974</v>
      </c>
      <c r="AQ85" s="37">
        <f t="shared" si="85"/>
        <v>44977</v>
      </c>
      <c r="AR85" s="1">
        <v>30</v>
      </c>
      <c r="AS85" s="1">
        <f t="shared" si="86"/>
        <v>210</v>
      </c>
      <c r="AT85" s="34"/>
      <c r="AU85" s="34">
        <f t="shared" si="87"/>
        <v>-1</v>
      </c>
      <c r="AV85" s="7">
        <f t="shared" si="88"/>
        <v>45160</v>
      </c>
      <c r="AW85" s="7"/>
      <c r="AX85" s="70">
        <f t="shared" si="89"/>
        <v>11.428571428571429</v>
      </c>
      <c r="AY85" s="50">
        <v>44868</v>
      </c>
      <c r="AZ85" s="50">
        <f t="shared" si="90"/>
        <v>44896</v>
      </c>
      <c r="BA85" s="50">
        <f t="shared" si="90"/>
        <v>44924</v>
      </c>
      <c r="BB85" s="50">
        <f t="shared" si="91"/>
        <v>44959</v>
      </c>
      <c r="BC85" s="50">
        <f t="shared" si="92"/>
        <v>44980</v>
      </c>
      <c r="BD85" s="50">
        <f t="shared" si="66"/>
        <v>45008</v>
      </c>
      <c r="BE85" s="50">
        <f t="shared" si="66"/>
        <v>45036</v>
      </c>
      <c r="BF85" s="50">
        <f t="shared" si="66"/>
        <v>45064</v>
      </c>
      <c r="BG85" s="50">
        <f t="shared" si="67"/>
        <v>45092</v>
      </c>
      <c r="BH85" s="50">
        <f t="shared" si="67"/>
        <v>45120</v>
      </c>
      <c r="BI85" s="50">
        <f t="shared" si="67"/>
        <v>45148</v>
      </c>
    </row>
    <row r="86" spans="1:61">
      <c r="A86" s="95">
        <v>284</v>
      </c>
      <c r="B86" s="3" t="s">
        <v>61</v>
      </c>
      <c r="C86" s="3">
        <v>189929</v>
      </c>
      <c r="D86" s="3" t="s">
        <v>94</v>
      </c>
      <c r="E86" s="3">
        <v>224501</v>
      </c>
      <c r="G86" s="210" t="s">
        <v>63</v>
      </c>
      <c r="H86" s="3" t="s">
        <v>57</v>
      </c>
      <c r="I86" s="3">
        <v>2</v>
      </c>
      <c r="J86" s="3" t="s">
        <v>58</v>
      </c>
      <c r="K86" s="3" t="s">
        <v>62</v>
      </c>
      <c r="L86" s="3" t="str">
        <f t="shared" si="68"/>
        <v>CON-EX</v>
      </c>
      <c r="M86" s="3" t="s">
        <v>76</v>
      </c>
      <c r="N86" s="3" t="s">
        <v>76</v>
      </c>
      <c r="O86" s="3" t="s">
        <v>76</v>
      </c>
      <c r="P86" s="3" t="s">
        <v>76</v>
      </c>
      <c r="Q86" s="3" t="s">
        <v>76</v>
      </c>
      <c r="R86" s="3" t="s">
        <v>76</v>
      </c>
      <c r="T86" s="38">
        <v>44835</v>
      </c>
      <c r="U86" s="34">
        <f t="shared" si="93"/>
        <v>44856</v>
      </c>
      <c r="V86" s="35">
        <f t="shared" si="69"/>
        <v>44868</v>
      </c>
      <c r="W86" s="34">
        <f t="shared" si="70"/>
        <v>44924</v>
      </c>
      <c r="X86" s="34">
        <f t="shared" si="71"/>
        <v>44928</v>
      </c>
      <c r="Z86" s="52">
        <f t="shared" si="72"/>
        <v>0</v>
      </c>
      <c r="AA86" s="52">
        <f t="shared" si="73"/>
        <v>0</v>
      </c>
      <c r="AB86" s="36">
        <f t="shared" si="74"/>
        <v>44929</v>
      </c>
      <c r="AC86" s="55"/>
      <c r="AD86" s="52">
        <f t="shared" si="75"/>
        <v>0</v>
      </c>
      <c r="AE86" s="52">
        <f t="shared" si="76"/>
        <v>0</v>
      </c>
      <c r="AF86" s="34">
        <f t="shared" si="77"/>
        <v>44936</v>
      </c>
      <c r="AG86" s="55"/>
      <c r="AH86" s="52">
        <f t="shared" si="78"/>
        <v>0</v>
      </c>
      <c r="AI86" s="52">
        <f t="shared" si="79"/>
        <v>0</v>
      </c>
      <c r="AJ86" s="34">
        <f t="shared" si="80"/>
        <v>44943</v>
      </c>
      <c r="AK86" s="55"/>
      <c r="AL86" s="52">
        <f t="shared" si="81"/>
        <v>0</v>
      </c>
      <c r="AM86" s="52">
        <f t="shared" si="82"/>
        <v>0</v>
      </c>
      <c r="AN86" s="34">
        <f t="shared" si="83"/>
        <v>44950</v>
      </c>
      <c r="AO86" s="34"/>
      <c r="AP86" s="34">
        <f t="shared" si="84"/>
        <v>44974</v>
      </c>
      <c r="AQ86" s="37">
        <f t="shared" si="85"/>
        <v>44977</v>
      </c>
      <c r="AR86" s="1">
        <v>30</v>
      </c>
      <c r="AS86" s="1">
        <f t="shared" si="86"/>
        <v>210</v>
      </c>
      <c r="AT86" s="34"/>
      <c r="AU86" s="34">
        <f t="shared" si="87"/>
        <v>-1</v>
      </c>
      <c r="AV86" s="7">
        <f t="shared" si="88"/>
        <v>45160</v>
      </c>
      <c r="AW86" s="7"/>
      <c r="AX86" s="70">
        <f t="shared" si="89"/>
        <v>11.428571428571429</v>
      </c>
      <c r="AY86" s="50">
        <v>44868</v>
      </c>
      <c r="AZ86" s="50">
        <f t="shared" si="90"/>
        <v>44896</v>
      </c>
      <c r="BA86" s="50">
        <f t="shared" si="90"/>
        <v>44924</v>
      </c>
      <c r="BB86" s="50">
        <f t="shared" si="91"/>
        <v>44959</v>
      </c>
      <c r="BC86" s="50">
        <f t="shared" si="92"/>
        <v>44980</v>
      </c>
      <c r="BD86" s="50">
        <f t="shared" si="66"/>
        <v>45008</v>
      </c>
      <c r="BE86" s="50">
        <f t="shared" si="66"/>
        <v>45036</v>
      </c>
      <c r="BF86" s="50">
        <f t="shared" si="66"/>
        <v>45064</v>
      </c>
      <c r="BG86" s="50">
        <f t="shared" si="67"/>
        <v>45092</v>
      </c>
      <c r="BH86" s="50">
        <f t="shared" si="67"/>
        <v>45120</v>
      </c>
      <c r="BI86" s="50">
        <f t="shared" si="67"/>
        <v>45148</v>
      </c>
    </row>
    <row r="87" spans="1:61">
      <c r="A87" s="95">
        <v>285</v>
      </c>
      <c r="B87" s="3" t="s">
        <v>61</v>
      </c>
      <c r="C87" s="3">
        <v>189929</v>
      </c>
      <c r="D87" s="3" t="s">
        <v>94</v>
      </c>
      <c r="E87" s="3">
        <v>224501</v>
      </c>
      <c r="G87" s="210" t="s">
        <v>63</v>
      </c>
      <c r="H87" s="3" t="s">
        <v>57</v>
      </c>
      <c r="I87" s="3">
        <v>2</v>
      </c>
      <c r="J87" s="3" t="s">
        <v>58</v>
      </c>
      <c r="K87" s="3" t="s">
        <v>59</v>
      </c>
      <c r="L87" s="3" t="str">
        <f t="shared" si="68"/>
        <v>CON-SED</v>
      </c>
      <c r="M87" s="3" t="s">
        <v>76</v>
      </c>
      <c r="N87" s="3" t="s">
        <v>76</v>
      </c>
      <c r="O87" s="3" t="s">
        <v>76</v>
      </c>
      <c r="P87" s="3" t="s">
        <v>76</v>
      </c>
      <c r="Q87" s="3" t="s">
        <v>76</v>
      </c>
      <c r="R87" s="3" t="s">
        <v>76</v>
      </c>
      <c r="T87" s="38">
        <v>44835</v>
      </c>
      <c r="U87" s="34">
        <f t="shared" si="93"/>
        <v>44856</v>
      </c>
      <c r="V87" s="35">
        <f>AY87</f>
        <v>44868</v>
      </c>
      <c r="W87" s="34">
        <f t="shared" si="70"/>
        <v>44924</v>
      </c>
      <c r="X87" s="34">
        <f t="shared" si="71"/>
        <v>44928</v>
      </c>
      <c r="Z87" s="52">
        <f t="shared" si="72"/>
        <v>0</v>
      </c>
      <c r="AA87" s="52">
        <f t="shared" si="73"/>
        <v>0</v>
      </c>
      <c r="AB87" s="36">
        <f t="shared" si="74"/>
        <v>44929</v>
      </c>
      <c r="AC87" s="55"/>
      <c r="AD87" s="52">
        <f t="shared" si="75"/>
        <v>0</v>
      </c>
      <c r="AE87" s="52">
        <f t="shared" si="76"/>
        <v>0</v>
      </c>
      <c r="AF87" s="34">
        <f t="shared" si="77"/>
        <v>44936</v>
      </c>
      <c r="AG87" s="55"/>
      <c r="AH87" s="52">
        <f t="shared" si="78"/>
        <v>0</v>
      </c>
      <c r="AI87" s="52">
        <f t="shared" si="79"/>
        <v>0</v>
      </c>
      <c r="AJ87" s="34">
        <f t="shared" si="80"/>
        <v>44943</v>
      </c>
      <c r="AK87" s="55"/>
      <c r="AL87" s="52">
        <f t="shared" si="81"/>
        <v>0</v>
      </c>
      <c r="AM87" s="52">
        <f t="shared" si="82"/>
        <v>0</v>
      </c>
      <c r="AN87" s="34">
        <f t="shared" si="83"/>
        <v>44950</v>
      </c>
      <c r="AO87" s="34"/>
      <c r="AP87" s="34">
        <f t="shared" si="84"/>
        <v>44974</v>
      </c>
      <c r="AQ87" s="37">
        <f t="shared" si="85"/>
        <v>44977</v>
      </c>
      <c r="AR87" s="1">
        <v>30</v>
      </c>
      <c r="AS87" s="1">
        <f t="shared" si="86"/>
        <v>210</v>
      </c>
      <c r="AT87" s="34"/>
      <c r="AU87" s="34">
        <f t="shared" si="87"/>
        <v>-1</v>
      </c>
      <c r="AV87" s="7">
        <f t="shared" si="88"/>
        <v>45160</v>
      </c>
      <c r="AW87" s="7"/>
      <c r="AX87" s="70">
        <f t="shared" si="89"/>
        <v>11.428571428571429</v>
      </c>
      <c r="AY87" s="50">
        <v>44868</v>
      </c>
      <c r="AZ87" s="50">
        <f t="shared" si="90"/>
        <v>44896</v>
      </c>
      <c r="BA87" s="50">
        <f t="shared" si="90"/>
        <v>44924</v>
      </c>
      <c r="BB87" s="50">
        <f t="shared" si="91"/>
        <v>44959</v>
      </c>
      <c r="BC87" s="50">
        <f t="shared" si="92"/>
        <v>44980</v>
      </c>
      <c r="BD87" s="50">
        <f t="shared" si="66"/>
        <v>45008</v>
      </c>
      <c r="BE87" s="50">
        <f t="shared" si="66"/>
        <v>45036</v>
      </c>
      <c r="BF87" s="50">
        <f t="shared" si="66"/>
        <v>45064</v>
      </c>
      <c r="BG87" s="50">
        <f t="shared" si="67"/>
        <v>45092</v>
      </c>
      <c r="BH87" s="50">
        <f t="shared" si="67"/>
        <v>45120</v>
      </c>
      <c r="BI87" s="50">
        <f t="shared" si="67"/>
        <v>45148</v>
      </c>
    </row>
    <row r="88" spans="1:61">
      <c r="A88" s="95">
        <v>286</v>
      </c>
      <c r="D88" s="3" t="s">
        <v>94</v>
      </c>
      <c r="E88" s="3">
        <v>224711</v>
      </c>
      <c r="G88" s="210" t="s">
        <v>56</v>
      </c>
      <c r="H88" s="3" t="s">
        <v>57</v>
      </c>
      <c r="I88" s="3">
        <v>2</v>
      </c>
      <c r="J88" s="3" t="s">
        <v>64</v>
      </c>
      <c r="K88" s="3" t="s">
        <v>59</v>
      </c>
      <c r="L88" s="3" t="str">
        <f t="shared" si="68"/>
        <v>HFD-SED</v>
      </c>
      <c r="M88" s="3" t="s">
        <v>76</v>
      </c>
      <c r="N88" s="3" t="s">
        <v>76</v>
      </c>
      <c r="O88" s="3" t="s">
        <v>76</v>
      </c>
      <c r="P88" s="3" t="s">
        <v>76</v>
      </c>
      <c r="Q88" s="3" t="s">
        <v>76</v>
      </c>
      <c r="R88" s="3" t="s">
        <v>76</v>
      </c>
      <c r="T88" s="38">
        <v>44838</v>
      </c>
      <c r="U88" s="34">
        <f t="shared" si="93"/>
        <v>44859</v>
      </c>
      <c r="V88" s="35">
        <f>AY88</f>
        <v>44868</v>
      </c>
      <c r="W88" s="34">
        <f t="shared" si="70"/>
        <v>44924</v>
      </c>
      <c r="X88" s="34">
        <f t="shared" si="71"/>
        <v>44928</v>
      </c>
      <c r="Z88" s="52">
        <f t="shared" si="72"/>
        <v>0</v>
      </c>
      <c r="AA88" s="52">
        <f t="shared" si="73"/>
        <v>0</v>
      </c>
      <c r="AB88" s="36">
        <f t="shared" si="74"/>
        <v>44929</v>
      </c>
      <c r="AC88" s="55"/>
      <c r="AD88" s="52">
        <f t="shared" si="75"/>
        <v>0</v>
      </c>
      <c r="AE88" s="52">
        <f t="shared" si="76"/>
        <v>0</v>
      </c>
      <c r="AF88" s="34">
        <f t="shared" si="77"/>
        <v>44936</v>
      </c>
      <c r="AG88" s="55"/>
      <c r="AH88" s="52">
        <f t="shared" si="78"/>
        <v>0</v>
      </c>
      <c r="AI88" s="52">
        <f t="shared" si="79"/>
        <v>0</v>
      </c>
      <c r="AJ88" s="34">
        <f t="shared" si="80"/>
        <v>44943</v>
      </c>
      <c r="AK88" s="55"/>
      <c r="AL88" s="52">
        <f t="shared" si="81"/>
        <v>0</v>
      </c>
      <c r="AM88" s="52">
        <f t="shared" si="82"/>
        <v>0</v>
      </c>
      <c r="AN88" s="34">
        <f t="shared" si="83"/>
        <v>44950</v>
      </c>
      <c r="AO88" s="34"/>
      <c r="AP88" s="34">
        <f t="shared" si="84"/>
        <v>44974</v>
      </c>
      <c r="AQ88" s="37">
        <f t="shared" si="85"/>
        <v>44977</v>
      </c>
      <c r="AR88" s="1">
        <v>30</v>
      </c>
      <c r="AS88" s="1">
        <f t="shared" si="86"/>
        <v>210</v>
      </c>
      <c r="AT88" s="34"/>
      <c r="AU88" s="34">
        <f t="shared" si="87"/>
        <v>-1</v>
      </c>
      <c r="AV88" s="7">
        <f t="shared" si="88"/>
        <v>45160</v>
      </c>
      <c r="AW88" s="7"/>
      <c r="AX88" s="70">
        <f t="shared" si="89"/>
        <v>11.428571428571429</v>
      </c>
      <c r="AY88" s="50">
        <v>44868</v>
      </c>
      <c r="AZ88" s="50">
        <f t="shared" si="90"/>
        <v>44896</v>
      </c>
      <c r="BA88" s="50">
        <f t="shared" si="90"/>
        <v>44924</v>
      </c>
      <c r="BB88" s="50">
        <f t="shared" si="91"/>
        <v>44959</v>
      </c>
      <c r="BC88" s="50">
        <f t="shared" si="92"/>
        <v>44980</v>
      </c>
      <c r="BD88" s="50">
        <f t="shared" si="66"/>
        <v>45008</v>
      </c>
      <c r="BE88" s="50">
        <f t="shared" si="66"/>
        <v>45036</v>
      </c>
      <c r="BF88" s="50">
        <f t="shared" si="66"/>
        <v>45064</v>
      </c>
      <c r="BG88" s="50">
        <f t="shared" si="67"/>
        <v>45092</v>
      </c>
      <c r="BH88" s="50">
        <f t="shared" si="67"/>
        <v>45120</v>
      </c>
      <c r="BI88" s="50">
        <f t="shared" si="67"/>
        <v>45148</v>
      </c>
    </row>
    <row r="89" spans="1:61">
      <c r="A89" s="95">
        <v>287</v>
      </c>
      <c r="D89" s="3" t="s">
        <v>94</v>
      </c>
      <c r="E89" s="3">
        <v>224711</v>
      </c>
      <c r="G89" s="210" t="s">
        <v>56</v>
      </c>
      <c r="H89" s="3" t="s">
        <v>57</v>
      </c>
      <c r="I89" s="3">
        <v>2</v>
      </c>
      <c r="J89" s="3" t="s">
        <v>64</v>
      </c>
      <c r="K89" s="3" t="s">
        <v>62</v>
      </c>
      <c r="L89" s="3" t="str">
        <f t="shared" si="68"/>
        <v>HFD-EX</v>
      </c>
      <c r="M89" s="3" t="s">
        <v>76</v>
      </c>
      <c r="N89" s="3" t="s">
        <v>76</v>
      </c>
      <c r="O89" s="3" t="s">
        <v>76</v>
      </c>
      <c r="P89" s="3" t="s">
        <v>76</v>
      </c>
      <c r="Q89" s="3" t="s">
        <v>76</v>
      </c>
      <c r="R89" s="3" t="s">
        <v>76</v>
      </c>
      <c r="T89" s="38">
        <v>44838</v>
      </c>
      <c r="U89" s="34">
        <f t="shared" si="93"/>
        <v>44859</v>
      </c>
      <c r="V89" s="35">
        <f>AY89</f>
        <v>44868</v>
      </c>
      <c r="W89" s="34">
        <f t="shared" si="70"/>
        <v>44924</v>
      </c>
      <c r="X89" s="34">
        <f t="shared" si="71"/>
        <v>44928</v>
      </c>
      <c r="Z89" s="52">
        <f t="shared" si="72"/>
        <v>0</v>
      </c>
      <c r="AA89" s="52">
        <f t="shared" si="73"/>
        <v>0</v>
      </c>
      <c r="AB89" s="36">
        <f t="shared" si="74"/>
        <v>44929</v>
      </c>
      <c r="AC89" s="55"/>
      <c r="AD89" s="52">
        <f t="shared" si="75"/>
        <v>0</v>
      </c>
      <c r="AE89" s="52">
        <f t="shared" si="76"/>
        <v>0</v>
      </c>
      <c r="AF89" s="34">
        <f t="shared" si="77"/>
        <v>44936</v>
      </c>
      <c r="AG89" s="55"/>
      <c r="AH89" s="52">
        <f t="shared" si="78"/>
        <v>0</v>
      </c>
      <c r="AI89" s="52">
        <f t="shared" si="79"/>
        <v>0</v>
      </c>
      <c r="AJ89" s="34">
        <f t="shared" si="80"/>
        <v>44943</v>
      </c>
      <c r="AK89" s="55"/>
      <c r="AL89" s="52">
        <f t="shared" si="81"/>
        <v>0</v>
      </c>
      <c r="AM89" s="52">
        <f t="shared" si="82"/>
        <v>0</v>
      </c>
      <c r="AN89" s="34">
        <f t="shared" si="83"/>
        <v>44950</v>
      </c>
      <c r="AO89" s="34"/>
      <c r="AP89" s="34">
        <f t="shared" si="84"/>
        <v>44974</v>
      </c>
      <c r="AQ89" s="37">
        <f t="shared" si="85"/>
        <v>44977</v>
      </c>
      <c r="AR89" s="1">
        <v>30</v>
      </c>
      <c r="AS89" s="1">
        <f t="shared" si="86"/>
        <v>210</v>
      </c>
      <c r="AT89" s="34"/>
      <c r="AU89" s="34">
        <f t="shared" si="87"/>
        <v>-1</v>
      </c>
      <c r="AV89" s="7">
        <f t="shared" si="88"/>
        <v>45160</v>
      </c>
      <c r="AW89" s="7"/>
      <c r="AX89" s="70">
        <f t="shared" si="89"/>
        <v>11.428571428571429</v>
      </c>
      <c r="AY89" s="50">
        <v>44868</v>
      </c>
      <c r="AZ89" s="50">
        <f t="shared" si="90"/>
        <v>44896</v>
      </c>
      <c r="BA89" s="50">
        <f t="shared" si="90"/>
        <v>44924</v>
      </c>
      <c r="BB89" s="50">
        <f t="shared" si="91"/>
        <v>44959</v>
      </c>
      <c r="BC89" s="50">
        <f t="shared" si="92"/>
        <v>44980</v>
      </c>
      <c r="BD89" s="50">
        <f t="shared" si="66"/>
        <v>45008</v>
      </c>
      <c r="BE89" s="50">
        <f t="shared" si="66"/>
        <v>45036</v>
      </c>
      <c r="BF89" s="50">
        <f t="shared" si="66"/>
        <v>45064</v>
      </c>
      <c r="BG89" s="50">
        <f t="shared" si="67"/>
        <v>45092</v>
      </c>
      <c r="BH89" s="50">
        <f t="shared" si="67"/>
        <v>45120</v>
      </c>
      <c r="BI89" s="50">
        <f t="shared" si="67"/>
        <v>45148</v>
      </c>
    </row>
    <row r="90" spans="1:61">
      <c r="A90" s="95">
        <v>288</v>
      </c>
      <c r="D90" s="3" t="s">
        <v>94</v>
      </c>
      <c r="E90" s="3">
        <v>224711</v>
      </c>
      <c r="G90" s="210" t="s">
        <v>56</v>
      </c>
      <c r="H90" s="3" t="s">
        <v>57</v>
      </c>
      <c r="I90" s="3">
        <v>2</v>
      </c>
      <c r="J90" s="3" t="s">
        <v>64</v>
      </c>
      <c r="K90" s="3" t="s">
        <v>62</v>
      </c>
      <c r="L90" s="3" t="str">
        <f t="shared" si="68"/>
        <v>HFD-EX</v>
      </c>
      <c r="M90" s="3" t="s">
        <v>76</v>
      </c>
      <c r="N90" s="3" t="s">
        <v>76</v>
      </c>
      <c r="O90" s="3" t="s">
        <v>76</v>
      </c>
      <c r="P90" s="3" t="s">
        <v>76</v>
      </c>
      <c r="Q90" s="3" t="s">
        <v>76</v>
      </c>
      <c r="R90" s="3" t="s">
        <v>76</v>
      </c>
      <c r="T90" s="38">
        <v>44838</v>
      </c>
      <c r="U90" s="34">
        <f t="shared" si="93"/>
        <v>44859</v>
      </c>
      <c r="V90" s="35">
        <f>AY90</f>
        <v>44868</v>
      </c>
      <c r="W90" s="34">
        <f t="shared" si="70"/>
        <v>44924</v>
      </c>
      <c r="X90" s="34">
        <f t="shared" si="71"/>
        <v>44928</v>
      </c>
      <c r="Z90" s="52">
        <f t="shared" si="72"/>
        <v>0</v>
      </c>
      <c r="AA90" s="52">
        <f t="shared" si="73"/>
        <v>0</v>
      </c>
      <c r="AB90" s="36">
        <f t="shared" si="74"/>
        <v>44929</v>
      </c>
      <c r="AC90" s="55"/>
      <c r="AD90" s="52">
        <f t="shared" si="75"/>
        <v>0</v>
      </c>
      <c r="AE90" s="52">
        <f t="shared" si="76"/>
        <v>0</v>
      </c>
      <c r="AF90" s="34">
        <f t="shared" si="77"/>
        <v>44936</v>
      </c>
      <c r="AG90" s="55"/>
      <c r="AH90" s="52">
        <f t="shared" si="78"/>
        <v>0</v>
      </c>
      <c r="AI90" s="52">
        <f t="shared" si="79"/>
        <v>0</v>
      </c>
      <c r="AJ90" s="34">
        <f t="shared" si="80"/>
        <v>44943</v>
      </c>
      <c r="AK90" s="55"/>
      <c r="AL90" s="52">
        <f t="shared" si="81"/>
        <v>0</v>
      </c>
      <c r="AM90" s="52">
        <f t="shared" si="82"/>
        <v>0</v>
      </c>
      <c r="AN90" s="34">
        <f t="shared" si="83"/>
        <v>44950</v>
      </c>
      <c r="AO90" s="34"/>
      <c r="AP90" s="34">
        <f t="shared" si="84"/>
        <v>44974</v>
      </c>
      <c r="AQ90" s="37">
        <f t="shared" si="85"/>
        <v>44977</v>
      </c>
      <c r="AR90" s="1">
        <v>30</v>
      </c>
      <c r="AS90" s="1">
        <f t="shared" si="86"/>
        <v>210</v>
      </c>
      <c r="AT90" s="34"/>
      <c r="AU90" s="34">
        <f t="shared" si="87"/>
        <v>-1</v>
      </c>
      <c r="AV90" s="7">
        <f t="shared" si="88"/>
        <v>45160</v>
      </c>
      <c r="AW90" s="7"/>
      <c r="AX90" s="70">
        <f t="shared" si="89"/>
        <v>11.428571428571429</v>
      </c>
      <c r="AY90" s="50">
        <v>44868</v>
      </c>
      <c r="AZ90" s="50">
        <f t="shared" si="90"/>
        <v>44896</v>
      </c>
      <c r="BA90" s="50">
        <f t="shared" si="90"/>
        <v>44924</v>
      </c>
      <c r="BB90" s="50">
        <f t="shared" si="91"/>
        <v>44959</v>
      </c>
      <c r="BC90" s="50">
        <f t="shared" si="92"/>
        <v>44980</v>
      </c>
      <c r="BD90" s="50">
        <f t="shared" si="66"/>
        <v>45008</v>
      </c>
      <c r="BE90" s="50">
        <f t="shared" si="66"/>
        <v>45036</v>
      </c>
      <c r="BF90" s="50">
        <f t="shared" si="66"/>
        <v>45064</v>
      </c>
      <c r="BG90" s="50">
        <f t="shared" si="67"/>
        <v>45092</v>
      </c>
      <c r="BH90" s="50">
        <f t="shared" si="67"/>
        <v>45120</v>
      </c>
      <c r="BI90" s="50">
        <f t="shared" si="67"/>
        <v>45148</v>
      </c>
    </row>
    <row r="91" spans="1:61">
      <c r="A91" s="95">
        <v>289</v>
      </c>
      <c r="D91" s="3" t="s">
        <v>94</v>
      </c>
      <c r="E91" s="3">
        <v>224712</v>
      </c>
      <c r="G91" s="210" t="s">
        <v>63</v>
      </c>
      <c r="H91" s="3" t="s">
        <v>57</v>
      </c>
      <c r="I91" s="3">
        <v>2</v>
      </c>
      <c r="J91" s="3" t="s">
        <v>58</v>
      </c>
      <c r="K91" s="3" t="s">
        <v>59</v>
      </c>
      <c r="L91" s="3" t="str">
        <f t="shared" si="68"/>
        <v>CON-SED</v>
      </c>
      <c r="M91" s="3" t="s">
        <v>76</v>
      </c>
      <c r="N91" s="3" t="s">
        <v>76</v>
      </c>
      <c r="O91" s="3" t="s">
        <v>76</v>
      </c>
      <c r="P91" s="3" t="s">
        <v>76</v>
      </c>
      <c r="Q91" s="3" t="s">
        <v>76</v>
      </c>
      <c r="R91" s="3" t="s">
        <v>76</v>
      </c>
      <c r="T91" s="38">
        <v>44838</v>
      </c>
      <c r="U91" s="34">
        <f t="shared" si="93"/>
        <v>44859</v>
      </c>
      <c r="V91" s="35">
        <f t="shared" si="69"/>
        <v>44868</v>
      </c>
      <c r="W91" s="34">
        <f t="shared" si="70"/>
        <v>44924</v>
      </c>
      <c r="X91" s="34">
        <f t="shared" si="71"/>
        <v>44928</v>
      </c>
      <c r="Z91" s="52">
        <f t="shared" si="72"/>
        <v>0</v>
      </c>
      <c r="AA91" s="52">
        <f t="shared" si="73"/>
        <v>0</v>
      </c>
      <c r="AB91" s="36">
        <f t="shared" si="74"/>
        <v>44929</v>
      </c>
      <c r="AC91" s="55"/>
      <c r="AD91" s="52">
        <f t="shared" si="75"/>
        <v>0</v>
      </c>
      <c r="AE91" s="52">
        <f t="shared" si="76"/>
        <v>0</v>
      </c>
      <c r="AF91" s="34">
        <f t="shared" si="77"/>
        <v>44936</v>
      </c>
      <c r="AG91" s="55"/>
      <c r="AH91" s="52">
        <f t="shared" si="78"/>
        <v>0</v>
      </c>
      <c r="AI91" s="52">
        <f t="shared" si="79"/>
        <v>0</v>
      </c>
      <c r="AJ91" s="34">
        <f t="shared" si="80"/>
        <v>44943</v>
      </c>
      <c r="AK91" s="55"/>
      <c r="AL91" s="52">
        <f t="shared" si="81"/>
        <v>0</v>
      </c>
      <c r="AM91" s="52">
        <f t="shared" si="82"/>
        <v>0</v>
      </c>
      <c r="AN91" s="34">
        <f t="shared" si="83"/>
        <v>44950</v>
      </c>
      <c r="AO91" s="34"/>
      <c r="AP91" s="34">
        <f t="shared" si="84"/>
        <v>44974</v>
      </c>
      <c r="AQ91" s="37">
        <f t="shared" si="85"/>
        <v>44977</v>
      </c>
      <c r="AR91" s="1">
        <v>30</v>
      </c>
      <c r="AS91" s="1">
        <f t="shared" si="86"/>
        <v>210</v>
      </c>
      <c r="AT91" s="34"/>
      <c r="AU91" s="34">
        <f t="shared" si="87"/>
        <v>-1</v>
      </c>
      <c r="AV91" s="7">
        <f t="shared" si="88"/>
        <v>45160</v>
      </c>
      <c r="AW91" s="7"/>
      <c r="AX91" s="70">
        <f t="shared" si="89"/>
        <v>11.428571428571429</v>
      </c>
      <c r="AY91" s="50">
        <v>44868</v>
      </c>
      <c r="AZ91" s="50">
        <f t="shared" si="90"/>
        <v>44896</v>
      </c>
      <c r="BA91" s="50">
        <f t="shared" si="90"/>
        <v>44924</v>
      </c>
      <c r="BB91" s="50">
        <f t="shared" si="91"/>
        <v>44959</v>
      </c>
      <c r="BC91" s="50">
        <f t="shared" si="92"/>
        <v>44980</v>
      </c>
      <c r="BD91" s="50">
        <f t="shared" si="66"/>
        <v>45008</v>
      </c>
      <c r="BE91" s="50">
        <f t="shared" si="66"/>
        <v>45036</v>
      </c>
      <c r="BF91" s="50">
        <f t="shared" si="66"/>
        <v>45064</v>
      </c>
      <c r="BG91" s="50">
        <f t="shared" si="67"/>
        <v>45092</v>
      </c>
      <c r="BH91" s="50">
        <f t="shared" si="67"/>
        <v>45120</v>
      </c>
      <c r="BI91" s="50">
        <f t="shared" si="67"/>
        <v>45148</v>
      </c>
    </row>
    <row r="92" spans="1:61">
      <c r="A92" s="95">
        <v>290</v>
      </c>
      <c r="D92" s="3" t="s">
        <v>94</v>
      </c>
      <c r="E92" s="3">
        <v>224712</v>
      </c>
      <c r="G92" s="210" t="s">
        <v>63</v>
      </c>
      <c r="H92" s="3" t="s">
        <v>57</v>
      </c>
      <c r="I92" s="3">
        <v>2</v>
      </c>
      <c r="J92" s="3" t="s">
        <v>58</v>
      </c>
      <c r="K92" s="3" t="s">
        <v>62</v>
      </c>
      <c r="L92" s="3" t="str">
        <f t="shared" si="68"/>
        <v>CON-EX</v>
      </c>
      <c r="M92" s="3" t="s">
        <v>76</v>
      </c>
      <c r="N92" s="3" t="s">
        <v>76</v>
      </c>
      <c r="O92" s="3" t="s">
        <v>76</v>
      </c>
      <c r="P92" s="3" t="s">
        <v>76</v>
      </c>
      <c r="Q92" s="3" t="s">
        <v>76</v>
      </c>
      <c r="R92" s="3" t="s">
        <v>76</v>
      </c>
      <c r="T92" s="38">
        <v>44838</v>
      </c>
      <c r="U92" s="34">
        <f t="shared" si="93"/>
        <v>44859</v>
      </c>
      <c r="V92" s="35">
        <f t="shared" si="69"/>
        <v>44868</v>
      </c>
      <c r="W92" s="34">
        <f t="shared" si="70"/>
        <v>44924</v>
      </c>
      <c r="X92" s="34">
        <f t="shared" si="71"/>
        <v>44928</v>
      </c>
      <c r="Z92" s="52">
        <f t="shared" si="72"/>
        <v>0</v>
      </c>
      <c r="AA92" s="52">
        <f t="shared" si="73"/>
        <v>0</v>
      </c>
      <c r="AB92" s="36">
        <f t="shared" si="74"/>
        <v>44929</v>
      </c>
      <c r="AC92" s="55"/>
      <c r="AD92" s="52">
        <f t="shared" si="75"/>
        <v>0</v>
      </c>
      <c r="AE92" s="52">
        <f t="shared" si="76"/>
        <v>0</v>
      </c>
      <c r="AF92" s="34">
        <f t="shared" si="77"/>
        <v>44936</v>
      </c>
      <c r="AG92" s="55"/>
      <c r="AH92" s="52">
        <f t="shared" si="78"/>
        <v>0</v>
      </c>
      <c r="AI92" s="52">
        <f t="shared" si="79"/>
        <v>0</v>
      </c>
      <c r="AJ92" s="34">
        <f t="shared" si="80"/>
        <v>44943</v>
      </c>
      <c r="AK92" s="55"/>
      <c r="AL92" s="52">
        <f t="shared" si="81"/>
        <v>0</v>
      </c>
      <c r="AM92" s="52">
        <f t="shared" si="82"/>
        <v>0</v>
      </c>
      <c r="AN92" s="34">
        <f t="shared" si="83"/>
        <v>44950</v>
      </c>
      <c r="AO92" s="34"/>
      <c r="AP92" s="34">
        <f t="shared" si="84"/>
        <v>44974</v>
      </c>
      <c r="AQ92" s="37">
        <f t="shared" si="85"/>
        <v>44977</v>
      </c>
      <c r="AR92" s="1">
        <v>30</v>
      </c>
      <c r="AS92" s="1">
        <f t="shared" si="86"/>
        <v>210</v>
      </c>
      <c r="AT92" s="34"/>
      <c r="AU92" s="34">
        <f t="shared" si="87"/>
        <v>-1</v>
      </c>
      <c r="AV92" s="7">
        <f t="shared" si="88"/>
        <v>45160</v>
      </c>
      <c r="AW92" s="7"/>
      <c r="AX92" s="70">
        <f t="shared" si="89"/>
        <v>11.428571428571429</v>
      </c>
      <c r="AY92" s="50">
        <v>44868</v>
      </c>
      <c r="AZ92" s="50">
        <f t="shared" si="90"/>
        <v>44896</v>
      </c>
      <c r="BA92" s="50">
        <f t="shared" si="90"/>
        <v>44924</v>
      </c>
      <c r="BB92" s="50">
        <f t="shared" si="91"/>
        <v>44959</v>
      </c>
      <c r="BC92" s="50">
        <f t="shared" si="92"/>
        <v>44980</v>
      </c>
      <c r="BD92" s="50">
        <f t="shared" si="66"/>
        <v>45008</v>
      </c>
      <c r="BE92" s="50">
        <f t="shared" si="66"/>
        <v>45036</v>
      </c>
      <c r="BF92" s="50">
        <f t="shared" si="66"/>
        <v>45064</v>
      </c>
      <c r="BG92" s="50">
        <f t="shared" si="67"/>
        <v>45092</v>
      </c>
      <c r="BH92" s="50">
        <f t="shared" si="67"/>
        <v>45120</v>
      </c>
      <c r="BI92" s="50">
        <f t="shared" si="67"/>
        <v>45148</v>
      </c>
    </row>
    <row r="93" spans="1:61">
      <c r="A93" s="95">
        <v>291</v>
      </c>
      <c r="D93" s="3" t="s">
        <v>94</v>
      </c>
      <c r="E93" s="3">
        <v>224712</v>
      </c>
      <c r="G93" s="210" t="s">
        <v>63</v>
      </c>
      <c r="H93" s="3" t="s">
        <v>57</v>
      </c>
      <c r="I93" s="3">
        <v>2</v>
      </c>
      <c r="J93" s="3" t="s">
        <v>58</v>
      </c>
      <c r="K93" s="3" t="s">
        <v>62</v>
      </c>
      <c r="L93" s="3" t="str">
        <f t="shared" si="68"/>
        <v>CON-EX</v>
      </c>
      <c r="M93" s="3" t="s">
        <v>76</v>
      </c>
      <c r="N93" s="3" t="s">
        <v>76</v>
      </c>
      <c r="O93" s="3" t="s">
        <v>76</v>
      </c>
      <c r="P93" s="3" t="s">
        <v>76</v>
      </c>
      <c r="Q93" s="3" t="s">
        <v>76</v>
      </c>
      <c r="R93" s="3" t="s">
        <v>76</v>
      </c>
      <c r="T93" s="57">
        <v>44838</v>
      </c>
      <c r="U93" s="34">
        <f t="shared" si="93"/>
        <v>44859</v>
      </c>
      <c r="V93" s="35">
        <f t="shared" si="69"/>
        <v>44868</v>
      </c>
      <c r="W93" s="34">
        <f t="shared" si="70"/>
        <v>44924</v>
      </c>
      <c r="X93" s="34">
        <f t="shared" si="71"/>
        <v>44928</v>
      </c>
      <c r="Z93" s="52">
        <f t="shared" si="72"/>
        <v>0</v>
      </c>
      <c r="AA93" s="52">
        <f t="shared" si="73"/>
        <v>0</v>
      </c>
      <c r="AB93" s="36">
        <f t="shared" si="74"/>
        <v>44929</v>
      </c>
      <c r="AC93" s="55"/>
      <c r="AD93" s="52">
        <f t="shared" si="75"/>
        <v>0</v>
      </c>
      <c r="AE93" s="52">
        <f t="shared" si="76"/>
        <v>0</v>
      </c>
      <c r="AF93" s="34">
        <f t="shared" si="77"/>
        <v>44936</v>
      </c>
      <c r="AG93" s="55"/>
      <c r="AH93" s="52">
        <f t="shared" si="78"/>
        <v>0</v>
      </c>
      <c r="AI93" s="52">
        <f t="shared" si="79"/>
        <v>0</v>
      </c>
      <c r="AJ93" s="34">
        <f t="shared" si="80"/>
        <v>44943</v>
      </c>
      <c r="AK93" s="55"/>
      <c r="AL93" s="52">
        <f t="shared" si="81"/>
        <v>0</v>
      </c>
      <c r="AM93" s="52">
        <f t="shared" si="82"/>
        <v>0</v>
      </c>
      <c r="AN93" s="34">
        <f t="shared" si="83"/>
        <v>44950</v>
      </c>
      <c r="AO93" s="34"/>
      <c r="AP93" s="34">
        <f t="shared" si="84"/>
        <v>44974</v>
      </c>
      <c r="AQ93" s="37">
        <f t="shared" si="85"/>
        <v>44977</v>
      </c>
      <c r="AR93" s="1">
        <v>30</v>
      </c>
      <c r="AS93" s="1">
        <f t="shared" si="86"/>
        <v>210</v>
      </c>
      <c r="AT93" s="34"/>
      <c r="AU93" s="34">
        <f t="shared" si="87"/>
        <v>-1</v>
      </c>
      <c r="AV93" s="7">
        <f t="shared" si="88"/>
        <v>45160</v>
      </c>
      <c r="AW93" s="7"/>
      <c r="AX93" s="70">
        <f t="shared" si="89"/>
        <v>11.428571428571429</v>
      </c>
      <c r="AY93" s="50">
        <v>44868</v>
      </c>
      <c r="AZ93" s="50">
        <f t="shared" si="90"/>
        <v>44896</v>
      </c>
      <c r="BA93" s="50">
        <f t="shared" si="90"/>
        <v>44924</v>
      </c>
      <c r="BB93" s="50">
        <f t="shared" si="91"/>
        <v>44959</v>
      </c>
      <c r="BC93" s="50">
        <f t="shared" si="92"/>
        <v>44980</v>
      </c>
      <c r="BD93" s="50">
        <f t="shared" si="66"/>
        <v>45008</v>
      </c>
      <c r="BE93" s="50">
        <f t="shared" si="66"/>
        <v>45036</v>
      </c>
      <c r="BF93" s="50">
        <f t="shared" si="66"/>
        <v>45064</v>
      </c>
      <c r="BG93" s="50">
        <f t="shared" si="67"/>
        <v>45092</v>
      </c>
      <c r="BH93" s="50">
        <f t="shared" si="67"/>
        <v>45120</v>
      </c>
      <c r="BI93" s="50">
        <f t="shared" si="67"/>
        <v>45148</v>
      </c>
    </row>
    <row r="94" spans="1:61">
      <c r="A94" s="95">
        <v>292</v>
      </c>
      <c r="L94" s="3" t="str">
        <f t="shared" si="68"/>
        <v>Not Yet Assigned</v>
      </c>
      <c r="M94" s="3" t="s">
        <v>76</v>
      </c>
      <c r="N94" s="3" t="s">
        <v>76</v>
      </c>
      <c r="O94" s="3" t="s">
        <v>76</v>
      </c>
      <c r="P94" s="3" t="s">
        <v>76</v>
      </c>
      <c r="Q94" s="3" t="s">
        <v>76</v>
      </c>
      <c r="R94" s="3" t="s">
        <v>76</v>
      </c>
      <c r="U94" s="34">
        <f t="shared" si="93"/>
        <v>21</v>
      </c>
      <c r="V94" s="35">
        <f t="shared" si="69"/>
        <v>0</v>
      </c>
      <c r="W94" s="34">
        <f t="shared" si="70"/>
        <v>56</v>
      </c>
      <c r="X94" s="34">
        <f t="shared" si="71"/>
        <v>60</v>
      </c>
      <c r="Z94" s="52">
        <f t="shared" si="72"/>
        <v>0</v>
      </c>
      <c r="AA94" s="52">
        <f t="shared" si="73"/>
        <v>0</v>
      </c>
      <c r="AB94" s="36">
        <f t="shared" si="74"/>
        <v>61</v>
      </c>
      <c r="AC94" s="55"/>
      <c r="AD94" s="52">
        <f t="shared" si="75"/>
        <v>0</v>
      </c>
      <c r="AE94" s="52">
        <f t="shared" si="76"/>
        <v>0</v>
      </c>
      <c r="AF94" s="34">
        <f t="shared" si="77"/>
        <v>68</v>
      </c>
      <c r="AG94" s="55"/>
      <c r="AH94" s="52">
        <f t="shared" si="78"/>
        <v>0</v>
      </c>
      <c r="AI94" s="52">
        <f t="shared" si="79"/>
        <v>0</v>
      </c>
      <c r="AJ94" s="34">
        <f t="shared" si="80"/>
        <v>75</v>
      </c>
      <c r="AK94" s="55"/>
      <c r="AL94" s="52">
        <f t="shared" si="81"/>
        <v>0</v>
      </c>
      <c r="AM94" s="52">
        <f t="shared" si="82"/>
        <v>0</v>
      </c>
      <c r="AN94" s="34">
        <f t="shared" si="83"/>
        <v>82</v>
      </c>
      <c r="AO94" s="34"/>
      <c r="AP94" s="34">
        <f t="shared" si="84"/>
        <v>106</v>
      </c>
      <c r="AQ94" s="37">
        <f t="shared" si="85"/>
        <v>109</v>
      </c>
      <c r="AR94" s="1">
        <v>30</v>
      </c>
      <c r="AS94" s="1">
        <f t="shared" si="86"/>
        <v>210</v>
      </c>
      <c r="AT94" s="34"/>
      <c r="AU94" s="34">
        <f t="shared" si="87"/>
        <v>-1</v>
      </c>
      <c r="AV94" s="7">
        <f t="shared" si="88"/>
        <v>292</v>
      </c>
      <c r="AW94" s="7"/>
      <c r="AX94" s="70">
        <f t="shared" si="89"/>
        <v>11.428571428571429</v>
      </c>
      <c r="AY94" s="50"/>
      <c r="AZ94" s="50">
        <f t="shared" si="90"/>
        <v>28</v>
      </c>
      <c r="BA94" s="50">
        <f t="shared" si="90"/>
        <v>56</v>
      </c>
      <c r="BB94" s="50">
        <f t="shared" si="91"/>
        <v>91</v>
      </c>
      <c r="BC94" s="50">
        <f t="shared" si="92"/>
        <v>112</v>
      </c>
      <c r="BD94" s="50">
        <f t="shared" si="66"/>
        <v>140</v>
      </c>
      <c r="BE94" s="50">
        <f t="shared" si="66"/>
        <v>168</v>
      </c>
      <c r="BF94" s="50">
        <f t="shared" si="66"/>
        <v>196</v>
      </c>
      <c r="BG94" s="50">
        <f t="shared" si="67"/>
        <v>224</v>
      </c>
      <c r="BH94" s="50">
        <f t="shared" si="67"/>
        <v>252</v>
      </c>
      <c r="BI94" s="50">
        <f t="shared" si="67"/>
        <v>280</v>
      </c>
    </row>
    <row r="95" spans="1:61">
      <c r="A95" s="95">
        <v>293</v>
      </c>
      <c r="L95" s="3" t="str">
        <f t="shared" si="68"/>
        <v>Not Yet Assigned</v>
      </c>
      <c r="M95" s="3" t="s">
        <v>76</v>
      </c>
      <c r="N95" s="3" t="s">
        <v>76</v>
      </c>
      <c r="O95" s="3" t="s">
        <v>76</v>
      </c>
      <c r="P95" s="3" t="s">
        <v>76</v>
      </c>
      <c r="Q95" s="3" t="s">
        <v>76</v>
      </c>
      <c r="R95" s="3" t="s">
        <v>76</v>
      </c>
      <c r="U95" s="34">
        <f t="shared" si="93"/>
        <v>21</v>
      </c>
      <c r="V95" s="35">
        <f t="shared" si="69"/>
        <v>0</v>
      </c>
      <c r="W95" s="34">
        <f t="shared" si="70"/>
        <v>56</v>
      </c>
      <c r="X95" s="34">
        <f t="shared" si="71"/>
        <v>60</v>
      </c>
      <c r="Z95" s="52">
        <f t="shared" si="72"/>
        <v>0</v>
      </c>
      <c r="AA95" s="52">
        <f t="shared" si="73"/>
        <v>0</v>
      </c>
      <c r="AB95" s="36">
        <f t="shared" si="74"/>
        <v>61</v>
      </c>
      <c r="AC95" s="55"/>
      <c r="AD95" s="52">
        <f t="shared" si="75"/>
        <v>0</v>
      </c>
      <c r="AE95" s="52">
        <f t="shared" si="76"/>
        <v>0</v>
      </c>
      <c r="AF95" s="34">
        <f t="shared" si="77"/>
        <v>68</v>
      </c>
      <c r="AG95" s="55"/>
      <c r="AH95" s="52">
        <f t="shared" si="78"/>
        <v>0</v>
      </c>
      <c r="AI95" s="52">
        <f t="shared" si="79"/>
        <v>0</v>
      </c>
      <c r="AJ95" s="34">
        <f t="shared" si="80"/>
        <v>75</v>
      </c>
      <c r="AK95" s="55"/>
      <c r="AL95" s="52">
        <f t="shared" si="81"/>
        <v>0</v>
      </c>
      <c r="AM95" s="52">
        <f t="shared" si="82"/>
        <v>0</v>
      </c>
      <c r="AN95" s="34">
        <f t="shared" si="83"/>
        <v>82</v>
      </c>
      <c r="AO95" s="34"/>
      <c r="AP95" s="34">
        <f t="shared" si="84"/>
        <v>106</v>
      </c>
      <c r="AQ95" s="37">
        <f t="shared" si="85"/>
        <v>109</v>
      </c>
      <c r="AR95" s="1">
        <v>30</v>
      </c>
      <c r="AS95" s="1">
        <f t="shared" si="86"/>
        <v>210</v>
      </c>
      <c r="AT95" s="34"/>
      <c r="AU95" s="34">
        <f t="shared" si="87"/>
        <v>-1</v>
      </c>
      <c r="AV95" s="7">
        <f t="shared" si="88"/>
        <v>292</v>
      </c>
      <c r="AW95" s="7"/>
      <c r="AX95" s="70">
        <f t="shared" si="89"/>
        <v>11.428571428571429</v>
      </c>
      <c r="AY95" s="50"/>
      <c r="AZ95" s="50">
        <f t="shared" si="90"/>
        <v>28</v>
      </c>
      <c r="BA95" s="50">
        <f t="shared" si="90"/>
        <v>56</v>
      </c>
      <c r="BB95" s="50">
        <f t="shared" si="91"/>
        <v>91</v>
      </c>
      <c r="BC95" s="50">
        <f t="shared" si="92"/>
        <v>112</v>
      </c>
      <c r="BD95" s="50">
        <f t="shared" si="66"/>
        <v>140</v>
      </c>
      <c r="BE95" s="50">
        <f t="shared" si="66"/>
        <v>168</v>
      </c>
      <c r="BF95" s="50">
        <f t="shared" si="66"/>
        <v>196</v>
      </c>
      <c r="BG95" s="50">
        <f t="shared" si="67"/>
        <v>224</v>
      </c>
      <c r="BH95" s="50">
        <f t="shared" si="67"/>
        <v>252</v>
      </c>
      <c r="BI95" s="50">
        <f t="shared" si="67"/>
        <v>280</v>
      </c>
    </row>
    <row r="96" spans="1:61">
      <c r="A96" s="95">
        <v>294</v>
      </c>
      <c r="L96" s="3" t="str">
        <f t="shared" si="68"/>
        <v>Not Yet Assigned</v>
      </c>
      <c r="M96" s="3" t="s">
        <v>76</v>
      </c>
      <c r="N96" s="3" t="s">
        <v>76</v>
      </c>
      <c r="O96" s="3" t="s">
        <v>76</v>
      </c>
      <c r="P96" s="3" t="s">
        <v>76</v>
      </c>
      <c r="Q96" s="3" t="s">
        <v>76</v>
      </c>
      <c r="R96" s="3" t="s">
        <v>76</v>
      </c>
      <c r="U96" s="34">
        <f t="shared" si="93"/>
        <v>21</v>
      </c>
      <c r="V96" s="35">
        <f t="shared" si="69"/>
        <v>0</v>
      </c>
      <c r="W96" s="34">
        <f t="shared" si="70"/>
        <v>56</v>
      </c>
      <c r="X96" s="34">
        <f t="shared" si="71"/>
        <v>60</v>
      </c>
      <c r="Z96" s="52">
        <f t="shared" si="72"/>
        <v>0</v>
      </c>
      <c r="AA96" s="52">
        <f t="shared" si="73"/>
        <v>0</v>
      </c>
      <c r="AB96" s="36">
        <f t="shared" si="74"/>
        <v>61</v>
      </c>
      <c r="AC96" s="55"/>
      <c r="AD96" s="52">
        <f t="shared" si="75"/>
        <v>0</v>
      </c>
      <c r="AE96" s="52">
        <f t="shared" si="76"/>
        <v>0</v>
      </c>
      <c r="AF96" s="34">
        <f t="shared" si="77"/>
        <v>68</v>
      </c>
      <c r="AG96" s="55"/>
      <c r="AH96" s="52">
        <f t="shared" si="78"/>
        <v>0</v>
      </c>
      <c r="AI96" s="52">
        <f t="shared" si="79"/>
        <v>0</v>
      </c>
      <c r="AJ96" s="34">
        <f t="shared" si="80"/>
        <v>75</v>
      </c>
      <c r="AK96" s="55"/>
      <c r="AL96" s="52">
        <f t="shared" si="81"/>
        <v>0</v>
      </c>
      <c r="AM96" s="52">
        <f t="shared" si="82"/>
        <v>0</v>
      </c>
      <c r="AN96" s="34">
        <f t="shared" si="83"/>
        <v>82</v>
      </c>
      <c r="AO96" s="34"/>
      <c r="AP96" s="34">
        <f t="shared" si="84"/>
        <v>106</v>
      </c>
      <c r="AQ96" s="37">
        <f t="shared" si="85"/>
        <v>109</v>
      </c>
      <c r="AR96" s="1">
        <v>30</v>
      </c>
      <c r="AS96" s="1">
        <f t="shared" si="86"/>
        <v>210</v>
      </c>
      <c r="AT96" s="34"/>
      <c r="AU96" s="34">
        <f t="shared" si="87"/>
        <v>-1</v>
      </c>
      <c r="AV96" s="7">
        <f t="shared" si="88"/>
        <v>292</v>
      </c>
      <c r="AW96" s="7"/>
      <c r="AX96" s="70">
        <f t="shared" si="89"/>
        <v>11.428571428571429</v>
      </c>
      <c r="AY96" s="50"/>
      <c r="AZ96" s="50">
        <f t="shared" si="90"/>
        <v>28</v>
      </c>
      <c r="BA96" s="50">
        <f t="shared" si="90"/>
        <v>56</v>
      </c>
      <c r="BB96" s="50">
        <f t="shared" si="91"/>
        <v>91</v>
      </c>
      <c r="BC96" s="50">
        <f t="shared" si="92"/>
        <v>112</v>
      </c>
      <c r="BD96" s="50">
        <f t="shared" si="66"/>
        <v>140</v>
      </c>
      <c r="BE96" s="50">
        <f t="shared" si="66"/>
        <v>168</v>
      </c>
      <c r="BF96" s="50">
        <f t="shared" si="66"/>
        <v>196</v>
      </c>
      <c r="BG96" s="50">
        <f t="shared" si="67"/>
        <v>224</v>
      </c>
      <c r="BH96" s="50">
        <f t="shared" si="67"/>
        <v>252</v>
      </c>
      <c r="BI96" s="50">
        <f t="shared" si="67"/>
        <v>280</v>
      </c>
    </row>
    <row r="97" spans="1:61">
      <c r="A97" s="95">
        <v>295</v>
      </c>
      <c r="L97" s="3" t="str">
        <f t="shared" si="68"/>
        <v>Not Yet Assigned</v>
      </c>
      <c r="M97" s="3" t="s">
        <v>76</v>
      </c>
      <c r="N97" s="3" t="s">
        <v>76</v>
      </c>
      <c r="O97" s="3" t="s">
        <v>76</v>
      </c>
      <c r="P97" s="3" t="s">
        <v>76</v>
      </c>
      <c r="Q97" s="3" t="s">
        <v>76</v>
      </c>
      <c r="R97" s="3" t="s">
        <v>76</v>
      </c>
      <c r="U97" s="34">
        <f t="shared" si="93"/>
        <v>21</v>
      </c>
      <c r="V97" s="35">
        <f t="shared" si="69"/>
        <v>0</v>
      </c>
      <c r="W97" s="34">
        <f t="shared" si="70"/>
        <v>56</v>
      </c>
      <c r="X97" s="34">
        <f t="shared" si="71"/>
        <v>60</v>
      </c>
      <c r="Z97" s="52">
        <f t="shared" si="72"/>
        <v>0</v>
      </c>
      <c r="AA97" s="52">
        <f t="shared" si="73"/>
        <v>0</v>
      </c>
      <c r="AB97" s="36">
        <f t="shared" si="74"/>
        <v>61</v>
      </c>
      <c r="AC97" s="55"/>
      <c r="AD97" s="52">
        <f t="shared" si="75"/>
        <v>0</v>
      </c>
      <c r="AE97" s="52">
        <f t="shared" si="76"/>
        <v>0</v>
      </c>
      <c r="AF97" s="34">
        <f t="shared" si="77"/>
        <v>68</v>
      </c>
      <c r="AG97" s="55"/>
      <c r="AH97" s="52">
        <f t="shared" si="78"/>
        <v>0</v>
      </c>
      <c r="AI97" s="52">
        <f t="shared" si="79"/>
        <v>0</v>
      </c>
      <c r="AJ97" s="34">
        <f t="shared" si="80"/>
        <v>75</v>
      </c>
      <c r="AK97" s="55"/>
      <c r="AL97" s="52">
        <f t="shared" si="81"/>
        <v>0</v>
      </c>
      <c r="AM97" s="52">
        <f t="shared" si="82"/>
        <v>0</v>
      </c>
      <c r="AN97" s="34">
        <f t="shared" si="83"/>
        <v>82</v>
      </c>
      <c r="AO97" s="34"/>
      <c r="AP97" s="34">
        <f t="shared" si="84"/>
        <v>106</v>
      </c>
      <c r="AQ97" s="37">
        <f t="shared" si="85"/>
        <v>109</v>
      </c>
      <c r="AR97" s="1">
        <v>30</v>
      </c>
      <c r="AS97" s="1">
        <f t="shared" si="86"/>
        <v>210</v>
      </c>
      <c r="AT97" s="34"/>
      <c r="AU97" s="34">
        <f t="shared" si="87"/>
        <v>-1</v>
      </c>
      <c r="AV97" s="7">
        <f t="shared" si="88"/>
        <v>292</v>
      </c>
      <c r="AW97" s="7"/>
      <c r="AX97" s="70">
        <f t="shared" si="89"/>
        <v>11.428571428571429</v>
      </c>
      <c r="AY97" s="50"/>
      <c r="AZ97" s="50">
        <f t="shared" si="90"/>
        <v>28</v>
      </c>
      <c r="BA97" s="50">
        <f t="shared" si="90"/>
        <v>56</v>
      </c>
      <c r="BB97" s="50">
        <f t="shared" si="91"/>
        <v>91</v>
      </c>
      <c r="BC97" s="50">
        <f t="shared" si="92"/>
        <v>112</v>
      </c>
      <c r="BD97" s="50">
        <f t="shared" si="66"/>
        <v>140</v>
      </c>
      <c r="BE97" s="50">
        <f t="shared" si="66"/>
        <v>168</v>
      </c>
      <c r="BF97" s="50">
        <f t="shared" si="66"/>
        <v>196</v>
      </c>
      <c r="BG97" s="50">
        <f t="shared" si="67"/>
        <v>224</v>
      </c>
      <c r="BH97" s="50">
        <f t="shared" si="67"/>
        <v>252</v>
      </c>
      <c r="BI97" s="50">
        <f t="shared" si="67"/>
        <v>280</v>
      </c>
    </row>
    <row r="98" spans="1:61">
      <c r="A98" s="95">
        <v>296</v>
      </c>
      <c r="L98" s="3" t="str">
        <f t="shared" si="68"/>
        <v>Not Yet Assigned</v>
      </c>
      <c r="M98" s="3" t="s">
        <v>76</v>
      </c>
      <c r="N98" s="3" t="s">
        <v>76</v>
      </c>
      <c r="O98" s="3" t="s">
        <v>76</v>
      </c>
      <c r="P98" s="3" t="s">
        <v>76</v>
      </c>
      <c r="Q98" s="3" t="s">
        <v>76</v>
      </c>
      <c r="R98" s="3" t="s">
        <v>76</v>
      </c>
      <c r="U98" s="34">
        <f t="shared" si="93"/>
        <v>21</v>
      </c>
      <c r="V98" s="35">
        <f t="shared" si="69"/>
        <v>0</v>
      </c>
      <c r="W98" s="34">
        <f t="shared" si="70"/>
        <v>56</v>
      </c>
      <c r="X98" s="34">
        <f t="shared" si="71"/>
        <v>60</v>
      </c>
      <c r="Z98" s="52">
        <f t="shared" si="72"/>
        <v>0</v>
      </c>
      <c r="AA98" s="52">
        <f t="shared" si="73"/>
        <v>0</v>
      </c>
      <c r="AB98" s="36">
        <f t="shared" si="74"/>
        <v>61</v>
      </c>
      <c r="AC98" s="55"/>
      <c r="AD98" s="52">
        <f t="shared" si="75"/>
        <v>0</v>
      </c>
      <c r="AE98" s="52">
        <f t="shared" si="76"/>
        <v>0</v>
      </c>
      <c r="AF98" s="34">
        <f t="shared" si="77"/>
        <v>68</v>
      </c>
      <c r="AG98" s="55"/>
      <c r="AH98" s="52">
        <f t="shared" si="78"/>
        <v>0</v>
      </c>
      <c r="AI98" s="52">
        <f t="shared" si="79"/>
        <v>0</v>
      </c>
      <c r="AJ98" s="34">
        <f t="shared" si="80"/>
        <v>75</v>
      </c>
      <c r="AK98" s="55"/>
      <c r="AL98" s="52">
        <f t="shared" si="81"/>
        <v>0</v>
      </c>
      <c r="AM98" s="52">
        <f t="shared" si="82"/>
        <v>0</v>
      </c>
      <c r="AN98" s="34">
        <f t="shared" si="83"/>
        <v>82</v>
      </c>
      <c r="AO98" s="34"/>
      <c r="AP98" s="34">
        <f t="shared" si="84"/>
        <v>106</v>
      </c>
      <c r="AQ98" s="37">
        <f t="shared" si="85"/>
        <v>109</v>
      </c>
      <c r="AR98" s="1">
        <v>30</v>
      </c>
      <c r="AS98" s="1">
        <f t="shared" si="86"/>
        <v>210</v>
      </c>
      <c r="AT98" s="34"/>
      <c r="AU98" s="34">
        <f t="shared" si="87"/>
        <v>-1</v>
      </c>
      <c r="AV98" s="7">
        <f t="shared" si="88"/>
        <v>292</v>
      </c>
      <c r="AW98" s="7"/>
      <c r="AX98" s="70">
        <f t="shared" si="89"/>
        <v>11.428571428571429</v>
      </c>
      <c r="AY98" s="50"/>
      <c r="AZ98" s="50">
        <f t="shared" si="90"/>
        <v>28</v>
      </c>
      <c r="BA98" s="50">
        <f t="shared" si="90"/>
        <v>56</v>
      </c>
      <c r="BB98" s="50">
        <f t="shared" si="91"/>
        <v>91</v>
      </c>
      <c r="BC98" s="50">
        <f t="shared" si="92"/>
        <v>112</v>
      </c>
      <c r="BD98" s="50">
        <f t="shared" si="66"/>
        <v>140</v>
      </c>
      <c r="BE98" s="50">
        <f t="shared" si="66"/>
        <v>168</v>
      </c>
      <c r="BF98" s="50">
        <f t="shared" si="66"/>
        <v>196</v>
      </c>
      <c r="BG98" s="50">
        <f t="shared" si="67"/>
        <v>224</v>
      </c>
      <c r="BH98" s="50">
        <f t="shared" si="67"/>
        <v>252</v>
      </c>
      <c r="BI98" s="50">
        <f t="shared" si="67"/>
        <v>280</v>
      </c>
    </row>
    <row r="99" spans="1:61">
      <c r="A99" s="95">
        <v>297</v>
      </c>
      <c r="L99" s="3" t="str">
        <f t="shared" si="68"/>
        <v>Not Yet Assigned</v>
      </c>
      <c r="M99" s="3" t="s">
        <v>76</v>
      </c>
      <c r="N99" s="3" t="s">
        <v>76</v>
      </c>
      <c r="O99" s="3" t="s">
        <v>76</v>
      </c>
      <c r="P99" s="3" t="s">
        <v>76</v>
      </c>
      <c r="Q99" s="3" t="s">
        <v>76</v>
      </c>
      <c r="R99" s="3" t="s">
        <v>76</v>
      </c>
      <c r="U99" s="34">
        <f t="shared" si="93"/>
        <v>21</v>
      </c>
      <c r="V99" s="35">
        <f t="shared" si="69"/>
        <v>0</v>
      </c>
      <c r="W99" s="34">
        <f t="shared" si="70"/>
        <v>56</v>
      </c>
      <c r="X99" s="34">
        <f t="shared" si="71"/>
        <v>60</v>
      </c>
      <c r="Z99" s="52">
        <f t="shared" si="72"/>
        <v>0</v>
      </c>
      <c r="AA99" s="52">
        <f t="shared" si="73"/>
        <v>0</v>
      </c>
      <c r="AB99" s="36">
        <f t="shared" si="74"/>
        <v>61</v>
      </c>
      <c r="AC99" s="55"/>
      <c r="AD99" s="52">
        <f t="shared" si="75"/>
        <v>0</v>
      </c>
      <c r="AE99" s="52">
        <f t="shared" si="76"/>
        <v>0</v>
      </c>
      <c r="AF99" s="34">
        <f t="shared" si="77"/>
        <v>68</v>
      </c>
      <c r="AG99" s="55"/>
      <c r="AH99" s="52">
        <f t="shared" si="78"/>
        <v>0</v>
      </c>
      <c r="AI99" s="52">
        <f t="shared" si="79"/>
        <v>0</v>
      </c>
      <c r="AJ99" s="34">
        <f t="shared" si="80"/>
        <v>75</v>
      </c>
      <c r="AK99" s="55"/>
      <c r="AL99" s="52">
        <f t="shared" si="81"/>
        <v>0</v>
      </c>
      <c r="AM99" s="52">
        <f t="shared" si="82"/>
        <v>0</v>
      </c>
      <c r="AN99" s="34">
        <f t="shared" si="83"/>
        <v>82</v>
      </c>
      <c r="AO99" s="34"/>
      <c r="AP99" s="34">
        <f t="shared" si="84"/>
        <v>106</v>
      </c>
      <c r="AQ99" s="37">
        <f t="shared" si="85"/>
        <v>109</v>
      </c>
      <c r="AR99" s="1">
        <v>30</v>
      </c>
      <c r="AS99" s="1">
        <f t="shared" si="86"/>
        <v>210</v>
      </c>
      <c r="AT99" s="34"/>
      <c r="AU99" s="34">
        <f t="shared" si="87"/>
        <v>-1</v>
      </c>
      <c r="AV99" s="7">
        <f t="shared" si="88"/>
        <v>292</v>
      </c>
      <c r="AW99" s="7"/>
      <c r="AX99" s="70">
        <f t="shared" si="89"/>
        <v>11.428571428571429</v>
      </c>
      <c r="AY99" s="50"/>
      <c r="AZ99" s="50">
        <f t="shared" si="90"/>
        <v>28</v>
      </c>
      <c r="BA99" s="50">
        <f t="shared" si="90"/>
        <v>56</v>
      </c>
      <c r="BB99" s="50">
        <f t="shared" si="91"/>
        <v>91</v>
      </c>
      <c r="BC99" s="50">
        <f t="shared" si="92"/>
        <v>112</v>
      </c>
      <c r="BD99" s="50">
        <f t="shared" si="66"/>
        <v>140</v>
      </c>
      <c r="BE99" s="50">
        <f t="shared" si="66"/>
        <v>168</v>
      </c>
      <c r="BF99" s="50">
        <f t="shared" si="66"/>
        <v>196</v>
      </c>
      <c r="BG99" s="50">
        <f t="shared" si="67"/>
        <v>224</v>
      </c>
      <c r="BH99" s="50">
        <f t="shared" si="67"/>
        <v>252</v>
      </c>
      <c r="BI99" s="50">
        <f t="shared" si="67"/>
        <v>280</v>
      </c>
    </row>
    <row r="100" spans="1:61">
      <c r="A100" s="95">
        <v>298</v>
      </c>
      <c r="L100" s="3" t="str">
        <f t="shared" si="68"/>
        <v>Not Yet Assigned</v>
      </c>
      <c r="M100" s="3" t="s">
        <v>76</v>
      </c>
      <c r="N100" s="3" t="s">
        <v>76</v>
      </c>
      <c r="O100" s="3" t="s">
        <v>76</v>
      </c>
      <c r="P100" s="3" t="s">
        <v>76</v>
      </c>
      <c r="Q100" s="3" t="s">
        <v>76</v>
      </c>
      <c r="R100" s="3" t="s">
        <v>76</v>
      </c>
      <c r="U100" s="34">
        <f t="shared" si="93"/>
        <v>21</v>
      </c>
      <c r="V100" s="35">
        <f t="shared" si="69"/>
        <v>0</v>
      </c>
      <c r="W100" s="34">
        <f t="shared" si="70"/>
        <v>56</v>
      </c>
      <c r="X100" s="34">
        <f t="shared" si="71"/>
        <v>60</v>
      </c>
      <c r="Z100" s="52">
        <f t="shared" si="72"/>
        <v>0</v>
      </c>
      <c r="AA100" s="52">
        <f t="shared" si="73"/>
        <v>0</v>
      </c>
      <c r="AB100" s="36">
        <f t="shared" si="74"/>
        <v>61</v>
      </c>
      <c r="AC100" s="55"/>
      <c r="AD100" s="52">
        <f t="shared" si="75"/>
        <v>0</v>
      </c>
      <c r="AE100" s="52">
        <f t="shared" si="76"/>
        <v>0</v>
      </c>
      <c r="AF100" s="34">
        <f t="shared" si="77"/>
        <v>68</v>
      </c>
      <c r="AG100" s="55"/>
      <c r="AH100" s="52">
        <f t="shared" si="78"/>
        <v>0</v>
      </c>
      <c r="AI100" s="52">
        <f t="shared" si="79"/>
        <v>0</v>
      </c>
      <c r="AJ100" s="34">
        <f t="shared" si="80"/>
        <v>75</v>
      </c>
      <c r="AK100" s="55"/>
      <c r="AL100" s="52">
        <f t="shared" si="81"/>
        <v>0</v>
      </c>
      <c r="AM100" s="52">
        <f t="shared" si="82"/>
        <v>0</v>
      </c>
      <c r="AN100" s="34">
        <f t="shared" si="83"/>
        <v>82</v>
      </c>
      <c r="AO100" s="34"/>
      <c r="AP100" s="34">
        <f t="shared" si="84"/>
        <v>106</v>
      </c>
      <c r="AQ100" s="37">
        <f t="shared" si="85"/>
        <v>109</v>
      </c>
      <c r="AR100" s="1">
        <v>30</v>
      </c>
      <c r="AS100" s="1">
        <f t="shared" si="86"/>
        <v>210</v>
      </c>
      <c r="AT100" s="34"/>
      <c r="AU100" s="34">
        <f t="shared" si="87"/>
        <v>-1</v>
      </c>
      <c r="AV100" s="7">
        <f t="shared" si="88"/>
        <v>292</v>
      </c>
      <c r="AW100" s="7"/>
      <c r="AX100" s="70">
        <f t="shared" si="89"/>
        <v>11.428571428571429</v>
      </c>
      <c r="AY100" s="50"/>
      <c r="AZ100" s="50">
        <f t="shared" si="90"/>
        <v>28</v>
      </c>
      <c r="BA100" s="50">
        <f t="shared" si="90"/>
        <v>56</v>
      </c>
      <c r="BB100" s="50">
        <f t="shared" si="91"/>
        <v>91</v>
      </c>
      <c r="BC100" s="50">
        <f t="shared" si="92"/>
        <v>112</v>
      </c>
      <c r="BD100" s="50">
        <f t="shared" si="66"/>
        <v>140</v>
      </c>
      <c r="BE100" s="50">
        <f t="shared" si="66"/>
        <v>168</v>
      </c>
      <c r="BF100" s="50">
        <f t="shared" si="66"/>
        <v>196</v>
      </c>
      <c r="BG100" s="50">
        <f t="shared" si="67"/>
        <v>224</v>
      </c>
      <c r="BH100" s="50">
        <f t="shared" si="67"/>
        <v>252</v>
      </c>
      <c r="BI100" s="50">
        <f t="shared" si="67"/>
        <v>280</v>
      </c>
    </row>
    <row r="101" spans="1:61">
      <c r="A101" s="95">
        <v>299</v>
      </c>
      <c r="L101" s="3" t="str">
        <f t="shared" si="68"/>
        <v>Not Yet Assigned</v>
      </c>
      <c r="M101" s="3" t="s">
        <v>76</v>
      </c>
      <c r="N101" s="3" t="s">
        <v>76</v>
      </c>
      <c r="O101" s="3" t="s">
        <v>76</v>
      </c>
      <c r="P101" s="3" t="s">
        <v>76</v>
      </c>
      <c r="Q101" s="3" t="s">
        <v>76</v>
      </c>
      <c r="R101" s="3" t="s">
        <v>76</v>
      </c>
      <c r="U101" s="34">
        <f t="shared" si="93"/>
        <v>21</v>
      </c>
      <c r="V101" s="35">
        <f t="shared" si="69"/>
        <v>0</v>
      </c>
      <c r="W101" s="34">
        <f t="shared" si="70"/>
        <v>56</v>
      </c>
      <c r="X101" s="34">
        <f t="shared" si="71"/>
        <v>60</v>
      </c>
      <c r="Z101" s="52">
        <f t="shared" si="72"/>
        <v>0</v>
      </c>
      <c r="AA101" s="52">
        <f t="shared" si="73"/>
        <v>0</v>
      </c>
      <c r="AB101" s="36">
        <f t="shared" si="74"/>
        <v>61</v>
      </c>
      <c r="AC101" s="55"/>
      <c r="AD101" s="52">
        <f t="shared" si="75"/>
        <v>0</v>
      </c>
      <c r="AE101" s="52">
        <f t="shared" si="76"/>
        <v>0</v>
      </c>
      <c r="AF101" s="34">
        <f t="shared" si="77"/>
        <v>68</v>
      </c>
      <c r="AG101" s="55"/>
      <c r="AH101" s="52">
        <f t="shared" si="78"/>
        <v>0</v>
      </c>
      <c r="AI101" s="52">
        <f t="shared" si="79"/>
        <v>0</v>
      </c>
      <c r="AJ101" s="34">
        <f t="shared" si="80"/>
        <v>75</v>
      </c>
      <c r="AK101" s="55"/>
      <c r="AL101" s="52">
        <f t="shared" si="81"/>
        <v>0</v>
      </c>
      <c r="AM101" s="52">
        <f t="shared" si="82"/>
        <v>0</v>
      </c>
      <c r="AN101" s="34">
        <f t="shared" si="83"/>
        <v>82</v>
      </c>
      <c r="AO101" s="34"/>
      <c r="AP101" s="34">
        <f t="shared" si="84"/>
        <v>106</v>
      </c>
      <c r="AQ101" s="37">
        <f t="shared" si="85"/>
        <v>109</v>
      </c>
      <c r="AR101" s="1">
        <v>30</v>
      </c>
      <c r="AS101" s="1">
        <f t="shared" si="86"/>
        <v>210</v>
      </c>
      <c r="AT101" s="34"/>
      <c r="AU101" s="34">
        <f t="shared" si="87"/>
        <v>-1</v>
      </c>
      <c r="AV101" s="7">
        <f t="shared" si="88"/>
        <v>292</v>
      </c>
      <c r="AW101" s="7"/>
      <c r="AX101" s="70">
        <f t="shared" si="89"/>
        <v>11.428571428571429</v>
      </c>
      <c r="AY101" s="50"/>
      <c r="AZ101" s="50">
        <f t="shared" si="90"/>
        <v>28</v>
      </c>
      <c r="BA101" s="50">
        <f t="shared" si="90"/>
        <v>56</v>
      </c>
      <c r="BB101" s="50">
        <f t="shared" si="91"/>
        <v>91</v>
      </c>
      <c r="BC101" s="50">
        <f t="shared" si="92"/>
        <v>112</v>
      </c>
      <c r="BD101" s="50">
        <f t="shared" si="66"/>
        <v>140</v>
      </c>
      <c r="BE101" s="50">
        <f t="shared" si="66"/>
        <v>168</v>
      </c>
      <c r="BF101" s="50">
        <f t="shared" si="66"/>
        <v>196</v>
      </c>
      <c r="BG101" s="50">
        <f t="shared" si="67"/>
        <v>224</v>
      </c>
      <c r="BH101" s="50">
        <f t="shared" si="67"/>
        <v>252</v>
      </c>
      <c r="BI101" s="50">
        <f t="shared" si="67"/>
        <v>280</v>
      </c>
    </row>
    <row r="102" spans="1:61">
      <c r="A102" s="95">
        <v>300</v>
      </c>
      <c r="L102" s="3" t="str">
        <f t="shared" si="68"/>
        <v>Not Yet Assigned</v>
      </c>
      <c r="M102" s="3" t="s">
        <v>76</v>
      </c>
      <c r="N102" s="3" t="s">
        <v>76</v>
      </c>
      <c r="O102" s="3" t="s">
        <v>76</v>
      </c>
      <c r="P102" s="3" t="s">
        <v>76</v>
      </c>
      <c r="Q102" s="3" t="s">
        <v>76</v>
      </c>
      <c r="R102" s="3" t="s">
        <v>76</v>
      </c>
      <c r="U102" s="34">
        <f t="shared" si="93"/>
        <v>21</v>
      </c>
      <c r="V102" s="35">
        <f t="shared" si="69"/>
        <v>0</v>
      </c>
      <c r="W102" s="34">
        <f t="shared" si="70"/>
        <v>56</v>
      </c>
      <c r="X102" s="34">
        <f t="shared" si="71"/>
        <v>60</v>
      </c>
      <c r="Z102" s="52">
        <f t="shared" si="72"/>
        <v>0</v>
      </c>
      <c r="AA102" s="52">
        <f t="shared" si="73"/>
        <v>0</v>
      </c>
      <c r="AB102" s="36">
        <f t="shared" si="74"/>
        <v>61</v>
      </c>
      <c r="AC102" s="55"/>
      <c r="AD102" s="52">
        <f t="shared" si="75"/>
        <v>0</v>
      </c>
      <c r="AE102" s="52">
        <f t="shared" si="76"/>
        <v>0</v>
      </c>
      <c r="AF102" s="34">
        <f t="shared" si="77"/>
        <v>68</v>
      </c>
      <c r="AG102" s="55"/>
      <c r="AH102" s="52">
        <f t="shared" si="78"/>
        <v>0</v>
      </c>
      <c r="AI102" s="52">
        <f t="shared" si="79"/>
        <v>0</v>
      </c>
      <c r="AJ102" s="34">
        <f t="shared" si="80"/>
        <v>75</v>
      </c>
      <c r="AK102" s="55"/>
      <c r="AL102" s="52">
        <f t="shared" si="81"/>
        <v>0</v>
      </c>
      <c r="AM102" s="52">
        <f t="shared" si="82"/>
        <v>0</v>
      </c>
      <c r="AN102" s="34">
        <f t="shared" si="83"/>
        <v>82</v>
      </c>
      <c r="AO102" s="34"/>
      <c r="AP102" s="34">
        <f t="shared" si="84"/>
        <v>106</v>
      </c>
      <c r="AQ102" s="37">
        <f t="shared" si="85"/>
        <v>109</v>
      </c>
      <c r="AR102" s="1">
        <v>30</v>
      </c>
      <c r="AS102" s="1">
        <f t="shared" si="86"/>
        <v>210</v>
      </c>
      <c r="AT102" s="34"/>
      <c r="AU102" s="34">
        <f t="shared" si="87"/>
        <v>-1</v>
      </c>
      <c r="AV102" s="7">
        <f t="shared" si="88"/>
        <v>292</v>
      </c>
      <c r="AW102" s="7"/>
      <c r="AX102" s="70">
        <f t="shared" si="89"/>
        <v>11.428571428571429</v>
      </c>
      <c r="AY102" s="50"/>
      <c r="AZ102" s="50">
        <f t="shared" si="90"/>
        <v>28</v>
      </c>
      <c r="BA102" s="50">
        <f t="shared" si="90"/>
        <v>56</v>
      </c>
      <c r="BB102" s="50">
        <f t="shared" si="91"/>
        <v>91</v>
      </c>
      <c r="BC102" s="50">
        <f t="shared" si="92"/>
        <v>112</v>
      </c>
      <c r="BD102" s="50">
        <f t="shared" si="66"/>
        <v>140</v>
      </c>
      <c r="BE102" s="50">
        <f t="shared" si="66"/>
        <v>168</v>
      </c>
      <c r="BF102" s="50">
        <f t="shared" si="66"/>
        <v>196</v>
      </c>
      <c r="BG102" s="50">
        <f t="shared" si="67"/>
        <v>224</v>
      </c>
      <c r="BH102" s="50">
        <f t="shared" si="67"/>
        <v>252</v>
      </c>
      <c r="BI102" s="50">
        <f t="shared" si="67"/>
        <v>280</v>
      </c>
    </row>
    <row r="103" spans="1:61">
      <c r="A103" s="95">
        <v>301</v>
      </c>
      <c r="L103" s="3" t="str">
        <f t="shared" si="68"/>
        <v>Not Yet Assigned</v>
      </c>
      <c r="M103" s="3" t="s">
        <v>76</v>
      </c>
      <c r="N103" s="3" t="s">
        <v>76</v>
      </c>
      <c r="O103" s="3" t="s">
        <v>76</v>
      </c>
      <c r="P103" s="3" t="s">
        <v>76</v>
      </c>
      <c r="Q103" s="3" t="s">
        <v>76</v>
      </c>
      <c r="R103" s="3" t="s">
        <v>76</v>
      </c>
      <c r="U103" s="34">
        <f t="shared" si="93"/>
        <v>21</v>
      </c>
      <c r="V103" s="35">
        <f t="shared" si="69"/>
        <v>0</v>
      </c>
      <c r="W103" s="34">
        <f t="shared" si="70"/>
        <v>56</v>
      </c>
      <c r="X103" s="34">
        <f t="shared" si="71"/>
        <v>60</v>
      </c>
      <c r="Z103" s="52">
        <f t="shared" si="72"/>
        <v>0</v>
      </c>
      <c r="AA103" s="52">
        <f t="shared" si="73"/>
        <v>0</v>
      </c>
      <c r="AB103" s="36">
        <f t="shared" si="74"/>
        <v>61</v>
      </c>
      <c r="AC103" s="55"/>
      <c r="AD103" s="52">
        <f t="shared" si="75"/>
        <v>0</v>
      </c>
      <c r="AE103" s="52">
        <f t="shared" si="76"/>
        <v>0</v>
      </c>
      <c r="AF103" s="34">
        <f t="shared" si="77"/>
        <v>68</v>
      </c>
      <c r="AG103" s="55"/>
      <c r="AH103" s="52">
        <f t="shared" si="78"/>
        <v>0</v>
      </c>
      <c r="AI103" s="52">
        <f t="shared" si="79"/>
        <v>0</v>
      </c>
      <c r="AJ103" s="34">
        <f t="shared" si="80"/>
        <v>75</v>
      </c>
      <c r="AK103" s="55"/>
      <c r="AL103" s="52">
        <f t="shared" si="81"/>
        <v>0</v>
      </c>
      <c r="AM103" s="52">
        <f t="shared" si="82"/>
        <v>0</v>
      </c>
      <c r="AN103" s="34">
        <f t="shared" si="83"/>
        <v>82</v>
      </c>
      <c r="AO103" s="34"/>
      <c r="AP103" s="34">
        <f t="shared" si="84"/>
        <v>106</v>
      </c>
      <c r="AQ103" s="37">
        <f t="shared" si="85"/>
        <v>109</v>
      </c>
      <c r="AR103" s="1">
        <v>30</v>
      </c>
      <c r="AS103" s="1">
        <f t="shared" si="86"/>
        <v>210</v>
      </c>
      <c r="AT103" s="34"/>
      <c r="AU103" s="34">
        <f t="shared" si="87"/>
        <v>-1</v>
      </c>
      <c r="AV103" s="7">
        <f t="shared" si="88"/>
        <v>292</v>
      </c>
      <c r="AW103" s="7"/>
      <c r="AX103" s="70">
        <f t="shared" si="89"/>
        <v>11.428571428571429</v>
      </c>
      <c r="AY103" s="50"/>
      <c r="AZ103" s="50">
        <f t="shared" si="90"/>
        <v>28</v>
      </c>
      <c r="BA103" s="50">
        <f t="shared" si="90"/>
        <v>56</v>
      </c>
      <c r="BB103" s="50">
        <f t="shared" si="91"/>
        <v>91</v>
      </c>
      <c r="BC103" s="50">
        <f t="shared" si="92"/>
        <v>112</v>
      </c>
      <c r="BD103" s="50">
        <f t="shared" si="66"/>
        <v>140</v>
      </c>
      <c r="BE103" s="50">
        <f t="shared" si="66"/>
        <v>168</v>
      </c>
      <c r="BF103" s="50">
        <f t="shared" si="66"/>
        <v>196</v>
      </c>
      <c r="BG103" s="50">
        <f t="shared" si="67"/>
        <v>224</v>
      </c>
      <c r="BH103" s="50">
        <f t="shared" si="67"/>
        <v>252</v>
      </c>
      <c r="BI103" s="50">
        <f t="shared" si="67"/>
        <v>280</v>
      </c>
    </row>
    <row r="104" spans="1:61">
      <c r="A104" s="95">
        <v>302</v>
      </c>
      <c r="L104" s="3" t="str">
        <f t="shared" si="68"/>
        <v>Not Yet Assigned</v>
      </c>
      <c r="M104" s="3" t="s">
        <v>76</v>
      </c>
      <c r="N104" s="3" t="s">
        <v>76</v>
      </c>
      <c r="O104" s="3" t="s">
        <v>76</v>
      </c>
      <c r="P104" s="3" t="s">
        <v>76</v>
      </c>
      <c r="Q104" s="3" t="s">
        <v>76</v>
      </c>
      <c r="R104" s="3" t="s">
        <v>76</v>
      </c>
      <c r="U104" s="34">
        <f t="shared" si="93"/>
        <v>21</v>
      </c>
      <c r="V104" s="35">
        <f t="shared" si="69"/>
        <v>0</v>
      </c>
      <c r="W104" s="34">
        <f t="shared" si="70"/>
        <v>56</v>
      </c>
      <c r="X104" s="34">
        <f t="shared" si="71"/>
        <v>60</v>
      </c>
      <c r="Z104" s="52">
        <f t="shared" si="72"/>
        <v>0</v>
      </c>
      <c r="AA104" s="52">
        <f t="shared" si="73"/>
        <v>0</v>
      </c>
      <c r="AB104" s="36">
        <f t="shared" si="74"/>
        <v>61</v>
      </c>
      <c r="AC104" s="55"/>
      <c r="AD104" s="52">
        <f t="shared" si="75"/>
        <v>0</v>
      </c>
      <c r="AE104" s="52">
        <f t="shared" si="76"/>
        <v>0</v>
      </c>
      <c r="AF104" s="34">
        <f t="shared" si="77"/>
        <v>68</v>
      </c>
      <c r="AG104" s="55"/>
      <c r="AH104" s="52">
        <f t="shared" si="78"/>
        <v>0</v>
      </c>
      <c r="AI104" s="52">
        <f t="shared" si="79"/>
        <v>0</v>
      </c>
      <c r="AJ104" s="34">
        <f t="shared" si="80"/>
        <v>75</v>
      </c>
      <c r="AK104" s="55"/>
      <c r="AL104" s="52">
        <f t="shared" si="81"/>
        <v>0</v>
      </c>
      <c r="AM104" s="52">
        <f t="shared" si="82"/>
        <v>0</v>
      </c>
      <c r="AN104" s="34">
        <f t="shared" si="83"/>
        <v>82</v>
      </c>
      <c r="AO104" s="34"/>
      <c r="AP104" s="34">
        <f t="shared" si="84"/>
        <v>106</v>
      </c>
      <c r="AQ104" s="37">
        <f t="shared" si="85"/>
        <v>109</v>
      </c>
      <c r="AR104" s="1">
        <v>30</v>
      </c>
      <c r="AS104" s="1">
        <f t="shared" si="86"/>
        <v>210</v>
      </c>
      <c r="AT104" s="34"/>
      <c r="AU104" s="34">
        <f t="shared" si="87"/>
        <v>-1</v>
      </c>
      <c r="AV104" s="7">
        <f t="shared" si="88"/>
        <v>292</v>
      </c>
      <c r="AW104" s="7"/>
      <c r="AX104" s="70">
        <f t="shared" si="89"/>
        <v>11.428571428571429</v>
      </c>
      <c r="AY104" s="50"/>
      <c r="AZ104" s="50">
        <f t="shared" si="90"/>
        <v>28</v>
      </c>
      <c r="BA104" s="50">
        <f t="shared" si="90"/>
        <v>56</v>
      </c>
      <c r="BB104" s="50">
        <f t="shared" si="91"/>
        <v>91</v>
      </c>
      <c r="BC104" s="50">
        <f t="shared" si="92"/>
        <v>112</v>
      </c>
      <c r="BD104" s="50">
        <f t="shared" si="66"/>
        <v>140</v>
      </c>
      <c r="BE104" s="50">
        <f t="shared" si="66"/>
        <v>168</v>
      </c>
      <c r="BF104" s="50">
        <f t="shared" si="66"/>
        <v>196</v>
      </c>
      <c r="BG104" s="50">
        <f t="shared" si="67"/>
        <v>224</v>
      </c>
      <c r="BH104" s="50">
        <f t="shared" si="67"/>
        <v>252</v>
      </c>
      <c r="BI104" s="50">
        <f t="shared" si="67"/>
        <v>280</v>
      </c>
    </row>
    <row r="105" spans="1:61">
      <c r="A105" s="95">
        <v>303</v>
      </c>
      <c r="L105" s="3" t="str">
        <f t="shared" si="68"/>
        <v>Not Yet Assigned</v>
      </c>
      <c r="M105" s="3" t="s">
        <v>76</v>
      </c>
      <c r="N105" s="3" t="s">
        <v>76</v>
      </c>
      <c r="O105" s="3" t="s">
        <v>76</v>
      </c>
      <c r="P105" s="3" t="s">
        <v>76</v>
      </c>
      <c r="Q105" s="3" t="s">
        <v>76</v>
      </c>
      <c r="R105" s="3" t="s">
        <v>76</v>
      </c>
      <c r="U105" s="34">
        <f t="shared" si="93"/>
        <v>21</v>
      </c>
      <c r="V105" s="35">
        <f t="shared" si="69"/>
        <v>0</v>
      </c>
      <c r="W105" s="34">
        <f t="shared" si="70"/>
        <v>56</v>
      </c>
      <c r="X105" s="34">
        <f t="shared" si="71"/>
        <v>60</v>
      </c>
      <c r="Z105" s="52">
        <f t="shared" si="72"/>
        <v>0</v>
      </c>
      <c r="AA105" s="52">
        <f t="shared" si="73"/>
        <v>0</v>
      </c>
      <c r="AB105" s="36">
        <f t="shared" si="74"/>
        <v>61</v>
      </c>
      <c r="AC105" s="55"/>
      <c r="AD105" s="52">
        <f t="shared" si="75"/>
        <v>0</v>
      </c>
      <c r="AE105" s="52">
        <f t="shared" si="76"/>
        <v>0</v>
      </c>
      <c r="AF105" s="34">
        <f t="shared" si="77"/>
        <v>68</v>
      </c>
      <c r="AG105" s="55"/>
      <c r="AH105" s="52">
        <f t="shared" si="78"/>
        <v>0</v>
      </c>
      <c r="AI105" s="52">
        <f t="shared" si="79"/>
        <v>0</v>
      </c>
      <c r="AJ105" s="34">
        <f t="shared" si="80"/>
        <v>75</v>
      </c>
      <c r="AK105" s="55"/>
      <c r="AL105" s="52">
        <f t="shared" si="81"/>
        <v>0</v>
      </c>
      <c r="AM105" s="52">
        <f t="shared" si="82"/>
        <v>0</v>
      </c>
      <c r="AN105" s="34">
        <f t="shared" si="83"/>
        <v>82</v>
      </c>
      <c r="AO105" s="34"/>
      <c r="AP105" s="34">
        <f t="shared" si="84"/>
        <v>106</v>
      </c>
      <c r="AQ105" s="37">
        <f t="shared" si="85"/>
        <v>109</v>
      </c>
      <c r="AR105" s="1">
        <v>30</v>
      </c>
      <c r="AS105" s="1">
        <f t="shared" si="86"/>
        <v>210</v>
      </c>
      <c r="AT105" s="34"/>
      <c r="AU105" s="34">
        <f t="shared" si="87"/>
        <v>-1</v>
      </c>
      <c r="AV105" s="7">
        <f t="shared" si="88"/>
        <v>292</v>
      </c>
      <c r="AW105" s="7"/>
      <c r="AX105" s="70">
        <f t="shared" si="89"/>
        <v>11.428571428571429</v>
      </c>
      <c r="AY105" s="50"/>
      <c r="AZ105" s="50">
        <f t="shared" si="90"/>
        <v>28</v>
      </c>
      <c r="BA105" s="50">
        <f t="shared" si="90"/>
        <v>56</v>
      </c>
      <c r="BB105" s="50">
        <f t="shared" si="91"/>
        <v>91</v>
      </c>
      <c r="BC105" s="50">
        <f t="shared" si="92"/>
        <v>112</v>
      </c>
      <c r="BD105" s="50">
        <f t="shared" si="66"/>
        <v>140</v>
      </c>
      <c r="BE105" s="50">
        <f t="shared" si="66"/>
        <v>168</v>
      </c>
      <c r="BF105" s="50">
        <f t="shared" si="66"/>
        <v>196</v>
      </c>
      <c r="BG105" s="50">
        <f t="shared" si="67"/>
        <v>224</v>
      </c>
      <c r="BH105" s="50">
        <f t="shared" si="67"/>
        <v>252</v>
      </c>
      <c r="BI105" s="50">
        <f t="shared" si="67"/>
        <v>280</v>
      </c>
    </row>
    <row r="106" spans="1:61">
      <c r="A106" s="95">
        <v>304</v>
      </c>
      <c r="L106" s="3" t="str">
        <f t="shared" si="68"/>
        <v>Not Yet Assigned</v>
      </c>
      <c r="M106" s="3" t="s">
        <v>76</v>
      </c>
      <c r="N106" s="3" t="s">
        <v>76</v>
      </c>
      <c r="O106" s="3" t="s">
        <v>76</v>
      </c>
      <c r="P106" s="3" t="s">
        <v>76</v>
      </c>
      <c r="Q106" s="3" t="s">
        <v>76</v>
      </c>
      <c r="R106" s="3" t="s">
        <v>76</v>
      </c>
      <c r="U106" s="34">
        <f t="shared" si="93"/>
        <v>21</v>
      </c>
      <c r="V106" s="35">
        <f t="shared" si="69"/>
        <v>0</v>
      </c>
      <c r="W106" s="34">
        <f t="shared" si="70"/>
        <v>56</v>
      </c>
      <c r="X106" s="34">
        <f t="shared" si="71"/>
        <v>60</v>
      </c>
      <c r="Z106" s="52">
        <f t="shared" si="72"/>
        <v>0</v>
      </c>
      <c r="AA106" s="52">
        <f t="shared" si="73"/>
        <v>0</v>
      </c>
      <c r="AB106" s="36">
        <f t="shared" si="74"/>
        <v>61</v>
      </c>
      <c r="AC106" s="55"/>
      <c r="AD106" s="52">
        <f t="shared" si="75"/>
        <v>0</v>
      </c>
      <c r="AE106" s="52">
        <f t="shared" si="76"/>
        <v>0</v>
      </c>
      <c r="AF106" s="34">
        <f t="shared" si="77"/>
        <v>68</v>
      </c>
      <c r="AG106" s="55"/>
      <c r="AH106" s="52">
        <f t="shared" si="78"/>
        <v>0</v>
      </c>
      <c r="AI106" s="52">
        <f t="shared" si="79"/>
        <v>0</v>
      </c>
      <c r="AJ106" s="34">
        <f t="shared" si="80"/>
        <v>75</v>
      </c>
      <c r="AK106" s="55"/>
      <c r="AL106" s="52">
        <f t="shared" si="81"/>
        <v>0</v>
      </c>
      <c r="AM106" s="52">
        <f t="shared" si="82"/>
        <v>0</v>
      </c>
      <c r="AN106" s="34">
        <f t="shared" si="83"/>
        <v>82</v>
      </c>
      <c r="AO106" s="34"/>
      <c r="AP106" s="34">
        <f t="shared" si="84"/>
        <v>106</v>
      </c>
      <c r="AQ106" s="37">
        <f t="shared" si="85"/>
        <v>109</v>
      </c>
      <c r="AR106" s="1">
        <v>30</v>
      </c>
      <c r="AS106" s="1">
        <f t="shared" si="86"/>
        <v>210</v>
      </c>
      <c r="AT106" s="34"/>
      <c r="AU106" s="34">
        <f t="shared" si="87"/>
        <v>-1</v>
      </c>
      <c r="AV106" s="7">
        <f t="shared" si="88"/>
        <v>292</v>
      </c>
      <c r="AW106" s="7"/>
      <c r="AX106" s="70">
        <f t="shared" si="89"/>
        <v>11.428571428571429</v>
      </c>
      <c r="AY106" s="50"/>
      <c r="AZ106" s="50">
        <f t="shared" si="90"/>
        <v>28</v>
      </c>
      <c r="BA106" s="50">
        <f t="shared" si="90"/>
        <v>56</v>
      </c>
      <c r="BB106" s="50">
        <f t="shared" si="91"/>
        <v>91</v>
      </c>
      <c r="BC106" s="50">
        <f t="shared" si="92"/>
        <v>112</v>
      </c>
      <c r="BD106" s="50">
        <f t="shared" si="66"/>
        <v>140</v>
      </c>
      <c r="BE106" s="50">
        <f t="shared" si="66"/>
        <v>168</v>
      </c>
      <c r="BF106" s="50">
        <f t="shared" si="66"/>
        <v>196</v>
      </c>
      <c r="BG106" s="50">
        <f t="shared" si="67"/>
        <v>224</v>
      </c>
      <c r="BH106" s="50">
        <f t="shared" si="67"/>
        <v>252</v>
      </c>
      <c r="BI106" s="50">
        <f t="shared" si="67"/>
        <v>280</v>
      </c>
    </row>
    <row r="107" spans="1:61">
      <c r="A107" s="95">
        <v>305</v>
      </c>
      <c r="L107" s="3" t="str">
        <f t="shared" si="68"/>
        <v>Not Yet Assigned</v>
      </c>
      <c r="M107" s="3" t="s">
        <v>76</v>
      </c>
      <c r="N107" s="3" t="s">
        <v>76</v>
      </c>
      <c r="O107" s="3" t="s">
        <v>76</v>
      </c>
      <c r="P107" s="3" t="s">
        <v>76</v>
      </c>
      <c r="Q107" s="3" t="s">
        <v>76</v>
      </c>
      <c r="R107" s="3" t="s">
        <v>76</v>
      </c>
      <c r="U107" s="34">
        <f t="shared" si="93"/>
        <v>21</v>
      </c>
      <c r="V107" s="35">
        <f t="shared" si="69"/>
        <v>0</v>
      </c>
      <c r="W107" s="34">
        <f t="shared" si="70"/>
        <v>56</v>
      </c>
      <c r="X107" s="34">
        <f t="shared" si="71"/>
        <v>60</v>
      </c>
      <c r="Z107" s="52">
        <f t="shared" si="72"/>
        <v>0</v>
      </c>
      <c r="AA107" s="52">
        <f t="shared" si="73"/>
        <v>0</v>
      </c>
      <c r="AB107" s="36">
        <f t="shared" si="74"/>
        <v>61</v>
      </c>
      <c r="AC107" s="55"/>
      <c r="AD107" s="52">
        <f t="shared" si="75"/>
        <v>0</v>
      </c>
      <c r="AE107" s="52">
        <f t="shared" si="76"/>
        <v>0</v>
      </c>
      <c r="AF107" s="34">
        <f t="shared" si="77"/>
        <v>68</v>
      </c>
      <c r="AG107" s="55"/>
      <c r="AH107" s="52">
        <f t="shared" si="78"/>
        <v>0</v>
      </c>
      <c r="AI107" s="52">
        <f t="shared" si="79"/>
        <v>0</v>
      </c>
      <c r="AJ107" s="34">
        <f t="shared" si="80"/>
        <v>75</v>
      </c>
      <c r="AK107" s="55"/>
      <c r="AL107" s="52">
        <f t="shared" si="81"/>
        <v>0</v>
      </c>
      <c r="AM107" s="52">
        <f t="shared" si="82"/>
        <v>0</v>
      </c>
      <c r="AN107" s="34">
        <f t="shared" si="83"/>
        <v>82</v>
      </c>
      <c r="AO107" s="34"/>
      <c r="AP107" s="34">
        <f t="shared" si="84"/>
        <v>106</v>
      </c>
      <c r="AQ107" s="37">
        <f t="shared" si="85"/>
        <v>109</v>
      </c>
      <c r="AR107" s="1">
        <v>30</v>
      </c>
      <c r="AS107" s="1">
        <f t="shared" si="86"/>
        <v>210</v>
      </c>
      <c r="AT107" s="34"/>
      <c r="AU107" s="34">
        <f t="shared" si="87"/>
        <v>-1</v>
      </c>
      <c r="AV107" s="7">
        <f t="shared" si="88"/>
        <v>292</v>
      </c>
      <c r="AW107" s="7"/>
      <c r="AX107" s="70">
        <f t="shared" si="89"/>
        <v>11.428571428571429</v>
      </c>
      <c r="AY107" s="50"/>
      <c r="AZ107" s="50">
        <f t="shared" si="90"/>
        <v>28</v>
      </c>
      <c r="BA107" s="50">
        <f t="shared" si="90"/>
        <v>56</v>
      </c>
      <c r="BB107" s="50">
        <f t="shared" si="91"/>
        <v>91</v>
      </c>
      <c r="BC107" s="50">
        <f t="shared" si="92"/>
        <v>112</v>
      </c>
      <c r="BD107" s="50">
        <f t="shared" si="66"/>
        <v>140</v>
      </c>
      <c r="BE107" s="50">
        <f t="shared" si="66"/>
        <v>168</v>
      </c>
      <c r="BF107" s="50">
        <f t="shared" si="66"/>
        <v>196</v>
      </c>
      <c r="BG107" s="50">
        <f t="shared" si="67"/>
        <v>224</v>
      </c>
      <c r="BH107" s="50">
        <f t="shared" si="67"/>
        <v>252</v>
      </c>
      <c r="BI107" s="50">
        <f t="shared" si="67"/>
        <v>280</v>
      </c>
    </row>
    <row r="108" spans="1:61">
      <c r="A108" s="95">
        <v>306</v>
      </c>
      <c r="L108" s="3" t="str">
        <f t="shared" si="68"/>
        <v>Not Yet Assigned</v>
      </c>
      <c r="M108" s="3" t="s">
        <v>76</v>
      </c>
      <c r="N108" s="3" t="s">
        <v>76</v>
      </c>
      <c r="O108" s="3" t="s">
        <v>76</v>
      </c>
      <c r="P108" s="3" t="s">
        <v>76</v>
      </c>
      <c r="Q108" s="3" t="s">
        <v>76</v>
      </c>
      <c r="R108" s="3" t="s">
        <v>76</v>
      </c>
      <c r="U108" s="34">
        <f t="shared" si="93"/>
        <v>21</v>
      </c>
      <c r="V108" s="35">
        <f t="shared" si="69"/>
        <v>0</v>
      </c>
      <c r="W108" s="34">
        <f t="shared" si="70"/>
        <v>56</v>
      </c>
      <c r="X108" s="34">
        <f t="shared" si="71"/>
        <v>60</v>
      </c>
      <c r="Z108" s="52">
        <f t="shared" si="72"/>
        <v>0</v>
      </c>
      <c r="AA108" s="52">
        <f t="shared" si="73"/>
        <v>0</v>
      </c>
      <c r="AB108" s="36">
        <f t="shared" si="74"/>
        <v>61</v>
      </c>
      <c r="AC108" s="55"/>
      <c r="AD108" s="52">
        <f t="shared" si="75"/>
        <v>0</v>
      </c>
      <c r="AE108" s="52">
        <f t="shared" si="76"/>
        <v>0</v>
      </c>
      <c r="AF108" s="34">
        <f t="shared" si="77"/>
        <v>68</v>
      </c>
      <c r="AG108" s="55"/>
      <c r="AH108" s="52">
        <f t="shared" si="78"/>
        <v>0</v>
      </c>
      <c r="AI108" s="52">
        <f t="shared" si="79"/>
        <v>0</v>
      </c>
      <c r="AJ108" s="34">
        <f t="shared" si="80"/>
        <v>75</v>
      </c>
      <c r="AK108" s="55"/>
      <c r="AL108" s="52">
        <f t="shared" si="81"/>
        <v>0</v>
      </c>
      <c r="AM108" s="52">
        <f t="shared" si="82"/>
        <v>0</v>
      </c>
      <c r="AN108" s="34">
        <f t="shared" si="83"/>
        <v>82</v>
      </c>
      <c r="AO108" s="34"/>
      <c r="AP108" s="34">
        <f t="shared" si="84"/>
        <v>106</v>
      </c>
      <c r="AQ108" s="37">
        <f t="shared" si="85"/>
        <v>109</v>
      </c>
      <c r="AR108" s="1">
        <v>30</v>
      </c>
      <c r="AS108" s="1">
        <f t="shared" si="86"/>
        <v>210</v>
      </c>
      <c r="AT108" s="34"/>
      <c r="AU108" s="34">
        <f t="shared" si="87"/>
        <v>-1</v>
      </c>
      <c r="AV108" s="7">
        <f t="shared" si="88"/>
        <v>292</v>
      </c>
      <c r="AW108" s="7"/>
      <c r="AX108" s="70">
        <f t="shared" si="89"/>
        <v>11.428571428571429</v>
      </c>
      <c r="AY108" s="50"/>
      <c r="AZ108" s="50">
        <f t="shared" si="90"/>
        <v>28</v>
      </c>
      <c r="BA108" s="50">
        <f t="shared" si="90"/>
        <v>56</v>
      </c>
      <c r="BB108" s="50">
        <f t="shared" si="91"/>
        <v>91</v>
      </c>
      <c r="BC108" s="50">
        <f t="shared" si="92"/>
        <v>112</v>
      </c>
      <c r="BD108" s="50">
        <f t="shared" si="66"/>
        <v>140</v>
      </c>
      <c r="BE108" s="50">
        <f t="shared" si="66"/>
        <v>168</v>
      </c>
      <c r="BF108" s="50">
        <f t="shared" si="66"/>
        <v>196</v>
      </c>
      <c r="BG108" s="50">
        <f t="shared" si="66"/>
        <v>224</v>
      </c>
      <c r="BH108" s="50">
        <f t="shared" si="66"/>
        <v>252</v>
      </c>
      <c r="BI108" s="50">
        <f t="shared" si="66"/>
        <v>280</v>
      </c>
    </row>
    <row r="109" spans="1:61">
      <c r="A109" s="95">
        <v>307</v>
      </c>
      <c r="L109" s="3" t="str">
        <f t="shared" si="68"/>
        <v>Not Yet Assigned</v>
      </c>
      <c r="M109" s="3" t="s">
        <v>76</v>
      </c>
      <c r="N109" s="3" t="s">
        <v>76</v>
      </c>
      <c r="O109" s="3" t="s">
        <v>76</v>
      </c>
      <c r="P109" s="3" t="s">
        <v>76</v>
      </c>
      <c r="Q109" s="3" t="s">
        <v>76</v>
      </c>
      <c r="R109" s="3" t="s">
        <v>76</v>
      </c>
      <c r="U109" s="34">
        <f t="shared" si="93"/>
        <v>21</v>
      </c>
      <c r="V109" s="35">
        <f t="shared" si="69"/>
        <v>0</v>
      </c>
      <c r="W109" s="34">
        <f t="shared" si="70"/>
        <v>56</v>
      </c>
      <c r="X109" s="34">
        <f t="shared" si="71"/>
        <v>60</v>
      </c>
      <c r="Z109" s="52">
        <f t="shared" si="72"/>
        <v>0</v>
      </c>
      <c r="AA109" s="52">
        <f t="shared" si="73"/>
        <v>0</v>
      </c>
      <c r="AB109" s="36">
        <f t="shared" si="74"/>
        <v>61</v>
      </c>
      <c r="AC109" s="55"/>
      <c r="AD109" s="52">
        <f t="shared" si="75"/>
        <v>0</v>
      </c>
      <c r="AE109" s="52">
        <f t="shared" si="76"/>
        <v>0</v>
      </c>
      <c r="AF109" s="34">
        <f t="shared" si="77"/>
        <v>68</v>
      </c>
      <c r="AG109" s="55"/>
      <c r="AH109" s="52">
        <f t="shared" si="78"/>
        <v>0</v>
      </c>
      <c r="AI109" s="52">
        <f t="shared" si="79"/>
        <v>0</v>
      </c>
      <c r="AJ109" s="34">
        <f t="shared" si="80"/>
        <v>75</v>
      </c>
      <c r="AK109" s="55"/>
      <c r="AL109" s="52">
        <f t="shared" si="81"/>
        <v>0</v>
      </c>
      <c r="AM109" s="52">
        <f t="shared" si="82"/>
        <v>0</v>
      </c>
      <c r="AN109" s="34">
        <f t="shared" si="83"/>
        <v>82</v>
      </c>
      <c r="AO109" s="34"/>
      <c r="AP109" s="34">
        <f t="shared" si="84"/>
        <v>106</v>
      </c>
      <c r="AQ109" s="37">
        <f t="shared" si="85"/>
        <v>109</v>
      </c>
      <c r="AR109" s="1">
        <v>30</v>
      </c>
      <c r="AS109" s="1">
        <f t="shared" si="86"/>
        <v>210</v>
      </c>
      <c r="AT109" s="34"/>
      <c r="AU109" s="34">
        <f t="shared" si="87"/>
        <v>-1</v>
      </c>
      <c r="AV109" s="7">
        <f t="shared" si="88"/>
        <v>292</v>
      </c>
      <c r="AW109" s="7"/>
      <c r="AX109" s="70">
        <f t="shared" si="89"/>
        <v>11.428571428571429</v>
      </c>
      <c r="AY109" s="50"/>
      <c r="AZ109" s="50">
        <f t="shared" si="90"/>
        <v>28</v>
      </c>
      <c r="BA109" s="50">
        <f t="shared" si="90"/>
        <v>56</v>
      </c>
      <c r="BB109" s="50">
        <f t="shared" si="91"/>
        <v>91</v>
      </c>
      <c r="BC109" s="50">
        <f t="shared" si="92"/>
        <v>112</v>
      </c>
      <c r="BD109" s="50">
        <f t="shared" ref="BD109:BI151" si="94">BC109+28</f>
        <v>140</v>
      </c>
      <c r="BE109" s="50">
        <f t="shared" si="94"/>
        <v>168</v>
      </c>
      <c r="BF109" s="50">
        <f t="shared" si="94"/>
        <v>196</v>
      </c>
      <c r="BG109" s="50">
        <f t="shared" si="94"/>
        <v>224</v>
      </c>
      <c r="BH109" s="50">
        <f t="shared" si="94"/>
        <v>252</v>
      </c>
      <c r="BI109" s="50">
        <f t="shared" si="94"/>
        <v>280</v>
      </c>
    </row>
    <row r="110" spans="1:61">
      <c r="A110" s="95">
        <v>308</v>
      </c>
      <c r="L110" s="3" t="str">
        <f t="shared" si="68"/>
        <v>Not Yet Assigned</v>
      </c>
      <c r="M110" s="3" t="s">
        <v>76</v>
      </c>
      <c r="N110" s="3" t="s">
        <v>76</v>
      </c>
      <c r="O110" s="3" t="s">
        <v>76</v>
      </c>
      <c r="P110" s="3" t="s">
        <v>76</v>
      </c>
      <c r="Q110" s="3" t="s">
        <v>76</v>
      </c>
      <c r="R110" s="3" t="s">
        <v>76</v>
      </c>
      <c r="U110" s="34">
        <f t="shared" si="93"/>
        <v>21</v>
      </c>
      <c r="V110" s="35">
        <f t="shared" si="69"/>
        <v>0</v>
      </c>
      <c r="W110" s="34">
        <f t="shared" si="70"/>
        <v>56</v>
      </c>
      <c r="X110" s="34">
        <f t="shared" si="71"/>
        <v>60</v>
      </c>
      <c r="Z110" s="52">
        <f t="shared" si="72"/>
        <v>0</v>
      </c>
      <c r="AA110" s="52">
        <f t="shared" si="73"/>
        <v>0</v>
      </c>
      <c r="AB110" s="36">
        <f t="shared" si="74"/>
        <v>61</v>
      </c>
      <c r="AC110" s="55"/>
      <c r="AD110" s="52">
        <f t="shared" si="75"/>
        <v>0</v>
      </c>
      <c r="AE110" s="52">
        <f t="shared" si="76"/>
        <v>0</v>
      </c>
      <c r="AF110" s="34">
        <f t="shared" si="77"/>
        <v>68</v>
      </c>
      <c r="AG110" s="55"/>
      <c r="AH110" s="52">
        <f t="shared" si="78"/>
        <v>0</v>
      </c>
      <c r="AI110" s="52">
        <f t="shared" si="79"/>
        <v>0</v>
      </c>
      <c r="AJ110" s="34">
        <f t="shared" si="80"/>
        <v>75</v>
      </c>
      <c r="AK110" s="55"/>
      <c r="AL110" s="52">
        <f t="shared" si="81"/>
        <v>0</v>
      </c>
      <c r="AM110" s="52">
        <f t="shared" si="82"/>
        <v>0</v>
      </c>
      <c r="AN110" s="34">
        <f t="shared" si="83"/>
        <v>82</v>
      </c>
      <c r="AO110" s="34"/>
      <c r="AP110" s="34">
        <f t="shared" si="84"/>
        <v>106</v>
      </c>
      <c r="AQ110" s="37">
        <f t="shared" si="85"/>
        <v>109</v>
      </c>
      <c r="AR110" s="1">
        <v>30</v>
      </c>
      <c r="AS110" s="1">
        <f t="shared" si="86"/>
        <v>210</v>
      </c>
      <c r="AT110" s="34"/>
      <c r="AU110" s="34">
        <f t="shared" si="87"/>
        <v>-1</v>
      </c>
      <c r="AV110" s="7">
        <f t="shared" si="88"/>
        <v>292</v>
      </c>
      <c r="AW110" s="7"/>
      <c r="AX110" s="70">
        <f t="shared" si="89"/>
        <v>11.428571428571429</v>
      </c>
      <c r="AY110" s="50"/>
      <c r="AZ110" s="50">
        <f t="shared" si="90"/>
        <v>28</v>
      </c>
      <c r="BA110" s="50">
        <f t="shared" si="90"/>
        <v>56</v>
      </c>
      <c r="BB110" s="50">
        <f t="shared" si="91"/>
        <v>91</v>
      </c>
      <c r="BC110" s="50">
        <f t="shared" si="92"/>
        <v>112</v>
      </c>
      <c r="BD110" s="50">
        <f t="shared" si="94"/>
        <v>140</v>
      </c>
      <c r="BE110" s="50">
        <f t="shared" si="94"/>
        <v>168</v>
      </c>
      <c r="BF110" s="50">
        <f t="shared" si="94"/>
        <v>196</v>
      </c>
      <c r="BG110" s="50">
        <f t="shared" si="94"/>
        <v>224</v>
      </c>
      <c r="BH110" s="50">
        <f t="shared" si="94"/>
        <v>252</v>
      </c>
      <c r="BI110" s="50">
        <f t="shared" si="94"/>
        <v>280</v>
      </c>
    </row>
    <row r="111" spans="1:61">
      <c r="A111" s="95">
        <v>309</v>
      </c>
      <c r="L111" s="3" t="str">
        <f t="shared" si="68"/>
        <v>Not Yet Assigned</v>
      </c>
      <c r="M111" s="3" t="s">
        <v>76</v>
      </c>
      <c r="N111" s="3" t="s">
        <v>76</v>
      </c>
      <c r="O111" s="3" t="s">
        <v>76</v>
      </c>
      <c r="P111" s="3" t="s">
        <v>76</v>
      </c>
      <c r="Q111" s="3" t="s">
        <v>76</v>
      </c>
      <c r="R111" s="3" t="s">
        <v>76</v>
      </c>
      <c r="U111" s="34">
        <f t="shared" si="93"/>
        <v>21</v>
      </c>
      <c r="V111" s="35">
        <f t="shared" si="69"/>
        <v>0</v>
      </c>
      <c r="W111" s="34">
        <f t="shared" si="70"/>
        <v>56</v>
      </c>
      <c r="X111" s="34">
        <f t="shared" si="71"/>
        <v>60</v>
      </c>
      <c r="Z111" s="52">
        <f t="shared" si="72"/>
        <v>0</v>
      </c>
      <c r="AA111" s="52">
        <f t="shared" si="73"/>
        <v>0</v>
      </c>
      <c r="AB111" s="36">
        <f t="shared" si="74"/>
        <v>61</v>
      </c>
      <c r="AC111" s="55"/>
      <c r="AD111" s="52">
        <f t="shared" si="75"/>
        <v>0</v>
      </c>
      <c r="AE111" s="52">
        <f t="shared" si="76"/>
        <v>0</v>
      </c>
      <c r="AF111" s="34">
        <f t="shared" si="77"/>
        <v>68</v>
      </c>
      <c r="AG111" s="55"/>
      <c r="AH111" s="52">
        <f t="shared" si="78"/>
        <v>0</v>
      </c>
      <c r="AI111" s="52">
        <f t="shared" si="79"/>
        <v>0</v>
      </c>
      <c r="AJ111" s="34">
        <f t="shared" si="80"/>
        <v>75</v>
      </c>
      <c r="AK111" s="55"/>
      <c r="AL111" s="52">
        <f t="shared" si="81"/>
        <v>0</v>
      </c>
      <c r="AM111" s="52">
        <f t="shared" si="82"/>
        <v>0</v>
      </c>
      <c r="AN111" s="34">
        <f t="shared" si="83"/>
        <v>82</v>
      </c>
      <c r="AO111" s="34"/>
      <c r="AP111" s="34">
        <f t="shared" si="84"/>
        <v>106</v>
      </c>
      <c r="AQ111" s="37">
        <f t="shared" si="85"/>
        <v>109</v>
      </c>
      <c r="AR111" s="1">
        <v>30</v>
      </c>
      <c r="AS111" s="1">
        <f t="shared" si="86"/>
        <v>210</v>
      </c>
      <c r="AT111" s="34"/>
      <c r="AU111" s="34">
        <f t="shared" si="87"/>
        <v>-1</v>
      </c>
      <c r="AV111" s="7">
        <f t="shared" si="88"/>
        <v>292</v>
      </c>
      <c r="AW111" s="7"/>
      <c r="AX111" s="70">
        <f t="shared" si="89"/>
        <v>11.428571428571429</v>
      </c>
      <c r="AY111" s="50"/>
      <c r="AZ111" s="50">
        <f t="shared" si="90"/>
        <v>28</v>
      </c>
      <c r="BA111" s="50">
        <f t="shared" si="90"/>
        <v>56</v>
      </c>
      <c r="BB111" s="50">
        <f t="shared" si="91"/>
        <v>91</v>
      </c>
      <c r="BC111" s="50">
        <f t="shared" si="92"/>
        <v>112</v>
      </c>
      <c r="BD111" s="50">
        <f t="shared" si="94"/>
        <v>140</v>
      </c>
      <c r="BE111" s="50">
        <f t="shared" si="94"/>
        <v>168</v>
      </c>
      <c r="BF111" s="50">
        <f t="shared" si="94"/>
        <v>196</v>
      </c>
      <c r="BG111" s="50">
        <f t="shared" si="94"/>
        <v>224</v>
      </c>
      <c r="BH111" s="50">
        <f t="shared" si="94"/>
        <v>252</v>
      </c>
      <c r="BI111" s="50">
        <f t="shared" si="94"/>
        <v>280</v>
      </c>
    </row>
    <row r="112" spans="1:61">
      <c r="A112" s="95">
        <v>310</v>
      </c>
      <c r="L112" s="3" t="str">
        <f t="shared" si="68"/>
        <v>Not Yet Assigned</v>
      </c>
      <c r="M112" s="3" t="s">
        <v>76</v>
      </c>
      <c r="N112" s="3" t="s">
        <v>76</v>
      </c>
      <c r="O112" s="3" t="s">
        <v>76</v>
      </c>
      <c r="P112" s="3" t="s">
        <v>76</v>
      </c>
      <c r="Q112" s="3" t="s">
        <v>76</v>
      </c>
      <c r="R112" s="3" t="s">
        <v>76</v>
      </c>
      <c r="U112" s="34">
        <f t="shared" si="93"/>
        <v>21</v>
      </c>
      <c r="V112" s="35">
        <f t="shared" si="69"/>
        <v>0</v>
      </c>
      <c r="W112" s="34">
        <f t="shared" si="70"/>
        <v>56</v>
      </c>
      <c r="X112" s="34">
        <f t="shared" si="71"/>
        <v>60</v>
      </c>
      <c r="Z112" s="52">
        <f t="shared" si="72"/>
        <v>0</v>
      </c>
      <c r="AA112" s="52">
        <f t="shared" si="73"/>
        <v>0</v>
      </c>
      <c r="AB112" s="36">
        <f t="shared" si="74"/>
        <v>61</v>
      </c>
      <c r="AC112" s="55"/>
      <c r="AD112" s="52">
        <f t="shared" si="75"/>
        <v>0</v>
      </c>
      <c r="AE112" s="52">
        <f t="shared" si="76"/>
        <v>0</v>
      </c>
      <c r="AF112" s="34">
        <f t="shared" si="77"/>
        <v>68</v>
      </c>
      <c r="AG112" s="55"/>
      <c r="AH112" s="52">
        <f t="shared" si="78"/>
        <v>0</v>
      </c>
      <c r="AI112" s="52">
        <f t="shared" si="79"/>
        <v>0</v>
      </c>
      <c r="AJ112" s="34">
        <f t="shared" si="80"/>
        <v>75</v>
      </c>
      <c r="AK112" s="55"/>
      <c r="AL112" s="52">
        <f t="shared" si="81"/>
        <v>0</v>
      </c>
      <c r="AM112" s="52">
        <f t="shared" si="82"/>
        <v>0</v>
      </c>
      <c r="AN112" s="34">
        <f t="shared" si="83"/>
        <v>82</v>
      </c>
      <c r="AO112" s="34"/>
      <c r="AP112" s="34">
        <f t="shared" si="84"/>
        <v>106</v>
      </c>
      <c r="AQ112" s="37">
        <f t="shared" si="85"/>
        <v>109</v>
      </c>
      <c r="AR112" s="1">
        <v>30</v>
      </c>
      <c r="AS112" s="1">
        <f t="shared" si="86"/>
        <v>210</v>
      </c>
      <c r="AT112" s="34"/>
      <c r="AU112" s="34">
        <f t="shared" si="87"/>
        <v>-1</v>
      </c>
      <c r="AV112" s="7">
        <f t="shared" si="88"/>
        <v>292</v>
      </c>
      <c r="AW112" s="7"/>
      <c r="AX112" s="70">
        <f t="shared" si="89"/>
        <v>11.428571428571429</v>
      </c>
      <c r="AY112" s="50"/>
      <c r="AZ112" s="50">
        <f t="shared" si="90"/>
        <v>28</v>
      </c>
      <c r="BA112" s="50">
        <f t="shared" si="90"/>
        <v>56</v>
      </c>
      <c r="BB112" s="50">
        <f t="shared" si="91"/>
        <v>91</v>
      </c>
      <c r="BC112" s="50">
        <f t="shared" si="92"/>
        <v>112</v>
      </c>
      <c r="BD112" s="50">
        <f t="shared" si="94"/>
        <v>140</v>
      </c>
      <c r="BE112" s="50">
        <f t="shared" si="94"/>
        <v>168</v>
      </c>
      <c r="BF112" s="50">
        <f t="shared" si="94"/>
        <v>196</v>
      </c>
      <c r="BG112" s="50">
        <f t="shared" si="94"/>
        <v>224</v>
      </c>
      <c r="BH112" s="50">
        <f t="shared" si="94"/>
        <v>252</v>
      </c>
      <c r="BI112" s="50">
        <f t="shared" si="94"/>
        <v>280</v>
      </c>
    </row>
    <row r="113" spans="1:61">
      <c r="A113" s="95">
        <v>311</v>
      </c>
      <c r="L113" s="3" t="str">
        <f t="shared" si="68"/>
        <v>Not Yet Assigned</v>
      </c>
      <c r="M113" s="3" t="s">
        <v>76</v>
      </c>
      <c r="N113" s="3" t="s">
        <v>76</v>
      </c>
      <c r="O113" s="3" t="s">
        <v>76</v>
      </c>
      <c r="P113" s="3" t="s">
        <v>76</v>
      </c>
      <c r="Q113" s="3" t="s">
        <v>76</v>
      </c>
      <c r="R113" s="3" t="s">
        <v>76</v>
      </c>
      <c r="U113" s="34">
        <f t="shared" si="93"/>
        <v>21</v>
      </c>
      <c r="V113" s="35">
        <f t="shared" si="69"/>
        <v>0</v>
      </c>
      <c r="W113" s="34">
        <f t="shared" si="70"/>
        <v>56</v>
      </c>
      <c r="X113" s="34">
        <f t="shared" si="71"/>
        <v>60</v>
      </c>
      <c r="Z113" s="52">
        <f t="shared" si="72"/>
        <v>0</v>
      </c>
      <c r="AA113" s="52">
        <f t="shared" si="73"/>
        <v>0</v>
      </c>
      <c r="AB113" s="36">
        <f t="shared" si="74"/>
        <v>61</v>
      </c>
      <c r="AC113" s="55"/>
      <c r="AD113" s="52">
        <f t="shared" si="75"/>
        <v>0</v>
      </c>
      <c r="AE113" s="52">
        <f t="shared" si="76"/>
        <v>0</v>
      </c>
      <c r="AF113" s="34">
        <f t="shared" si="77"/>
        <v>68</v>
      </c>
      <c r="AG113" s="55"/>
      <c r="AH113" s="52">
        <f t="shared" si="78"/>
        <v>0</v>
      </c>
      <c r="AI113" s="52">
        <f t="shared" si="79"/>
        <v>0</v>
      </c>
      <c r="AJ113" s="34">
        <f t="shared" si="80"/>
        <v>75</v>
      </c>
      <c r="AK113" s="55"/>
      <c r="AL113" s="52">
        <f t="shared" si="81"/>
        <v>0</v>
      </c>
      <c r="AM113" s="52">
        <f t="shared" si="82"/>
        <v>0</v>
      </c>
      <c r="AN113" s="34">
        <f t="shared" si="83"/>
        <v>82</v>
      </c>
      <c r="AO113" s="34"/>
      <c r="AP113" s="34">
        <f t="shared" si="84"/>
        <v>106</v>
      </c>
      <c r="AQ113" s="37">
        <f t="shared" si="85"/>
        <v>109</v>
      </c>
      <c r="AR113" s="1">
        <v>30</v>
      </c>
      <c r="AS113" s="1">
        <f t="shared" si="86"/>
        <v>210</v>
      </c>
      <c r="AT113" s="34"/>
      <c r="AU113" s="34">
        <f t="shared" si="87"/>
        <v>-1</v>
      </c>
      <c r="AV113" s="7">
        <f t="shared" si="88"/>
        <v>292</v>
      </c>
      <c r="AW113" s="7"/>
      <c r="AX113" s="70">
        <f t="shared" si="89"/>
        <v>11.428571428571429</v>
      </c>
      <c r="AY113" s="50"/>
      <c r="AZ113" s="50">
        <f t="shared" si="90"/>
        <v>28</v>
      </c>
      <c r="BA113" s="50">
        <f t="shared" si="90"/>
        <v>56</v>
      </c>
      <c r="BB113" s="50">
        <f t="shared" si="91"/>
        <v>91</v>
      </c>
      <c r="BC113" s="50">
        <f t="shared" si="92"/>
        <v>112</v>
      </c>
      <c r="BD113" s="50">
        <f t="shared" si="94"/>
        <v>140</v>
      </c>
      <c r="BE113" s="50">
        <f t="shared" si="94"/>
        <v>168</v>
      </c>
      <c r="BF113" s="50">
        <f t="shared" si="94"/>
        <v>196</v>
      </c>
      <c r="BG113" s="50">
        <f t="shared" si="94"/>
        <v>224</v>
      </c>
      <c r="BH113" s="50">
        <f t="shared" si="94"/>
        <v>252</v>
      </c>
      <c r="BI113" s="50">
        <f t="shared" si="94"/>
        <v>280</v>
      </c>
    </row>
    <row r="114" spans="1:61">
      <c r="A114" s="95">
        <v>312</v>
      </c>
      <c r="L114" s="3" t="str">
        <f t="shared" si="68"/>
        <v>Not Yet Assigned</v>
      </c>
      <c r="M114" s="3" t="s">
        <v>76</v>
      </c>
      <c r="N114" s="3" t="s">
        <v>76</v>
      </c>
      <c r="O114" s="3" t="s">
        <v>76</v>
      </c>
      <c r="P114" s="3" t="s">
        <v>76</v>
      </c>
      <c r="Q114" s="3" t="s">
        <v>76</v>
      </c>
      <c r="R114" s="3" t="s">
        <v>76</v>
      </c>
      <c r="U114" s="34">
        <f t="shared" si="93"/>
        <v>21</v>
      </c>
      <c r="V114" s="35">
        <f t="shared" si="69"/>
        <v>0</v>
      </c>
      <c r="W114" s="34">
        <f t="shared" si="70"/>
        <v>56</v>
      </c>
      <c r="X114" s="34">
        <f t="shared" si="71"/>
        <v>60</v>
      </c>
      <c r="Z114" s="52">
        <f t="shared" si="72"/>
        <v>0</v>
      </c>
      <c r="AA114" s="52">
        <f t="shared" si="73"/>
        <v>0</v>
      </c>
      <c r="AB114" s="36">
        <f t="shared" si="74"/>
        <v>61</v>
      </c>
      <c r="AC114" s="55"/>
      <c r="AD114" s="52">
        <f t="shared" si="75"/>
        <v>0</v>
      </c>
      <c r="AE114" s="52">
        <f t="shared" si="76"/>
        <v>0</v>
      </c>
      <c r="AF114" s="34">
        <f t="shared" si="77"/>
        <v>68</v>
      </c>
      <c r="AG114" s="55"/>
      <c r="AH114" s="52">
        <f t="shared" si="78"/>
        <v>0</v>
      </c>
      <c r="AI114" s="52">
        <f t="shared" si="79"/>
        <v>0</v>
      </c>
      <c r="AJ114" s="34">
        <f t="shared" si="80"/>
        <v>75</v>
      </c>
      <c r="AK114" s="55"/>
      <c r="AL114" s="52">
        <f t="shared" si="81"/>
        <v>0</v>
      </c>
      <c r="AM114" s="52">
        <f t="shared" si="82"/>
        <v>0</v>
      </c>
      <c r="AN114" s="34">
        <f t="shared" si="83"/>
        <v>82</v>
      </c>
      <c r="AO114" s="34"/>
      <c r="AP114" s="34">
        <f t="shared" si="84"/>
        <v>106</v>
      </c>
      <c r="AQ114" s="37">
        <f t="shared" si="85"/>
        <v>109</v>
      </c>
      <c r="AR114" s="1">
        <v>30</v>
      </c>
      <c r="AS114" s="1">
        <f t="shared" si="86"/>
        <v>210</v>
      </c>
      <c r="AT114" s="34"/>
      <c r="AU114" s="34">
        <f t="shared" si="87"/>
        <v>-1</v>
      </c>
      <c r="AV114" s="7">
        <f t="shared" si="88"/>
        <v>292</v>
      </c>
      <c r="AW114" s="7"/>
      <c r="AX114" s="70">
        <f t="shared" si="89"/>
        <v>11.428571428571429</v>
      </c>
      <c r="AY114" s="50"/>
      <c r="AZ114" s="50">
        <f t="shared" si="90"/>
        <v>28</v>
      </c>
      <c r="BA114" s="50">
        <f t="shared" si="90"/>
        <v>56</v>
      </c>
      <c r="BB114" s="50">
        <f t="shared" si="91"/>
        <v>91</v>
      </c>
      <c r="BC114" s="50">
        <f t="shared" si="92"/>
        <v>112</v>
      </c>
      <c r="BD114" s="50">
        <f t="shared" si="94"/>
        <v>140</v>
      </c>
      <c r="BE114" s="50">
        <f t="shared" si="94"/>
        <v>168</v>
      </c>
      <c r="BF114" s="50">
        <f t="shared" si="94"/>
        <v>196</v>
      </c>
      <c r="BG114" s="50">
        <f t="shared" si="94"/>
        <v>224</v>
      </c>
      <c r="BH114" s="50">
        <f t="shared" si="94"/>
        <v>252</v>
      </c>
      <c r="BI114" s="50">
        <f t="shared" si="94"/>
        <v>280</v>
      </c>
    </row>
    <row r="115" spans="1:61">
      <c r="A115" s="95">
        <v>313</v>
      </c>
      <c r="L115" s="3" t="str">
        <f t="shared" si="68"/>
        <v>Not Yet Assigned</v>
      </c>
      <c r="M115" s="3" t="s">
        <v>76</v>
      </c>
      <c r="N115" s="3" t="s">
        <v>76</v>
      </c>
      <c r="O115" s="3" t="s">
        <v>76</v>
      </c>
      <c r="P115" s="3" t="s">
        <v>76</v>
      </c>
      <c r="Q115" s="3" t="s">
        <v>76</v>
      </c>
      <c r="R115" s="3" t="s">
        <v>76</v>
      </c>
      <c r="U115" s="34">
        <f t="shared" si="93"/>
        <v>21</v>
      </c>
      <c r="V115" s="35">
        <f t="shared" si="69"/>
        <v>0</v>
      </c>
      <c r="W115" s="34">
        <f t="shared" si="70"/>
        <v>56</v>
      </c>
      <c r="X115" s="34">
        <f t="shared" si="71"/>
        <v>60</v>
      </c>
      <c r="Z115" s="52">
        <f t="shared" si="72"/>
        <v>0</v>
      </c>
      <c r="AA115" s="52">
        <f t="shared" si="73"/>
        <v>0</v>
      </c>
      <c r="AB115" s="36">
        <f t="shared" si="74"/>
        <v>61</v>
      </c>
      <c r="AC115" s="55"/>
      <c r="AD115" s="52">
        <f t="shared" si="75"/>
        <v>0</v>
      </c>
      <c r="AE115" s="52">
        <f t="shared" si="76"/>
        <v>0</v>
      </c>
      <c r="AF115" s="34">
        <f t="shared" si="77"/>
        <v>68</v>
      </c>
      <c r="AG115" s="55"/>
      <c r="AH115" s="52">
        <f t="shared" si="78"/>
        <v>0</v>
      </c>
      <c r="AI115" s="52">
        <f t="shared" si="79"/>
        <v>0</v>
      </c>
      <c r="AJ115" s="34">
        <f t="shared" si="80"/>
        <v>75</v>
      </c>
      <c r="AK115" s="55"/>
      <c r="AL115" s="52">
        <f t="shared" si="81"/>
        <v>0</v>
      </c>
      <c r="AM115" s="52">
        <f t="shared" si="82"/>
        <v>0</v>
      </c>
      <c r="AN115" s="34">
        <f t="shared" si="83"/>
        <v>82</v>
      </c>
      <c r="AO115" s="34"/>
      <c r="AP115" s="34">
        <f t="shared" si="84"/>
        <v>106</v>
      </c>
      <c r="AQ115" s="37">
        <f t="shared" si="85"/>
        <v>109</v>
      </c>
      <c r="AR115" s="1">
        <v>30</v>
      </c>
      <c r="AS115" s="1">
        <f t="shared" si="86"/>
        <v>210</v>
      </c>
      <c r="AT115" s="34"/>
      <c r="AU115" s="34">
        <f t="shared" si="87"/>
        <v>-1</v>
      </c>
      <c r="AV115" s="7">
        <f t="shared" si="88"/>
        <v>292</v>
      </c>
      <c r="AW115" s="7"/>
      <c r="AX115" s="70">
        <f t="shared" si="89"/>
        <v>11.428571428571429</v>
      </c>
      <c r="AY115" s="50"/>
      <c r="AZ115" s="50">
        <f t="shared" si="90"/>
        <v>28</v>
      </c>
      <c r="BA115" s="50">
        <f t="shared" si="90"/>
        <v>56</v>
      </c>
      <c r="BB115" s="50">
        <f t="shared" si="91"/>
        <v>91</v>
      </c>
      <c r="BC115" s="50">
        <f t="shared" si="92"/>
        <v>112</v>
      </c>
      <c r="BD115" s="50">
        <f t="shared" si="94"/>
        <v>140</v>
      </c>
      <c r="BE115" s="50">
        <f t="shared" si="94"/>
        <v>168</v>
      </c>
      <c r="BF115" s="50">
        <f t="shared" si="94"/>
        <v>196</v>
      </c>
      <c r="BG115" s="50">
        <f t="shared" si="94"/>
        <v>224</v>
      </c>
      <c r="BH115" s="50">
        <f t="shared" si="94"/>
        <v>252</v>
      </c>
      <c r="BI115" s="50">
        <f t="shared" si="94"/>
        <v>280</v>
      </c>
    </row>
    <row r="116" spans="1:61">
      <c r="A116" s="95">
        <v>314</v>
      </c>
      <c r="L116" s="3" t="str">
        <f t="shared" si="68"/>
        <v>Not Yet Assigned</v>
      </c>
      <c r="M116" s="3" t="s">
        <v>76</v>
      </c>
      <c r="N116" s="3" t="s">
        <v>76</v>
      </c>
      <c r="O116" s="3" t="s">
        <v>76</v>
      </c>
      <c r="P116" s="3" t="s">
        <v>76</v>
      </c>
      <c r="Q116" s="3" t="s">
        <v>76</v>
      </c>
      <c r="R116" s="3" t="s">
        <v>76</v>
      </c>
      <c r="U116" s="34">
        <f t="shared" si="93"/>
        <v>21</v>
      </c>
      <c r="V116" s="35">
        <f t="shared" si="69"/>
        <v>0</v>
      </c>
      <c r="W116" s="34">
        <f t="shared" si="70"/>
        <v>56</v>
      </c>
      <c r="X116" s="34">
        <f t="shared" si="71"/>
        <v>60</v>
      </c>
      <c r="Z116" s="52">
        <f t="shared" si="72"/>
        <v>0</v>
      </c>
      <c r="AA116" s="52">
        <f t="shared" si="73"/>
        <v>0</v>
      </c>
      <c r="AB116" s="36">
        <f t="shared" si="74"/>
        <v>61</v>
      </c>
      <c r="AC116" s="55"/>
      <c r="AD116" s="52">
        <f t="shared" si="75"/>
        <v>0</v>
      </c>
      <c r="AE116" s="52">
        <f t="shared" si="76"/>
        <v>0</v>
      </c>
      <c r="AF116" s="34">
        <f t="shared" si="77"/>
        <v>68</v>
      </c>
      <c r="AG116" s="55"/>
      <c r="AH116" s="52">
        <f t="shared" si="78"/>
        <v>0</v>
      </c>
      <c r="AI116" s="52">
        <f t="shared" si="79"/>
        <v>0</v>
      </c>
      <c r="AJ116" s="34">
        <f t="shared" si="80"/>
        <v>75</v>
      </c>
      <c r="AK116" s="55"/>
      <c r="AL116" s="52">
        <f t="shared" si="81"/>
        <v>0</v>
      </c>
      <c r="AM116" s="52">
        <f t="shared" si="82"/>
        <v>0</v>
      </c>
      <c r="AN116" s="34">
        <f t="shared" si="83"/>
        <v>82</v>
      </c>
      <c r="AO116" s="34"/>
      <c r="AP116" s="34">
        <f t="shared" si="84"/>
        <v>106</v>
      </c>
      <c r="AQ116" s="37">
        <f t="shared" si="85"/>
        <v>109</v>
      </c>
      <c r="AR116" s="1">
        <v>30</v>
      </c>
      <c r="AS116" s="1">
        <f t="shared" si="86"/>
        <v>210</v>
      </c>
      <c r="AT116" s="34"/>
      <c r="AU116" s="34">
        <f t="shared" si="87"/>
        <v>-1</v>
      </c>
      <c r="AV116" s="7">
        <f t="shared" si="88"/>
        <v>292</v>
      </c>
      <c r="AW116" s="7"/>
      <c r="AX116" s="70">
        <f t="shared" si="89"/>
        <v>11.428571428571429</v>
      </c>
      <c r="AY116" s="50"/>
      <c r="AZ116" s="50">
        <f t="shared" si="90"/>
        <v>28</v>
      </c>
      <c r="BA116" s="50">
        <f t="shared" si="90"/>
        <v>56</v>
      </c>
      <c r="BB116" s="50">
        <f t="shared" si="91"/>
        <v>91</v>
      </c>
      <c r="BC116" s="50">
        <f t="shared" si="92"/>
        <v>112</v>
      </c>
      <c r="BD116" s="50">
        <f t="shared" si="94"/>
        <v>140</v>
      </c>
      <c r="BE116" s="50">
        <f t="shared" si="94"/>
        <v>168</v>
      </c>
      <c r="BF116" s="50">
        <f t="shared" si="94"/>
        <v>196</v>
      </c>
      <c r="BG116" s="50">
        <f t="shared" si="94"/>
        <v>224</v>
      </c>
      <c r="BH116" s="50">
        <f t="shared" si="94"/>
        <v>252</v>
      </c>
      <c r="BI116" s="50">
        <f t="shared" si="94"/>
        <v>280</v>
      </c>
    </row>
    <row r="117" spans="1:61">
      <c r="A117" s="95">
        <v>315</v>
      </c>
      <c r="L117" s="3" t="str">
        <f t="shared" si="68"/>
        <v>Not Yet Assigned</v>
      </c>
      <c r="M117" s="3" t="s">
        <v>76</v>
      </c>
      <c r="N117" s="3" t="s">
        <v>76</v>
      </c>
      <c r="O117" s="3" t="s">
        <v>76</v>
      </c>
      <c r="P117" s="3" t="s">
        <v>76</v>
      </c>
      <c r="Q117" s="3" t="s">
        <v>76</v>
      </c>
      <c r="R117" s="3" t="s">
        <v>76</v>
      </c>
      <c r="U117" s="34">
        <f t="shared" si="93"/>
        <v>21</v>
      </c>
      <c r="V117" s="35">
        <f t="shared" si="69"/>
        <v>0</v>
      </c>
      <c r="W117" s="34">
        <f t="shared" si="70"/>
        <v>56</v>
      </c>
      <c r="X117" s="34">
        <f t="shared" si="71"/>
        <v>60</v>
      </c>
      <c r="Z117" s="52">
        <f t="shared" si="72"/>
        <v>0</v>
      </c>
      <c r="AA117" s="52">
        <f t="shared" si="73"/>
        <v>0</v>
      </c>
      <c r="AB117" s="36">
        <f t="shared" si="74"/>
        <v>61</v>
      </c>
      <c r="AC117" s="55"/>
      <c r="AD117" s="52">
        <f t="shared" si="75"/>
        <v>0</v>
      </c>
      <c r="AE117" s="52">
        <f t="shared" si="76"/>
        <v>0</v>
      </c>
      <c r="AF117" s="34">
        <f t="shared" si="77"/>
        <v>68</v>
      </c>
      <c r="AG117" s="55"/>
      <c r="AH117" s="52">
        <f t="shared" si="78"/>
        <v>0</v>
      </c>
      <c r="AI117" s="52">
        <f t="shared" si="79"/>
        <v>0</v>
      </c>
      <c r="AJ117" s="34">
        <f t="shared" si="80"/>
        <v>75</v>
      </c>
      <c r="AK117" s="55"/>
      <c r="AL117" s="52">
        <f t="shared" si="81"/>
        <v>0</v>
      </c>
      <c r="AM117" s="52">
        <f t="shared" si="82"/>
        <v>0</v>
      </c>
      <c r="AN117" s="34">
        <f t="shared" si="83"/>
        <v>82</v>
      </c>
      <c r="AO117" s="34"/>
      <c r="AP117" s="34">
        <f t="shared" si="84"/>
        <v>106</v>
      </c>
      <c r="AQ117" s="37">
        <f t="shared" si="85"/>
        <v>109</v>
      </c>
      <c r="AR117" s="1">
        <v>30</v>
      </c>
      <c r="AS117" s="1">
        <f t="shared" si="86"/>
        <v>210</v>
      </c>
      <c r="AT117" s="34"/>
      <c r="AU117" s="34">
        <f t="shared" si="87"/>
        <v>-1</v>
      </c>
      <c r="AV117" s="7">
        <f t="shared" si="88"/>
        <v>292</v>
      </c>
      <c r="AW117" s="7"/>
      <c r="AX117" s="70">
        <f t="shared" si="89"/>
        <v>11.428571428571429</v>
      </c>
      <c r="AY117" s="50"/>
      <c r="AZ117" s="50">
        <f t="shared" si="90"/>
        <v>28</v>
      </c>
      <c r="BA117" s="50">
        <f t="shared" si="90"/>
        <v>56</v>
      </c>
      <c r="BB117" s="50">
        <f t="shared" si="91"/>
        <v>91</v>
      </c>
      <c r="BC117" s="50">
        <f t="shared" si="92"/>
        <v>112</v>
      </c>
      <c r="BD117" s="50">
        <f t="shared" si="94"/>
        <v>140</v>
      </c>
      <c r="BE117" s="50">
        <f t="shared" si="94"/>
        <v>168</v>
      </c>
      <c r="BF117" s="50">
        <f t="shared" si="94"/>
        <v>196</v>
      </c>
      <c r="BG117" s="50">
        <f t="shared" si="94"/>
        <v>224</v>
      </c>
      <c r="BH117" s="50">
        <f t="shared" si="94"/>
        <v>252</v>
      </c>
      <c r="BI117" s="50">
        <f t="shared" si="94"/>
        <v>280</v>
      </c>
    </row>
    <row r="118" spans="1:61">
      <c r="A118" s="95">
        <v>316</v>
      </c>
      <c r="L118" s="3" t="str">
        <f t="shared" si="68"/>
        <v>Not Yet Assigned</v>
      </c>
      <c r="M118" s="3" t="s">
        <v>76</v>
      </c>
      <c r="N118" s="3" t="s">
        <v>76</v>
      </c>
      <c r="O118" s="3" t="s">
        <v>76</v>
      </c>
      <c r="P118" s="3" t="s">
        <v>76</v>
      </c>
      <c r="Q118" s="3" t="s">
        <v>76</v>
      </c>
      <c r="R118" s="3" t="s">
        <v>76</v>
      </c>
      <c r="U118" s="34">
        <f t="shared" si="93"/>
        <v>21</v>
      </c>
      <c r="V118" s="35">
        <f t="shared" si="69"/>
        <v>0</v>
      </c>
      <c r="W118" s="34">
        <f t="shared" si="70"/>
        <v>56</v>
      </c>
      <c r="X118" s="34">
        <f t="shared" si="71"/>
        <v>60</v>
      </c>
      <c r="Z118" s="52">
        <f t="shared" si="72"/>
        <v>0</v>
      </c>
      <c r="AA118" s="52">
        <f t="shared" si="73"/>
        <v>0</v>
      </c>
      <c r="AB118" s="36">
        <f t="shared" si="74"/>
        <v>61</v>
      </c>
      <c r="AC118" s="55"/>
      <c r="AD118" s="52">
        <f t="shared" si="75"/>
        <v>0</v>
      </c>
      <c r="AE118" s="52">
        <f t="shared" si="76"/>
        <v>0</v>
      </c>
      <c r="AF118" s="34">
        <f t="shared" si="77"/>
        <v>68</v>
      </c>
      <c r="AG118" s="55"/>
      <c r="AH118" s="52">
        <f t="shared" si="78"/>
        <v>0</v>
      </c>
      <c r="AI118" s="52">
        <f t="shared" si="79"/>
        <v>0</v>
      </c>
      <c r="AJ118" s="34">
        <f t="shared" si="80"/>
        <v>75</v>
      </c>
      <c r="AK118" s="55"/>
      <c r="AL118" s="52">
        <f t="shared" si="81"/>
        <v>0</v>
      </c>
      <c r="AM118" s="52">
        <f t="shared" si="82"/>
        <v>0</v>
      </c>
      <c r="AN118" s="34">
        <f t="shared" si="83"/>
        <v>82</v>
      </c>
      <c r="AO118" s="34"/>
      <c r="AP118" s="34">
        <f t="shared" si="84"/>
        <v>106</v>
      </c>
      <c r="AQ118" s="37">
        <f t="shared" si="85"/>
        <v>109</v>
      </c>
      <c r="AR118" s="1">
        <v>30</v>
      </c>
      <c r="AS118" s="1">
        <f t="shared" si="86"/>
        <v>210</v>
      </c>
      <c r="AT118" s="34"/>
      <c r="AU118" s="34">
        <f t="shared" si="87"/>
        <v>-1</v>
      </c>
      <c r="AV118" s="7">
        <f t="shared" si="88"/>
        <v>292</v>
      </c>
      <c r="AW118" s="7"/>
      <c r="AX118" s="70">
        <f t="shared" si="89"/>
        <v>11.428571428571429</v>
      </c>
      <c r="AY118" s="50"/>
      <c r="AZ118" s="50">
        <f t="shared" si="90"/>
        <v>28</v>
      </c>
      <c r="BA118" s="50">
        <f t="shared" si="90"/>
        <v>56</v>
      </c>
      <c r="BB118" s="50">
        <f t="shared" si="91"/>
        <v>91</v>
      </c>
      <c r="BC118" s="50">
        <f t="shared" si="92"/>
        <v>112</v>
      </c>
      <c r="BD118" s="50">
        <f t="shared" si="94"/>
        <v>140</v>
      </c>
      <c r="BE118" s="50">
        <f t="shared" si="94"/>
        <v>168</v>
      </c>
      <c r="BF118" s="50">
        <f t="shared" si="94"/>
        <v>196</v>
      </c>
      <c r="BG118" s="50">
        <f t="shared" si="94"/>
        <v>224</v>
      </c>
      <c r="BH118" s="50">
        <f t="shared" si="94"/>
        <v>252</v>
      </c>
      <c r="BI118" s="50">
        <f t="shared" si="94"/>
        <v>280</v>
      </c>
    </row>
    <row r="119" spans="1:61">
      <c r="A119" s="95">
        <v>317</v>
      </c>
      <c r="L119" s="3" t="str">
        <f t="shared" si="68"/>
        <v>Not Yet Assigned</v>
      </c>
      <c r="M119" s="3" t="s">
        <v>76</v>
      </c>
      <c r="N119" s="3" t="s">
        <v>76</v>
      </c>
      <c r="O119" s="3" t="s">
        <v>76</v>
      </c>
      <c r="P119" s="3" t="s">
        <v>76</v>
      </c>
      <c r="Q119" s="3" t="s">
        <v>76</v>
      </c>
      <c r="R119" s="3" t="s">
        <v>76</v>
      </c>
      <c r="U119" s="34">
        <f t="shared" si="93"/>
        <v>21</v>
      </c>
      <c r="V119" s="35">
        <f t="shared" si="69"/>
        <v>0</v>
      </c>
      <c r="W119" s="34">
        <f t="shared" si="70"/>
        <v>56</v>
      </c>
      <c r="X119" s="34">
        <f t="shared" si="71"/>
        <v>60</v>
      </c>
      <c r="Z119" s="52">
        <f t="shared" si="72"/>
        <v>0</v>
      </c>
      <c r="AA119" s="52">
        <f t="shared" si="73"/>
        <v>0</v>
      </c>
      <c r="AB119" s="36">
        <f t="shared" si="74"/>
        <v>61</v>
      </c>
      <c r="AC119" s="55"/>
      <c r="AD119" s="52">
        <f t="shared" si="75"/>
        <v>0</v>
      </c>
      <c r="AE119" s="52">
        <f t="shared" si="76"/>
        <v>0</v>
      </c>
      <c r="AF119" s="34">
        <f t="shared" si="77"/>
        <v>68</v>
      </c>
      <c r="AG119" s="55"/>
      <c r="AH119" s="52">
        <f t="shared" si="78"/>
        <v>0</v>
      </c>
      <c r="AI119" s="52">
        <f t="shared" si="79"/>
        <v>0</v>
      </c>
      <c r="AJ119" s="34">
        <f t="shared" si="80"/>
        <v>75</v>
      </c>
      <c r="AK119" s="55"/>
      <c r="AL119" s="52">
        <f t="shared" si="81"/>
        <v>0</v>
      </c>
      <c r="AM119" s="52">
        <f t="shared" si="82"/>
        <v>0</v>
      </c>
      <c r="AN119" s="34">
        <f t="shared" si="83"/>
        <v>82</v>
      </c>
      <c r="AO119" s="34"/>
      <c r="AP119" s="34">
        <f t="shared" si="84"/>
        <v>106</v>
      </c>
      <c r="AQ119" s="37">
        <f t="shared" si="85"/>
        <v>109</v>
      </c>
      <c r="AR119" s="1">
        <v>30</v>
      </c>
      <c r="AS119" s="1">
        <f t="shared" si="86"/>
        <v>210</v>
      </c>
      <c r="AT119" s="34"/>
      <c r="AU119" s="34">
        <f t="shared" si="87"/>
        <v>-1</v>
      </c>
      <c r="AV119" s="7">
        <f t="shared" si="88"/>
        <v>292</v>
      </c>
      <c r="AW119" s="7"/>
      <c r="AX119" s="70">
        <f t="shared" si="89"/>
        <v>11.428571428571429</v>
      </c>
      <c r="AY119" s="50"/>
      <c r="AZ119" s="50">
        <f t="shared" si="90"/>
        <v>28</v>
      </c>
      <c r="BA119" s="50">
        <f t="shared" si="90"/>
        <v>56</v>
      </c>
      <c r="BB119" s="50">
        <f t="shared" si="91"/>
        <v>91</v>
      </c>
      <c r="BC119" s="50">
        <f t="shared" si="92"/>
        <v>112</v>
      </c>
      <c r="BD119" s="50">
        <f t="shared" si="94"/>
        <v>140</v>
      </c>
      <c r="BE119" s="50">
        <f t="shared" si="94"/>
        <v>168</v>
      </c>
      <c r="BF119" s="50">
        <f t="shared" si="94"/>
        <v>196</v>
      </c>
      <c r="BG119" s="50">
        <f t="shared" si="94"/>
        <v>224</v>
      </c>
      <c r="BH119" s="50">
        <f t="shared" si="94"/>
        <v>252</v>
      </c>
      <c r="BI119" s="50">
        <f t="shared" si="94"/>
        <v>280</v>
      </c>
    </row>
    <row r="120" spans="1:61">
      <c r="A120" s="95">
        <v>318</v>
      </c>
      <c r="L120" s="3" t="str">
        <f t="shared" si="68"/>
        <v>Not Yet Assigned</v>
      </c>
      <c r="M120" s="3" t="s">
        <v>76</v>
      </c>
      <c r="N120" s="3" t="s">
        <v>76</v>
      </c>
      <c r="O120" s="3" t="s">
        <v>76</v>
      </c>
      <c r="P120" s="3" t="s">
        <v>76</v>
      </c>
      <c r="Q120" s="3" t="s">
        <v>76</v>
      </c>
      <c r="R120" s="3" t="s">
        <v>76</v>
      </c>
      <c r="U120" s="34">
        <f t="shared" si="93"/>
        <v>21</v>
      </c>
      <c r="V120" s="35">
        <f t="shared" si="69"/>
        <v>0</v>
      </c>
      <c r="W120" s="34">
        <f t="shared" si="70"/>
        <v>56</v>
      </c>
      <c r="X120" s="34">
        <f t="shared" si="71"/>
        <v>60</v>
      </c>
      <c r="Z120" s="52">
        <f t="shared" si="72"/>
        <v>0</v>
      </c>
      <c r="AA120" s="52">
        <f t="shared" si="73"/>
        <v>0</v>
      </c>
      <c r="AB120" s="36">
        <f t="shared" si="74"/>
        <v>61</v>
      </c>
      <c r="AC120" s="55"/>
      <c r="AD120" s="52">
        <f t="shared" si="75"/>
        <v>0</v>
      </c>
      <c r="AE120" s="52">
        <f t="shared" si="76"/>
        <v>0</v>
      </c>
      <c r="AF120" s="34">
        <f t="shared" si="77"/>
        <v>68</v>
      </c>
      <c r="AG120" s="55"/>
      <c r="AH120" s="52">
        <f t="shared" si="78"/>
        <v>0</v>
      </c>
      <c r="AI120" s="52">
        <f t="shared" si="79"/>
        <v>0</v>
      </c>
      <c r="AJ120" s="34">
        <f t="shared" si="80"/>
        <v>75</v>
      </c>
      <c r="AK120" s="55"/>
      <c r="AL120" s="52">
        <f t="shared" si="81"/>
        <v>0</v>
      </c>
      <c r="AM120" s="52">
        <f t="shared" si="82"/>
        <v>0</v>
      </c>
      <c r="AN120" s="34">
        <f t="shared" si="83"/>
        <v>82</v>
      </c>
      <c r="AO120" s="34"/>
      <c r="AP120" s="34">
        <f t="shared" si="84"/>
        <v>106</v>
      </c>
      <c r="AQ120" s="37">
        <f t="shared" si="85"/>
        <v>109</v>
      </c>
      <c r="AR120" s="1">
        <v>30</v>
      </c>
      <c r="AS120" s="1">
        <f t="shared" si="86"/>
        <v>210</v>
      </c>
      <c r="AT120" s="34"/>
      <c r="AU120" s="34">
        <f t="shared" si="87"/>
        <v>-1</v>
      </c>
      <c r="AV120" s="7">
        <f t="shared" si="88"/>
        <v>292</v>
      </c>
      <c r="AW120" s="7"/>
      <c r="AX120" s="70">
        <f t="shared" si="89"/>
        <v>11.428571428571429</v>
      </c>
      <c r="AY120" s="50"/>
      <c r="AZ120" s="50">
        <f t="shared" si="90"/>
        <v>28</v>
      </c>
      <c r="BA120" s="50">
        <f t="shared" si="90"/>
        <v>56</v>
      </c>
      <c r="BB120" s="50">
        <f t="shared" si="91"/>
        <v>91</v>
      </c>
      <c r="BC120" s="50">
        <f t="shared" si="92"/>
        <v>112</v>
      </c>
      <c r="BD120" s="50">
        <f t="shared" si="94"/>
        <v>140</v>
      </c>
      <c r="BE120" s="50">
        <f t="shared" si="94"/>
        <v>168</v>
      </c>
      <c r="BF120" s="50">
        <f t="shared" si="94"/>
        <v>196</v>
      </c>
      <c r="BG120" s="50">
        <f t="shared" si="94"/>
        <v>224</v>
      </c>
      <c r="BH120" s="50">
        <f t="shared" si="94"/>
        <v>252</v>
      </c>
      <c r="BI120" s="50">
        <f t="shared" si="94"/>
        <v>280</v>
      </c>
    </row>
    <row r="121" spans="1:61">
      <c r="A121" s="95">
        <v>319</v>
      </c>
      <c r="L121" s="3" t="str">
        <f t="shared" si="68"/>
        <v>Not Yet Assigned</v>
      </c>
      <c r="M121" s="3" t="s">
        <v>76</v>
      </c>
      <c r="N121" s="3" t="s">
        <v>76</v>
      </c>
      <c r="O121" s="3" t="s">
        <v>76</v>
      </c>
      <c r="P121" s="3" t="s">
        <v>76</v>
      </c>
      <c r="Q121" s="3" t="s">
        <v>76</v>
      </c>
      <c r="R121" s="3" t="s">
        <v>76</v>
      </c>
      <c r="U121" s="34">
        <f t="shared" si="93"/>
        <v>21</v>
      </c>
      <c r="V121" s="35">
        <f t="shared" si="69"/>
        <v>0</v>
      </c>
      <c r="W121" s="34">
        <f t="shared" si="70"/>
        <v>56</v>
      </c>
      <c r="X121" s="34">
        <f t="shared" si="71"/>
        <v>60</v>
      </c>
      <c r="Z121" s="52">
        <f t="shared" si="72"/>
        <v>0</v>
      </c>
      <c r="AA121" s="52">
        <f t="shared" si="73"/>
        <v>0</v>
      </c>
      <c r="AB121" s="36">
        <f t="shared" si="74"/>
        <v>61</v>
      </c>
      <c r="AC121" s="55"/>
      <c r="AD121" s="52">
        <f t="shared" si="75"/>
        <v>0</v>
      </c>
      <c r="AE121" s="52">
        <f t="shared" si="76"/>
        <v>0</v>
      </c>
      <c r="AF121" s="34">
        <f t="shared" si="77"/>
        <v>68</v>
      </c>
      <c r="AG121" s="55"/>
      <c r="AH121" s="52">
        <f t="shared" si="78"/>
        <v>0</v>
      </c>
      <c r="AI121" s="52">
        <f t="shared" si="79"/>
        <v>0</v>
      </c>
      <c r="AJ121" s="34">
        <f t="shared" si="80"/>
        <v>75</v>
      </c>
      <c r="AK121" s="55"/>
      <c r="AL121" s="52">
        <f t="shared" si="81"/>
        <v>0</v>
      </c>
      <c r="AM121" s="52">
        <f t="shared" si="82"/>
        <v>0</v>
      </c>
      <c r="AN121" s="34">
        <f t="shared" si="83"/>
        <v>82</v>
      </c>
      <c r="AO121" s="34"/>
      <c r="AP121" s="34">
        <f t="shared" si="84"/>
        <v>106</v>
      </c>
      <c r="AQ121" s="37">
        <f t="shared" si="85"/>
        <v>109</v>
      </c>
      <c r="AR121" s="1">
        <v>30</v>
      </c>
      <c r="AS121" s="1">
        <f t="shared" si="86"/>
        <v>210</v>
      </c>
      <c r="AT121" s="34"/>
      <c r="AU121" s="34">
        <f t="shared" si="87"/>
        <v>-1</v>
      </c>
      <c r="AV121" s="7">
        <f t="shared" si="88"/>
        <v>292</v>
      </c>
      <c r="AW121" s="7"/>
      <c r="AX121" s="70">
        <f t="shared" si="89"/>
        <v>11.428571428571429</v>
      </c>
      <c r="AY121" s="50"/>
      <c r="AZ121" s="50">
        <f t="shared" si="90"/>
        <v>28</v>
      </c>
      <c r="BA121" s="50">
        <f t="shared" si="90"/>
        <v>56</v>
      </c>
      <c r="BB121" s="50">
        <f t="shared" si="91"/>
        <v>91</v>
      </c>
      <c r="BC121" s="50">
        <f t="shared" si="92"/>
        <v>112</v>
      </c>
      <c r="BD121" s="50">
        <f t="shared" si="94"/>
        <v>140</v>
      </c>
      <c r="BE121" s="50">
        <f t="shared" si="94"/>
        <v>168</v>
      </c>
      <c r="BF121" s="50">
        <f t="shared" si="94"/>
        <v>196</v>
      </c>
      <c r="BG121" s="50">
        <f t="shared" si="94"/>
        <v>224</v>
      </c>
      <c r="BH121" s="50">
        <f t="shared" si="94"/>
        <v>252</v>
      </c>
      <c r="BI121" s="50">
        <f t="shared" si="94"/>
        <v>280</v>
      </c>
    </row>
    <row r="122" spans="1:61">
      <c r="A122" s="95">
        <v>320</v>
      </c>
      <c r="L122" s="3" t="str">
        <f t="shared" si="68"/>
        <v>Not Yet Assigned</v>
      </c>
      <c r="M122" s="3" t="s">
        <v>76</v>
      </c>
      <c r="N122" s="3" t="s">
        <v>76</v>
      </c>
      <c r="O122" s="3" t="s">
        <v>76</v>
      </c>
      <c r="P122" s="3" t="s">
        <v>76</v>
      </c>
      <c r="Q122" s="3" t="s">
        <v>76</v>
      </c>
      <c r="R122" s="3" t="s">
        <v>76</v>
      </c>
      <c r="U122" s="34">
        <f t="shared" si="93"/>
        <v>21</v>
      </c>
      <c r="V122" s="35">
        <f t="shared" si="69"/>
        <v>0</v>
      </c>
      <c r="W122" s="34">
        <f t="shared" si="70"/>
        <v>56</v>
      </c>
      <c r="X122" s="34">
        <f t="shared" si="71"/>
        <v>60</v>
      </c>
      <c r="Z122" s="52">
        <f t="shared" si="72"/>
        <v>0</v>
      </c>
      <c r="AA122" s="52">
        <f t="shared" si="73"/>
        <v>0</v>
      </c>
      <c r="AB122" s="36">
        <f t="shared" si="74"/>
        <v>61</v>
      </c>
      <c r="AC122" s="55"/>
      <c r="AD122" s="52">
        <f t="shared" si="75"/>
        <v>0</v>
      </c>
      <c r="AE122" s="52">
        <f t="shared" si="76"/>
        <v>0</v>
      </c>
      <c r="AF122" s="34">
        <f t="shared" si="77"/>
        <v>68</v>
      </c>
      <c r="AG122" s="55"/>
      <c r="AH122" s="52">
        <f t="shared" si="78"/>
        <v>0</v>
      </c>
      <c r="AI122" s="52">
        <f t="shared" si="79"/>
        <v>0</v>
      </c>
      <c r="AJ122" s="34">
        <f t="shared" si="80"/>
        <v>75</v>
      </c>
      <c r="AK122" s="55"/>
      <c r="AL122" s="52">
        <f t="shared" si="81"/>
        <v>0</v>
      </c>
      <c r="AM122" s="52">
        <f t="shared" si="82"/>
        <v>0</v>
      </c>
      <c r="AN122" s="34">
        <f t="shared" si="83"/>
        <v>82</v>
      </c>
      <c r="AO122" s="34"/>
      <c r="AP122" s="34">
        <f t="shared" si="84"/>
        <v>106</v>
      </c>
      <c r="AQ122" s="37">
        <f t="shared" si="85"/>
        <v>109</v>
      </c>
      <c r="AR122" s="1">
        <v>30</v>
      </c>
      <c r="AS122" s="1">
        <f t="shared" si="86"/>
        <v>210</v>
      </c>
      <c r="AT122" s="34"/>
      <c r="AU122" s="34">
        <f t="shared" si="87"/>
        <v>-1</v>
      </c>
      <c r="AV122" s="7">
        <f t="shared" si="88"/>
        <v>292</v>
      </c>
      <c r="AW122" s="7"/>
      <c r="AX122" s="70">
        <f t="shared" si="89"/>
        <v>11.428571428571429</v>
      </c>
      <c r="AY122" s="50"/>
      <c r="AZ122" s="50">
        <f t="shared" si="90"/>
        <v>28</v>
      </c>
      <c r="BA122" s="50">
        <f t="shared" si="90"/>
        <v>56</v>
      </c>
      <c r="BB122" s="50">
        <f t="shared" si="91"/>
        <v>91</v>
      </c>
      <c r="BC122" s="50">
        <f t="shared" si="92"/>
        <v>112</v>
      </c>
      <c r="BD122" s="50">
        <f t="shared" si="94"/>
        <v>140</v>
      </c>
      <c r="BE122" s="50">
        <f t="shared" si="94"/>
        <v>168</v>
      </c>
      <c r="BF122" s="50">
        <f t="shared" si="94"/>
        <v>196</v>
      </c>
      <c r="BG122" s="50">
        <f t="shared" si="94"/>
        <v>224</v>
      </c>
      <c r="BH122" s="50">
        <f t="shared" si="94"/>
        <v>252</v>
      </c>
      <c r="BI122" s="50">
        <f t="shared" si="94"/>
        <v>280</v>
      </c>
    </row>
    <row r="123" spans="1:61">
      <c r="A123" s="95">
        <v>321</v>
      </c>
      <c r="L123" s="3" t="str">
        <f t="shared" si="68"/>
        <v>Not Yet Assigned</v>
      </c>
      <c r="M123" s="3" t="s">
        <v>76</v>
      </c>
      <c r="N123" s="3" t="s">
        <v>76</v>
      </c>
      <c r="O123" s="3" t="s">
        <v>76</v>
      </c>
      <c r="P123" s="3" t="s">
        <v>76</v>
      </c>
      <c r="Q123" s="3" t="s">
        <v>76</v>
      </c>
      <c r="R123" s="3" t="s">
        <v>76</v>
      </c>
      <c r="U123" s="34">
        <f t="shared" si="93"/>
        <v>21</v>
      </c>
      <c r="V123" s="35">
        <f t="shared" si="69"/>
        <v>0</v>
      </c>
      <c r="W123" s="34">
        <f t="shared" si="70"/>
        <v>56</v>
      </c>
      <c r="X123" s="34">
        <f t="shared" si="71"/>
        <v>60</v>
      </c>
      <c r="Z123" s="52">
        <f t="shared" si="72"/>
        <v>0</v>
      </c>
      <c r="AA123" s="52">
        <f t="shared" si="73"/>
        <v>0</v>
      </c>
      <c r="AB123" s="36">
        <f t="shared" si="74"/>
        <v>61</v>
      </c>
      <c r="AC123" s="55"/>
      <c r="AD123" s="52">
        <f t="shared" si="75"/>
        <v>0</v>
      </c>
      <c r="AE123" s="52">
        <f t="shared" si="76"/>
        <v>0</v>
      </c>
      <c r="AF123" s="34">
        <f t="shared" si="77"/>
        <v>68</v>
      </c>
      <c r="AG123" s="55"/>
      <c r="AH123" s="52">
        <f t="shared" si="78"/>
        <v>0</v>
      </c>
      <c r="AI123" s="52">
        <f t="shared" si="79"/>
        <v>0</v>
      </c>
      <c r="AJ123" s="34">
        <f t="shared" si="80"/>
        <v>75</v>
      </c>
      <c r="AK123" s="55"/>
      <c r="AL123" s="52">
        <f t="shared" si="81"/>
        <v>0</v>
      </c>
      <c r="AM123" s="52">
        <f t="shared" si="82"/>
        <v>0</v>
      </c>
      <c r="AN123" s="34">
        <f t="shared" si="83"/>
        <v>82</v>
      </c>
      <c r="AO123" s="34"/>
      <c r="AP123" s="34">
        <f t="shared" si="84"/>
        <v>106</v>
      </c>
      <c r="AQ123" s="37">
        <f t="shared" si="85"/>
        <v>109</v>
      </c>
      <c r="AR123" s="1">
        <v>30</v>
      </c>
      <c r="AS123" s="1">
        <f t="shared" si="86"/>
        <v>210</v>
      </c>
      <c r="AT123" s="34"/>
      <c r="AU123" s="34">
        <f t="shared" si="87"/>
        <v>-1</v>
      </c>
      <c r="AV123" s="7">
        <f t="shared" si="88"/>
        <v>292</v>
      </c>
      <c r="AW123" s="7"/>
      <c r="AX123" s="70">
        <f t="shared" si="89"/>
        <v>11.428571428571429</v>
      </c>
      <c r="AY123" s="50"/>
      <c r="AZ123" s="50">
        <f t="shared" si="90"/>
        <v>28</v>
      </c>
      <c r="BA123" s="50">
        <f t="shared" si="90"/>
        <v>56</v>
      </c>
      <c r="BB123" s="50">
        <f t="shared" si="91"/>
        <v>91</v>
      </c>
      <c r="BC123" s="50">
        <f t="shared" si="92"/>
        <v>112</v>
      </c>
      <c r="BD123" s="50">
        <f t="shared" si="94"/>
        <v>140</v>
      </c>
      <c r="BE123" s="50">
        <f t="shared" si="94"/>
        <v>168</v>
      </c>
      <c r="BF123" s="50">
        <f t="shared" si="94"/>
        <v>196</v>
      </c>
      <c r="BG123" s="50">
        <f t="shared" si="94"/>
        <v>224</v>
      </c>
      <c r="BH123" s="50">
        <f t="shared" si="94"/>
        <v>252</v>
      </c>
      <c r="BI123" s="50">
        <f t="shared" si="94"/>
        <v>280</v>
      </c>
    </row>
    <row r="124" spans="1:61">
      <c r="A124" s="95">
        <v>322</v>
      </c>
      <c r="L124" s="3" t="str">
        <f t="shared" si="68"/>
        <v>Not Yet Assigned</v>
      </c>
      <c r="M124" s="3" t="s">
        <v>76</v>
      </c>
      <c r="N124" s="3" t="s">
        <v>76</v>
      </c>
      <c r="O124" s="3" t="s">
        <v>76</v>
      </c>
      <c r="P124" s="3" t="s">
        <v>76</v>
      </c>
      <c r="Q124" s="3" t="s">
        <v>76</v>
      </c>
      <c r="R124" s="3" t="s">
        <v>76</v>
      </c>
      <c r="U124" s="34">
        <f t="shared" si="93"/>
        <v>21</v>
      </c>
      <c r="V124" s="35">
        <f t="shared" si="69"/>
        <v>0</v>
      </c>
      <c r="W124" s="34">
        <f t="shared" si="70"/>
        <v>56</v>
      </c>
      <c r="X124" s="34">
        <f t="shared" si="71"/>
        <v>60</v>
      </c>
      <c r="Z124" s="52">
        <f t="shared" si="72"/>
        <v>0</v>
      </c>
      <c r="AA124" s="52">
        <f t="shared" si="73"/>
        <v>0</v>
      </c>
      <c r="AB124" s="36">
        <f t="shared" si="74"/>
        <v>61</v>
      </c>
      <c r="AC124" s="55"/>
      <c r="AD124" s="52">
        <f t="shared" si="75"/>
        <v>0</v>
      </c>
      <c r="AE124" s="52">
        <f t="shared" si="76"/>
        <v>0</v>
      </c>
      <c r="AF124" s="34">
        <f t="shared" si="77"/>
        <v>68</v>
      </c>
      <c r="AG124" s="55"/>
      <c r="AH124" s="52">
        <f t="shared" si="78"/>
        <v>0</v>
      </c>
      <c r="AI124" s="52">
        <f t="shared" si="79"/>
        <v>0</v>
      </c>
      <c r="AJ124" s="34">
        <f t="shared" si="80"/>
        <v>75</v>
      </c>
      <c r="AK124" s="55"/>
      <c r="AL124" s="52">
        <f t="shared" si="81"/>
        <v>0</v>
      </c>
      <c r="AM124" s="52">
        <f t="shared" si="82"/>
        <v>0</v>
      </c>
      <c r="AN124" s="34">
        <f t="shared" si="83"/>
        <v>82</v>
      </c>
      <c r="AO124" s="34"/>
      <c r="AP124" s="34">
        <f t="shared" si="84"/>
        <v>106</v>
      </c>
      <c r="AQ124" s="37">
        <f t="shared" si="85"/>
        <v>109</v>
      </c>
      <c r="AR124" s="1">
        <v>30</v>
      </c>
      <c r="AS124" s="1">
        <f t="shared" si="86"/>
        <v>210</v>
      </c>
      <c r="AT124" s="34"/>
      <c r="AU124" s="34">
        <f t="shared" si="87"/>
        <v>-1</v>
      </c>
      <c r="AV124" s="7">
        <f t="shared" si="88"/>
        <v>292</v>
      </c>
      <c r="AW124" s="7"/>
      <c r="AX124" s="70">
        <f t="shared" si="89"/>
        <v>11.428571428571429</v>
      </c>
      <c r="AY124" s="50"/>
      <c r="AZ124" s="50">
        <f t="shared" si="90"/>
        <v>28</v>
      </c>
      <c r="BA124" s="50">
        <f t="shared" si="90"/>
        <v>56</v>
      </c>
      <c r="BB124" s="50">
        <f t="shared" si="91"/>
        <v>91</v>
      </c>
      <c r="BC124" s="50">
        <f t="shared" si="92"/>
        <v>112</v>
      </c>
      <c r="BD124" s="50">
        <f t="shared" si="94"/>
        <v>140</v>
      </c>
      <c r="BE124" s="50">
        <f t="shared" si="94"/>
        <v>168</v>
      </c>
      <c r="BF124" s="50">
        <f t="shared" si="94"/>
        <v>196</v>
      </c>
      <c r="BG124" s="50">
        <f t="shared" si="94"/>
        <v>224</v>
      </c>
      <c r="BH124" s="50">
        <f t="shared" si="94"/>
        <v>252</v>
      </c>
      <c r="BI124" s="50">
        <f t="shared" si="94"/>
        <v>280</v>
      </c>
    </row>
    <row r="125" spans="1:61">
      <c r="A125" s="95">
        <v>323</v>
      </c>
      <c r="L125" s="3" t="str">
        <f t="shared" si="68"/>
        <v>Not Yet Assigned</v>
      </c>
      <c r="M125" s="3" t="s">
        <v>76</v>
      </c>
      <c r="N125" s="3" t="s">
        <v>76</v>
      </c>
      <c r="O125" s="3" t="s">
        <v>76</v>
      </c>
      <c r="P125" s="3" t="s">
        <v>76</v>
      </c>
      <c r="Q125" s="3" t="s">
        <v>76</v>
      </c>
      <c r="R125" s="3" t="s">
        <v>76</v>
      </c>
      <c r="U125" s="34">
        <f t="shared" si="93"/>
        <v>21</v>
      </c>
      <c r="V125" s="35">
        <f t="shared" si="69"/>
        <v>0</v>
      </c>
      <c r="W125" s="34">
        <f t="shared" si="70"/>
        <v>56</v>
      </c>
      <c r="X125" s="34">
        <f t="shared" si="71"/>
        <v>60</v>
      </c>
      <c r="Z125" s="52">
        <f t="shared" si="72"/>
        <v>0</v>
      </c>
      <c r="AA125" s="52">
        <f t="shared" si="73"/>
        <v>0</v>
      </c>
      <c r="AB125" s="36">
        <f t="shared" si="74"/>
        <v>61</v>
      </c>
      <c r="AC125" s="55"/>
      <c r="AD125" s="52">
        <f t="shared" si="75"/>
        <v>0</v>
      </c>
      <c r="AE125" s="52">
        <f t="shared" si="76"/>
        <v>0</v>
      </c>
      <c r="AF125" s="34">
        <f t="shared" si="77"/>
        <v>68</v>
      </c>
      <c r="AG125" s="55"/>
      <c r="AH125" s="52">
        <f t="shared" si="78"/>
        <v>0</v>
      </c>
      <c r="AI125" s="52">
        <f t="shared" si="79"/>
        <v>0</v>
      </c>
      <c r="AJ125" s="34">
        <f t="shared" si="80"/>
        <v>75</v>
      </c>
      <c r="AK125" s="55"/>
      <c r="AL125" s="52">
        <f t="shared" si="81"/>
        <v>0</v>
      </c>
      <c r="AM125" s="52">
        <f t="shared" si="82"/>
        <v>0</v>
      </c>
      <c r="AN125" s="34">
        <f t="shared" si="83"/>
        <v>82</v>
      </c>
      <c r="AO125" s="34"/>
      <c r="AP125" s="34">
        <f t="shared" si="84"/>
        <v>106</v>
      </c>
      <c r="AQ125" s="37">
        <f t="shared" si="85"/>
        <v>109</v>
      </c>
      <c r="AR125" s="1">
        <v>30</v>
      </c>
      <c r="AS125" s="1">
        <f t="shared" si="86"/>
        <v>210</v>
      </c>
      <c r="AT125" s="34"/>
      <c r="AU125" s="34">
        <f t="shared" si="87"/>
        <v>-1</v>
      </c>
      <c r="AV125" s="7">
        <f t="shared" si="88"/>
        <v>292</v>
      </c>
      <c r="AW125" s="7"/>
      <c r="AX125" s="70">
        <f t="shared" si="89"/>
        <v>11.428571428571429</v>
      </c>
      <c r="AY125" s="50"/>
      <c r="AZ125" s="50">
        <f t="shared" si="90"/>
        <v>28</v>
      </c>
      <c r="BA125" s="50">
        <f t="shared" si="90"/>
        <v>56</v>
      </c>
      <c r="BB125" s="50">
        <f t="shared" si="91"/>
        <v>91</v>
      </c>
      <c r="BC125" s="50">
        <f t="shared" si="92"/>
        <v>112</v>
      </c>
      <c r="BD125" s="50">
        <f t="shared" si="94"/>
        <v>140</v>
      </c>
      <c r="BE125" s="50">
        <f t="shared" si="94"/>
        <v>168</v>
      </c>
      <c r="BF125" s="50">
        <f t="shared" si="94"/>
        <v>196</v>
      </c>
      <c r="BG125" s="50">
        <f t="shared" si="94"/>
        <v>224</v>
      </c>
      <c r="BH125" s="50">
        <f t="shared" si="94"/>
        <v>252</v>
      </c>
      <c r="BI125" s="50">
        <f t="shared" si="94"/>
        <v>280</v>
      </c>
    </row>
    <row r="126" spans="1:61">
      <c r="A126" s="95">
        <v>324</v>
      </c>
      <c r="L126" s="3" t="str">
        <f t="shared" si="68"/>
        <v>Not Yet Assigned</v>
      </c>
      <c r="M126" s="3" t="s">
        <v>76</v>
      </c>
      <c r="N126" s="3" t="s">
        <v>76</v>
      </c>
      <c r="O126" s="3" t="s">
        <v>76</v>
      </c>
      <c r="P126" s="3" t="s">
        <v>76</v>
      </c>
      <c r="Q126" s="3" t="s">
        <v>76</v>
      </c>
      <c r="R126" s="3" t="s">
        <v>76</v>
      </c>
      <c r="U126" s="34">
        <f t="shared" si="93"/>
        <v>21</v>
      </c>
      <c r="V126" s="35">
        <f t="shared" si="69"/>
        <v>0</v>
      </c>
      <c r="W126" s="34">
        <f t="shared" si="70"/>
        <v>56</v>
      </c>
      <c r="X126" s="34">
        <f t="shared" si="71"/>
        <v>60</v>
      </c>
      <c r="Z126" s="52">
        <f t="shared" si="72"/>
        <v>0</v>
      </c>
      <c r="AA126" s="52">
        <f t="shared" si="73"/>
        <v>0</v>
      </c>
      <c r="AB126" s="36">
        <f t="shared" si="74"/>
        <v>61</v>
      </c>
      <c r="AC126" s="55"/>
      <c r="AD126" s="52">
        <f t="shared" si="75"/>
        <v>0</v>
      </c>
      <c r="AE126" s="52">
        <f t="shared" si="76"/>
        <v>0</v>
      </c>
      <c r="AF126" s="34">
        <f t="shared" si="77"/>
        <v>68</v>
      </c>
      <c r="AG126" s="55"/>
      <c r="AH126" s="52">
        <f t="shared" si="78"/>
        <v>0</v>
      </c>
      <c r="AI126" s="52">
        <f t="shared" si="79"/>
        <v>0</v>
      </c>
      <c r="AJ126" s="34">
        <f t="shared" si="80"/>
        <v>75</v>
      </c>
      <c r="AK126" s="55"/>
      <c r="AL126" s="52">
        <f t="shared" si="81"/>
        <v>0</v>
      </c>
      <c r="AM126" s="52">
        <f t="shared" si="82"/>
        <v>0</v>
      </c>
      <c r="AN126" s="34">
        <f t="shared" si="83"/>
        <v>82</v>
      </c>
      <c r="AO126" s="34"/>
      <c r="AP126" s="34">
        <f t="shared" si="84"/>
        <v>106</v>
      </c>
      <c r="AQ126" s="37">
        <f t="shared" si="85"/>
        <v>109</v>
      </c>
      <c r="AR126" s="1">
        <v>30</v>
      </c>
      <c r="AS126" s="1">
        <f t="shared" si="86"/>
        <v>210</v>
      </c>
      <c r="AT126" s="34"/>
      <c r="AU126" s="34">
        <f t="shared" si="87"/>
        <v>-1</v>
      </c>
      <c r="AV126" s="7">
        <f t="shared" si="88"/>
        <v>292</v>
      </c>
      <c r="AW126" s="7"/>
      <c r="AX126" s="70">
        <f t="shared" si="89"/>
        <v>11.428571428571429</v>
      </c>
      <c r="AY126" s="50"/>
      <c r="AZ126" s="50">
        <f t="shared" si="90"/>
        <v>28</v>
      </c>
      <c r="BA126" s="50">
        <f t="shared" si="90"/>
        <v>56</v>
      </c>
      <c r="BB126" s="50">
        <f t="shared" si="91"/>
        <v>91</v>
      </c>
      <c r="BC126" s="50">
        <f t="shared" si="92"/>
        <v>112</v>
      </c>
      <c r="BD126" s="50">
        <f t="shared" si="94"/>
        <v>140</v>
      </c>
      <c r="BE126" s="50">
        <f t="shared" si="94"/>
        <v>168</v>
      </c>
      <c r="BF126" s="50">
        <f t="shared" si="94"/>
        <v>196</v>
      </c>
      <c r="BG126" s="50">
        <f t="shared" si="94"/>
        <v>224</v>
      </c>
      <c r="BH126" s="50">
        <f t="shared" si="94"/>
        <v>252</v>
      </c>
      <c r="BI126" s="50">
        <f t="shared" si="94"/>
        <v>280</v>
      </c>
    </row>
    <row r="127" spans="1:61">
      <c r="A127" s="95">
        <v>325</v>
      </c>
      <c r="L127" s="3" t="str">
        <f t="shared" si="68"/>
        <v>Not Yet Assigned</v>
      </c>
      <c r="M127" s="3" t="s">
        <v>76</v>
      </c>
      <c r="N127" s="3" t="s">
        <v>76</v>
      </c>
      <c r="O127" s="3" t="s">
        <v>76</v>
      </c>
      <c r="P127" s="3" t="s">
        <v>76</v>
      </c>
      <c r="Q127" s="3" t="s">
        <v>76</v>
      </c>
      <c r="R127" s="3" t="s">
        <v>76</v>
      </c>
      <c r="U127" s="34">
        <f t="shared" si="93"/>
        <v>21</v>
      </c>
      <c r="V127" s="35">
        <f t="shared" si="69"/>
        <v>0</v>
      </c>
      <c r="W127" s="34">
        <f t="shared" si="70"/>
        <v>56</v>
      </c>
      <c r="X127" s="34">
        <f t="shared" si="71"/>
        <v>60</v>
      </c>
      <c r="Z127" s="52">
        <f t="shared" si="72"/>
        <v>0</v>
      </c>
      <c r="AA127" s="52">
        <f t="shared" si="73"/>
        <v>0</v>
      </c>
      <c r="AB127" s="36">
        <f t="shared" si="74"/>
        <v>61</v>
      </c>
      <c r="AC127" s="55"/>
      <c r="AD127" s="52">
        <f t="shared" si="75"/>
        <v>0</v>
      </c>
      <c r="AE127" s="52">
        <f t="shared" si="76"/>
        <v>0</v>
      </c>
      <c r="AF127" s="34">
        <f t="shared" si="77"/>
        <v>68</v>
      </c>
      <c r="AG127" s="55"/>
      <c r="AH127" s="52">
        <f t="shared" si="78"/>
        <v>0</v>
      </c>
      <c r="AI127" s="52">
        <f t="shared" si="79"/>
        <v>0</v>
      </c>
      <c r="AJ127" s="34">
        <f t="shared" si="80"/>
        <v>75</v>
      </c>
      <c r="AK127" s="55"/>
      <c r="AL127" s="52">
        <f t="shared" si="81"/>
        <v>0</v>
      </c>
      <c r="AM127" s="52">
        <f t="shared" si="82"/>
        <v>0</v>
      </c>
      <c r="AN127" s="34">
        <f t="shared" si="83"/>
        <v>82</v>
      </c>
      <c r="AO127" s="34"/>
      <c r="AP127" s="34">
        <f t="shared" si="84"/>
        <v>106</v>
      </c>
      <c r="AQ127" s="37">
        <f t="shared" si="85"/>
        <v>109</v>
      </c>
      <c r="AR127" s="1">
        <v>30</v>
      </c>
      <c r="AS127" s="1">
        <f t="shared" si="86"/>
        <v>210</v>
      </c>
      <c r="AT127" s="34"/>
      <c r="AU127" s="34">
        <f t="shared" si="87"/>
        <v>-1</v>
      </c>
      <c r="AV127" s="7">
        <f t="shared" si="88"/>
        <v>292</v>
      </c>
      <c r="AW127" s="7"/>
      <c r="AX127" s="70">
        <f t="shared" si="89"/>
        <v>11.428571428571429</v>
      </c>
      <c r="AY127" s="50"/>
      <c r="AZ127" s="50">
        <f t="shared" si="90"/>
        <v>28</v>
      </c>
      <c r="BA127" s="50">
        <f t="shared" si="90"/>
        <v>56</v>
      </c>
      <c r="BB127" s="50">
        <f t="shared" si="91"/>
        <v>91</v>
      </c>
      <c r="BC127" s="50">
        <f t="shared" si="92"/>
        <v>112</v>
      </c>
      <c r="BD127" s="50">
        <f t="shared" si="94"/>
        <v>140</v>
      </c>
      <c r="BE127" s="50">
        <f t="shared" si="94"/>
        <v>168</v>
      </c>
      <c r="BF127" s="50">
        <f t="shared" si="94"/>
        <v>196</v>
      </c>
      <c r="BG127" s="50">
        <f t="shared" si="94"/>
        <v>224</v>
      </c>
      <c r="BH127" s="50">
        <f t="shared" si="94"/>
        <v>252</v>
      </c>
      <c r="BI127" s="50">
        <f t="shared" si="94"/>
        <v>280</v>
      </c>
    </row>
    <row r="128" spans="1:61">
      <c r="A128" s="95">
        <v>326</v>
      </c>
      <c r="L128" s="3" t="str">
        <f t="shared" si="68"/>
        <v>Not Yet Assigned</v>
      </c>
      <c r="M128" s="3" t="s">
        <v>76</v>
      </c>
      <c r="N128" s="3" t="s">
        <v>76</v>
      </c>
      <c r="O128" s="3" t="s">
        <v>76</v>
      </c>
      <c r="P128" s="3" t="s">
        <v>76</v>
      </c>
      <c r="Q128" s="3" t="s">
        <v>76</v>
      </c>
      <c r="R128" s="3" t="s">
        <v>76</v>
      </c>
      <c r="U128" s="34">
        <f t="shared" si="93"/>
        <v>21</v>
      </c>
      <c r="V128" s="35">
        <f t="shared" si="69"/>
        <v>0</v>
      </c>
      <c r="W128" s="34">
        <f t="shared" si="70"/>
        <v>56</v>
      </c>
      <c r="X128" s="34">
        <f t="shared" si="71"/>
        <v>60</v>
      </c>
      <c r="Z128" s="52">
        <f t="shared" si="72"/>
        <v>0</v>
      </c>
      <c r="AA128" s="52">
        <f t="shared" si="73"/>
        <v>0</v>
      </c>
      <c r="AB128" s="36">
        <f t="shared" si="74"/>
        <v>61</v>
      </c>
      <c r="AC128" s="55"/>
      <c r="AD128" s="52">
        <f t="shared" si="75"/>
        <v>0</v>
      </c>
      <c r="AE128" s="52">
        <f t="shared" si="76"/>
        <v>0</v>
      </c>
      <c r="AF128" s="34">
        <f t="shared" si="77"/>
        <v>68</v>
      </c>
      <c r="AG128" s="55"/>
      <c r="AH128" s="52">
        <f t="shared" si="78"/>
        <v>0</v>
      </c>
      <c r="AI128" s="52">
        <f t="shared" si="79"/>
        <v>0</v>
      </c>
      <c r="AJ128" s="34">
        <f t="shared" si="80"/>
        <v>75</v>
      </c>
      <c r="AK128" s="55"/>
      <c r="AL128" s="52">
        <f t="shared" si="81"/>
        <v>0</v>
      </c>
      <c r="AM128" s="52">
        <f t="shared" si="82"/>
        <v>0</v>
      </c>
      <c r="AN128" s="34">
        <f t="shared" si="83"/>
        <v>82</v>
      </c>
      <c r="AO128" s="34"/>
      <c r="AP128" s="34">
        <f t="shared" si="84"/>
        <v>106</v>
      </c>
      <c r="AQ128" s="37">
        <f t="shared" si="85"/>
        <v>109</v>
      </c>
      <c r="AR128" s="1">
        <v>30</v>
      </c>
      <c r="AS128" s="1">
        <f t="shared" si="86"/>
        <v>210</v>
      </c>
      <c r="AT128" s="34"/>
      <c r="AU128" s="34">
        <f t="shared" si="87"/>
        <v>-1</v>
      </c>
      <c r="AV128" s="7">
        <f t="shared" si="88"/>
        <v>292</v>
      </c>
      <c r="AW128" s="7"/>
      <c r="AX128" s="70">
        <f t="shared" si="89"/>
        <v>11.428571428571429</v>
      </c>
      <c r="AY128" s="50"/>
      <c r="AZ128" s="50">
        <f t="shared" si="90"/>
        <v>28</v>
      </c>
      <c r="BA128" s="50">
        <f t="shared" si="90"/>
        <v>56</v>
      </c>
      <c r="BB128" s="50">
        <f t="shared" si="91"/>
        <v>91</v>
      </c>
      <c r="BC128" s="50">
        <f t="shared" si="92"/>
        <v>112</v>
      </c>
      <c r="BD128" s="50">
        <f t="shared" si="94"/>
        <v>140</v>
      </c>
      <c r="BE128" s="50">
        <f t="shared" si="94"/>
        <v>168</v>
      </c>
      <c r="BF128" s="50">
        <f t="shared" si="94"/>
        <v>196</v>
      </c>
      <c r="BG128" s="50">
        <f t="shared" si="94"/>
        <v>224</v>
      </c>
      <c r="BH128" s="50">
        <f t="shared" si="94"/>
        <v>252</v>
      </c>
      <c r="BI128" s="50">
        <f t="shared" si="94"/>
        <v>280</v>
      </c>
    </row>
    <row r="129" spans="1:61">
      <c r="A129" s="95">
        <v>327</v>
      </c>
      <c r="L129" s="3" t="str">
        <f t="shared" si="68"/>
        <v>Not Yet Assigned</v>
      </c>
      <c r="M129" s="3" t="s">
        <v>76</v>
      </c>
      <c r="N129" s="3" t="s">
        <v>76</v>
      </c>
      <c r="O129" s="3" t="s">
        <v>76</v>
      </c>
      <c r="P129" s="3" t="s">
        <v>76</v>
      </c>
      <c r="Q129" s="3" t="s">
        <v>76</v>
      </c>
      <c r="R129" s="3" t="s">
        <v>76</v>
      </c>
      <c r="U129" s="34">
        <f t="shared" si="93"/>
        <v>21</v>
      </c>
      <c r="V129" s="35">
        <f t="shared" si="69"/>
        <v>0</v>
      </c>
      <c r="W129" s="34">
        <f t="shared" si="70"/>
        <v>56</v>
      </c>
      <c r="X129" s="34">
        <f t="shared" si="71"/>
        <v>60</v>
      </c>
      <c r="Z129" s="52">
        <f t="shared" si="72"/>
        <v>0</v>
      </c>
      <c r="AA129" s="52">
        <f t="shared" si="73"/>
        <v>0</v>
      </c>
      <c r="AB129" s="36">
        <f t="shared" si="74"/>
        <v>61</v>
      </c>
      <c r="AC129" s="55"/>
      <c r="AD129" s="52">
        <f t="shared" si="75"/>
        <v>0</v>
      </c>
      <c r="AE129" s="52">
        <f t="shared" si="76"/>
        <v>0</v>
      </c>
      <c r="AF129" s="34">
        <f t="shared" si="77"/>
        <v>68</v>
      </c>
      <c r="AG129" s="55"/>
      <c r="AH129" s="52">
        <f t="shared" si="78"/>
        <v>0</v>
      </c>
      <c r="AI129" s="52">
        <f t="shared" si="79"/>
        <v>0</v>
      </c>
      <c r="AJ129" s="34">
        <f t="shared" si="80"/>
        <v>75</v>
      </c>
      <c r="AK129" s="55"/>
      <c r="AL129" s="52">
        <f t="shared" si="81"/>
        <v>0</v>
      </c>
      <c r="AM129" s="52">
        <f t="shared" si="82"/>
        <v>0</v>
      </c>
      <c r="AN129" s="34">
        <f t="shared" si="83"/>
        <v>82</v>
      </c>
      <c r="AO129" s="34"/>
      <c r="AP129" s="34">
        <f t="shared" si="84"/>
        <v>106</v>
      </c>
      <c r="AQ129" s="37">
        <f t="shared" si="85"/>
        <v>109</v>
      </c>
      <c r="AR129" s="1">
        <v>30</v>
      </c>
      <c r="AS129" s="1">
        <f t="shared" si="86"/>
        <v>210</v>
      </c>
      <c r="AT129" s="34"/>
      <c r="AU129" s="34">
        <f t="shared" si="87"/>
        <v>-1</v>
      </c>
      <c r="AV129" s="7">
        <f t="shared" si="88"/>
        <v>292</v>
      </c>
      <c r="AW129" s="7"/>
      <c r="AX129" s="70">
        <f t="shared" si="89"/>
        <v>11.428571428571429</v>
      </c>
      <c r="AY129" s="50"/>
      <c r="AZ129" s="50">
        <f t="shared" si="90"/>
        <v>28</v>
      </c>
      <c r="BA129" s="50">
        <f t="shared" si="90"/>
        <v>56</v>
      </c>
      <c r="BB129" s="50">
        <f t="shared" si="91"/>
        <v>91</v>
      </c>
      <c r="BC129" s="50">
        <f t="shared" si="92"/>
        <v>112</v>
      </c>
      <c r="BD129" s="50">
        <f t="shared" si="94"/>
        <v>140</v>
      </c>
      <c r="BE129" s="50">
        <f t="shared" si="94"/>
        <v>168</v>
      </c>
      <c r="BF129" s="50">
        <f t="shared" si="94"/>
        <v>196</v>
      </c>
      <c r="BG129" s="50">
        <f t="shared" si="94"/>
        <v>224</v>
      </c>
      <c r="BH129" s="50">
        <f t="shared" si="94"/>
        <v>252</v>
      </c>
      <c r="BI129" s="50">
        <f t="shared" si="94"/>
        <v>280</v>
      </c>
    </row>
    <row r="130" spans="1:61">
      <c r="A130" s="95">
        <v>328</v>
      </c>
      <c r="L130" s="3" t="str">
        <f t="shared" ref="L130:L193" si="95">IF((AND(J130="CON",K130="SED")),"CON-SED",IF((AND(J130="CON",K130="EX")),"CON-EX",IF((AND(J130="HFD",K130="SED")),"HFD-SED",IF((AND(J130="HFD",K130="EX")),"HFD-EX","Not Yet Assigned"))))</f>
        <v>Not Yet Assigned</v>
      </c>
      <c r="M130" s="3" t="s">
        <v>76</v>
      </c>
      <c r="N130" s="3" t="s">
        <v>76</v>
      </c>
      <c r="O130" s="3" t="s">
        <v>76</v>
      </c>
      <c r="P130" s="3" t="s">
        <v>76</v>
      </c>
      <c r="Q130" s="3" t="s">
        <v>76</v>
      </c>
      <c r="R130" s="3" t="s">
        <v>76</v>
      </c>
      <c r="U130" s="34">
        <f t="shared" si="93"/>
        <v>21</v>
      </c>
      <c r="V130" s="35">
        <f t="shared" ref="V130:V193" si="96">AY130</f>
        <v>0</v>
      </c>
      <c r="W130" s="34">
        <f t="shared" ref="W130:W193" si="97">BA130</f>
        <v>56</v>
      </c>
      <c r="X130" s="34">
        <f t="shared" ref="X130:X193" si="98">AB130-1</f>
        <v>60</v>
      </c>
      <c r="Z130" s="52">
        <f t="shared" ref="Z130:Z193" si="99">10/1000*Y130</f>
        <v>0</v>
      </c>
      <c r="AA130" s="52">
        <f t="shared" ref="AA130:AA193" si="100">Y130*(10/1000)*(1/2)*(1000/1)</f>
        <v>0</v>
      </c>
      <c r="AB130" s="36">
        <f t="shared" ref="AB130:AB193" si="101">V130+61</f>
        <v>61</v>
      </c>
      <c r="AC130" s="55"/>
      <c r="AD130" s="52">
        <f t="shared" ref="AD130:AD193" si="102">10/1000*AC130</f>
        <v>0</v>
      </c>
      <c r="AE130" s="52">
        <f t="shared" ref="AE130:AE193" si="103">AC130*(10/1000)*(1/2)*(1000/1)</f>
        <v>0</v>
      </c>
      <c r="AF130" s="34">
        <f t="shared" ref="AF130:AF193" si="104">AB130+7</f>
        <v>68</v>
      </c>
      <c r="AG130" s="55"/>
      <c r="AH130" s="52">
        <f t="shared" ref="AH130:AH193" si="105">10/1000*AG130</f>
        <v>0</v>
      </c>
      <c r="AI130" s="52">
        <f t="shared" ref="AI130:AI193" si="106">AG130*(10/1000)*(1/2)*(1000/1)</f>
        <v>0</v>
      </c>
      <c r="AJ130" s="34">
        <f t="shared" ref="AJ130:AJ193" si="107">AB130+14</f>
        <v>75</v>
      </c>
      <c r="AK130" s="55"/>
      <c r="AL130" s="52">
        <f t="shared" ref="AL130:AL193" si="108">10/1000*AK130</f>
        <v>0</v>
      </c>
      <c r="AM130" s="52">
        <f t="shared" ref="AM130:AM193" si="109">AK130*(10/1000)*(1/2)*(1000/1)</f>
        <v>0</v>
      </c>
      <c r="AN130" s="34">
        <f t="shared" ref="AN130:AN193" si="110">AB130+21</f>
        <v>82</v>
      </c>
      <c r="AO130" s="34"/>
      <c r="AP130" s="34">
        <f t="shared" ref="AP130:AP193" si="111">AQ130-3</f>
        <v>106</v>
      </c>
      <c r="AQ130" s="37">
        <f t="shared" ref="AQ130:AQ193" si="112">AN130+27</f>
        <v>109</v>
      </c>
      <c r="AR130" s="1">
        <v>30</v>
      </c>
      <c r="AS130" s="1">
        <f t="shared" ref="AS130:AS193" si="113">AR130*7</f>
        <v>210</v>
      </c>
      <c r="AT130" s="34"/>
      <c r="AU130" s="34">
        <f t="shared" ref="AU130:AU193" si="114">AW130-1</f>
        <v>-1</v>
      </c>
      <c r="AV130" s="7">
        <f t="shared" ref="AV130:AV193" si="115">AN130+AS130</f>
        <v>292</v>
      </c>
      <c r="AW130" s="7"/>
      <c r="AX130" s="70">
        <f t="shared" ref="AX130:AX193" si="116">((AV130-V130)/28)+1</f>
        <v>11.428571428571429</v>
      </c>
      <c r="AY130" s="50"/>
      <c r="AZ130" s="50">
        <f t="shared" ref="AZ130:BA193" si="117">AY130+28</f>
        <v>28</v>
      </c>
      <c r="BA130" s="50">
        <f t="shared" si="117"/>
        <v>56</v>
      </c>
      <c r="BB130" s="50">
        <f t="shared" ref="BB130:BB193" si="118">BA130+35</f>
        <v>91</v>
      </c>
      <c r="BC130" s="50">
        <f t="shared" ref="BC130:BC193" si="119">BB130+21</f>
        <v>112</v>
      </c>
      <c r="BD130" s="50">
        <f t="shared" si="94"/>
        <v>140</v>
      </c>
      <c r="BE130" s="50">
        <f t="shared" si="94"/>
        <v>168</v>
      </c>
      <c r="BF130" s="50">
        <f t="shared" si="94"/>
        <v>196</v>
      </c>
      <c r="BG130" s="50">
        <f t="shared" si="94"/>
        <v>224</v>
      </c>
      <c r="BH130" s="50">
        <f t="shared" si="94"/>
        <v>252</v>
      </c>
      <c r="BI130" s="50">
        <f t="shared" si="94"/>
        <v>280</v>
      </c>
    </row>
    <row r="131" spans="1:61">
      <c r="A131" s="95">
        <v>329</v>
      </c>
      <c r="L131" s="3" t="str">
        <f t="shared" si="95"/>
        <v>Not Yet Assigned</v>
      </c>
      <c r="M131" s="3" t="s">
        <v>76</v>
      </c>
      <c r="N131" s="3" t="s">
        <v>76</v>
      </c>
      <c r="O131" s="3" t="s">
        <v>76</v>
      </c>
      <c r="P131" s="3" t="s">
        <v>76</v>
      </c>
      <c r="Q131" s="3" t="s">
        <v>76</v>
      </c>
      <c r="R131" s="3" t="s">
        <v>76</v>
      </c>
      <c r="U131" s="34">
        <f t="shared" si="93"/>
        <v>21</v>
      </c>
      <c r="V131" s="35">
        <f t="shared" si="96"/>
        <v>0</v>
      </c>
      <c r="W131" s="34">
        <f t="shared" si="97"/>
        <v>56</v>
      </c>
      <c r="X131" s="34">
        <f t="shared" si="98"/>
        <v>60</v>
      </c>
      <c r="Z131" s="52">
        <f t="shared" si="99"/>
        <v>0</v>
      </c>
      <c r="AA131" s="52">
        <f t="shared" si="100"/>
        <v>0</v>
      </c>
      <c r="AB131" s="36">
        <f t="shared" si="101"/>
        <v>61</v>
      </c>
      <c r="AC131" s="55"/>
      <c r="AD131" s="52">
        <f t="shared" si="102"/>
        <v>0</v>
      </c>
      <c r="AE131" s="52">
        <f t="shared" si="103"/>
        <v>0</v>
      </c>
      <c r="AF131" s="34">
        <f t="shared" si="104"/>
        <v>68</v>
      </c>
      <c r="AG131" s="55"/>
      <c r="AH131" s="52">
        <f t="shared" si="105"/>
        <v>0</v>
      </c>
      <c r="AI131" s="52">
        <f t="shared" si="106"/>
        <v>0</v>
      </c>
      <c r="AJ131" s="34">
        <f t="shared" si="107"/>
        <v>75</v>
      </c>
      <c r="AK131" s="55"/>
      <c r="AL131" s="52">
        <f t="shared" si="108"/>
        <v>0</v>
      </c>
      <c r="AM131" s="52">
        <f t="shared" si="109"/>
        <v>0</v>
      </c>
      <c r="AN131" s="34">
        <f t="shared" si="110"/>
        <v>82</v>
      </c>
      <c r="AO131" s="34"/>
      <c r="AP131" s="34">
        <f t="shared" si="111"/>
        <v>106</v>
      </c>
      <c r="AQ131" s="37">
        <f t="shared" si="112"/>
        <v>109</v>
      </c>
      <c r="AR131" s="1">
        <v>30</v>
      </c>
      <c r="AS131" s="1">
        <f t="shared" si="113"/>
        <v>210</v>
      </c>
      <c r="AT131" s="34"/>
      <c r="AU131" s="34">
        <f t="shared" si="114"/>
        <v>-1</v>
      </c>
      <c r="AV131" s="7">
        <f t="shared" si="115"/>
        <v>292</v>
      </c>
      <c r="AW131" s="7"/>
      <c r="AX131" s="70">
        <f t="shared" si="116"/>
        <v>11.428571428571429</v>
      </c>
      <c r="AY131" s="50"/>
      <c r="AZ131" s="50">
        <f t="shared" si="117"/>
        <v>28</v>
      </c>
      <c r="BA131" s="50">
        <f t="shared" si="117"/>
        <v>56</v>
      </c>
      <c r="BB131" s="50">
        <f t="shared" si="118"/>
        <v>91</v>
      </c>
      <c r="BC131" s="50">
        <f t="shared" si="119"/>
        <v>112</v>
      </c>
      <c r="BD131" s="50">
        <f t="shared" si="94"/>
        <v>140</v>
      </c>
      <c r="BE131" s="50">
        <f t="shared" si="94"/>
        <v>168</v>
      </c>
      <c r="BF131" s="50">
        <f t="shared" si="94"/>
        <v>196</v>
      </c>
      <c r="BG131" s="50">
        <f t="shared" si="94"/>
        <v>224</v>
      </c>
      <c r="BH131" s="50">
        <f t="shared" si="94"/>
        <v>252</v>
      </c>
      <c r="BI131" s="50">
        <f t="shared" si="94"/>
        <v>280</v>
      </c>
    </row>
    <row r="132" spans="1:61">
      <c r="A132" s="95">
        <v>330</v>
      </c>
      <c r="L132" s="3" t="str">
        <f t="shared" si="95"/>
        <v>Not Yet Assigned</v>
      </c>
      <c r="M132" s="3" t="s">
        <v>76</v>
      </c>
      <c r="N132" s="3" t="s">
        <v>76</v>
      </c>
      <c r="O132" s="3" t="s">
        <v>76</v>
      </c>
      <c r="P132" s="3" t="s">
        <v>76</v>
      </c>
      <c r="Q132" s="3" t="s">
        <v>76</v>
      </c>
      <c r="R132" s="3" t="s">
        <v>76</v>
      </c>
      <c r="U132" s="34">
        <f t="shared" si="93"/>
        <v>21</v>
      </c>
      <c r="V132" s="35">
        <f t="shared" si="96"/>
        <v>0</v>
      </c>
      <c r="W132" s="34">
        <f t="shared" si="97"/>
        <v>56</v>
      </c>
      <c r="X132" s="34">
        <f t="shared" si="98"/>
        <v>60</v>
      </c>
      <c r="Z132" s="52">
        <f t="shared" si="99"/>
        <v>0</v>
      </c>
      <c r="AA132" s="52">
        <f t="shared" si="100"/>
        <v>0</v>
      </c>
      <c r="AB132" s="36">
        <f t="shared" si="101"/>
        <v>61</v>
      </c>
      <c r="AC132" s="55"/>
      <c r="AD132" s="52">
        <f t="shared" si="102"/>
        <v>0</v>
      </c>
      <c r="AE132" s="52">
        <f t="shared" si="103"/>
        <v>0</v>
      </c>
      <c r="AF132" s="34">
        <f t="shared" si="104"/>
        <v>68</v>
      </c>
      <c r="AG132" s="55"/>
      <c r="AH132" s="52">
        <f t="shared" si="105"/>
        <v>0</v>
      </c>
      <c r="AI132" s="52">
        <f t="shared" si="106"/>
        <v>0</v>
      </c>
      <c r="AJ132" s="34">
        <f t="shared" si="107"/>
        <v>75</v>
      </c>
      <c r="AK132" s="55"/>
      <c r="AL132" s="52">
        <f t="shared" si="108"/>
        <v>0</v>
      </c>
      <c r="AM132" s="52">
        <f t="shared" si="109"/>
        <v>0</v>
      </c>
      <c r="AN132" s="34">
        <f t="shared" si="110"/>
        <v>82</v>
      </c>
      <c r="AO132" s="34"/>
      <c r="AP132" s="34">
        <f t="shared" si="111"/>
        <v>106</v>
      </c>
      <c r="AQ132" s="37">
        <f t="shared" si="112"/>
        <v>109</v>
      </c>
      <c r="AR132" s="1">
        <v>30</v>
      </c>
      <c r="AS132" s="1">
        <f t="shared" si="113"/>
        <v>210</v>
      </c>
      <c r="AT132" s="34"/>
      <c r="AU132" s="34">
        <f t="shared" si="114"/>
        <v>-1</v>
      </c>
      <c r="AV132" s="7">
        <f t="shared" si="115"/>
        <v>292</v>
      </c>
      <c r="AW132" s="7"/>
      <c r="AX132" s="70">
        <f t="shared" si="116"/>
        <v>11.428571428571429</v>
      </c>
      <c r="AY132" s="50"/>
      <c r="AZ132" s="50">
        <f t="shared" si="117"/>
        <v>28</v>
      </c>
      <c r="BA132" s="50">
        <f t="shared" si="117"/>
        <v>56</v>
      </c>
      <c r="BB132" s="50">
        <f t="shared" si="118"/>
        <v>91</v>
      </c>
      <c r="BC132" s="50">
        <f t="shared" si="119"/>
        <v>112</v>
      </c>
      <c r="BD132" s="50">
        <f t="shared" si="94"/>
        <v>140</v>
      </c>
      <c r="BE132" s="50">
        <f t="shared" si="94"/>
        <v>168</v>
      </c>
      <c r="BF132" s="50">
        <f t="shared" si="94"/>
        <v>196</v>
      </c>
      <c r="BG132" s="50">
        <f t="shared" si="94"/>
        <v>224</v>
      </c>
      <c r="BH132" s="50">
        <f t="shared" si="94"/>
        <v>252</v>
      </c>
      <c r="BI132" s="50">
        <f t="shared" si="94"/>
        <v>280</v>
      </c>
    </row>
    <row r="133" spans="1:61">
      <c r="A133" s="95">
        <v>331</v>
      </c>
      <c r="L133" s="3" t="str">
        <f t="shared" si="95"/>
        <v>Not Yet Assigned</v>
      </c>
      <c r="M133" s="3" t="s">
        <v>76</v>
      </c>
      <c r="N133" s="3" t="s">
        <v>76</v>
      </c>
      <c r="O133" s="3" t="s">
        <v>76</v>
      </c>
      <c r="P133" s="3" t="s">
        <v>76</v>
      </c>
      <c r="Q133" s="3" t="s">
        <v>76</v>
      </c>
      <c r="R133" s="3" t="s">
        <v>76</v>
      </c>
      <c r="U133" s="34">
        <f t="shared" si="93"/>
        <v>21</v>
      </c>
      <c r="V133" s="35">
        <f t="shared" si="96"/>
        <v>0</v>
      </c>
      <c r="W133" s="34">
        <f t="shared" si="97"/>
        <v>56</v>
      </c>
      <c r="X133" s="34">
        <f t="shared" si="98"/>
        <v>60</v>
      </c>
      <c r="Z133" s="52">
        <f t="shared" si="99"/>
        <v>0</v>
      </c>
      <c r="AA133" s="52">
        <f t="shared" si="100"/>
        <v>0</v>
      </c>
      <c r="AB133" s="36">
        <f t="shared" si="101"/>
        <v>61</v>
      </c>
      <c r="AC133" s="55"/>
      <c r="AD133" s="52">
        <f t="shared" si="102"/>
        <v>0</v>
      </c>
      <c r="AE133" s="52">
        <f t="shared" si="103"/>
        <v>0</v>
      </c>
      <c r="AF133" s="34">
        <f t="shared" si="104"/>
        <v>68</v>
      </c>
      <c r="AG133" s="55"/>
      <c r="AH133" s="52">
        <f t="shared" si="105"/>
        <v>0</v>
      </c>
      <c r="AI133" s="52">
        <f t="shared" si="106"/>
        <v>0</v>
      </c>
      <c r="AJ133" s="34">
        <f t="shared" si="107"/>
        <v>75</v>
      </c>
      <c r="AK133" s="55"/>
      <c r="AL133" s="52">
        <f t="shared" si="108"/>
        <v>0</v>
      </c>
      <c r="AM133" s="52">
        <f t="shared" si="109"/>
        <v>0</v>
      </c>
      <c r="AN133" s="34">
        <f t="shared" si="110"/>
        <v>82</v>
      </c>
      <c r="AO133" s="34"/>
      <c r="AP133" s="34">
        <f t="shared" si="111"/>
        <v>106</v>
      </c>
      <c r="AQ133" s="37">
        <f t="shared" si="112"/>
        <v>109</v>
      </c>
      <c r="AR133" s="1">
        <v>30</v>
      </c>
      <c r="AS133" s="1">
        <f t="shared" si="113"/>
        <v>210</v>
      </c>
      <c r="AT133" s="34"/>
      <c r="AU133" s="34">
        <f t="shared" si="114"/>
        <v>-1</v>
      </c>
      <c r="AV133" s="7">
        <f t="shared" si="115"/>
        <v>292</v>
      </c>
      <c r="AW133" s="7"/>
      <c r="AX133" s="70">
        <f t="shared" si="116"/>
        <v>11.428571428571429</v>
      </c>
      <c r="AY133" s="50"/>
      <c r="AZ133" s="50">
        <f t="shared" si="117"/>
        <v>28</v>
      </c>
      <c r="BA133" s="50">
        <f t="shared" si="117"/>
        <v>56</v>
      </c>
      <c r="BB133" s="50">
        <f t="shared" si="118"/>
        <v>91</v>
      </c>
      <c r="BC133" s="50">
        <f t="shared" si="119"/>
        <v>112</v>
      </c>
      <c r="BD133" s="50">
        <f t="shared" si="94"/>
        <v>140</v>
      </c>
      <c r="BE133" s="50">
        <f t="shared" si="94"/>
        <v>168</v>
      </c>
      <c r="BF133" s="50">
        <f t="shared" si="94"/>
        <v>196</v>
      </c>
      <c r="BG133" s="50">
        <f t="shared" si="94"/>
        <v>224</v>
      </c>
      <c r="BH133" s="50">
        <f t="shared" si="94"/>
        <v>252</v>
      </c>
      <c r="BI133" s="50">
        <f t="shared" si="94"/>
        <v>280</v>
      </c>
    </row>
    <row r="134" spans="1:61">
      <c r="A134" s="95">
        <v>332</v>
      </c>
      <c r="L134" s="3" t="str">
        <f t="shared" si="95"/>
        <v>Not Yet Assigned</v>
      </c>
      <c r="M134" s="3" t="s">
        <v>76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76</v>
      </c>
      <c r="U134" s="34">
        <f t="shared" si="93"/>
        <v>21</v>
      </c>
      <c r="V134" s="35">
        <f t="shared" si="96"/>
        <v>0</v>
      </c>
      <c r="W134" s="34">
        <f t="shared" si="97"/>
        <v>56</v>
      </c>
      <c r="X134" s="34">
        <f t="shared" si="98"/>
        <v>60</v>
      </c>
      <c r="Z134" s="52">
        <f t="shared" si="99"/>
        <v>0</v>
      </c>
      <c r="AA134" s="52">
        <f t="shared" si="100"/>
        <v>0</v>
      </c>
      <c r="AB134" s="36">
        <f t="shared" si="101"/>
        <v>61</v>
      </c>
      <c r="AC134" s="55"/>
      <c r="AD134" s="52">
        <f t="shared" si="102"/>
        <v>0</v>
      </c>
      <c r="AE134" s="52">
        <f t="shared" si="103"/>
        <v>0</v>
      </c>
      <c r="AF134" s="34">
        <f t="shared" si="104"/>
        <v>68</v>
      </c>
      <c r="AG134" s="55"/>
      <c r="AH134" s="52">
        <f t="shared" si="105"/>
        <v>0</v>
      </c>
      <c r="AI134" s="52">
        <f t="shared" si="106"/>
        <v>0</v>
      </c>
      <c r="AJ134" s="34">
        <f t="shared" si="107"/>
        <v>75</v>
      </c>
      <c r="AK134" s="55"/>
      <c r="AL134" s="52">
        <f t="shared" si="108"/>
        <v>0</v>
      </c>
      <c r="AM134" s="52">
        <f t="shared" si="109"/>
        <v>0</v>
      </c>
      <c r="AN134" s="34">
        <f t="shared" si="110"/>
        <v>82</v>
      </c>
      <c r="AO134" s="34"/>
      <c r="AP134" s="34">
        <f t="shared" si="111"/>
        <v>106</v>
      </c>
      <c r="AQ134" s="37">
        <f t="shared" si="112"/>
        <v>109</v>
      </c>
      <c r="AR134" s="1">
        <v>30</v>
      </c>
      <c r="AS134" s="1">
        <f t="shared" si="113"/>
        <v>210</v>
      </c>
      <c r="AT134" s="34"/>
      <c r="AU134" s="34">
        <f t="shared" si="114"/>
        <v>-1</v>
      </c>
      <c r="AV134" s="7">
        <f t="shared" si="115"/>
        <v>292</v>
      </c>
      <c r="AW134" s="7"/>
      <c r="AX134" s="70">
        <f t="shared" si="116"/>
        <v>11.428571428571429</v>
      </c>
      <c r="AY134" s="50"/>
      <c r="AZ134" s="50">
        <f t="shared" si="117"/>
        <v>28</v>
      </c>
      <c r="BA134" s="50">
        <f t="shared" si="117"/>
        <v>56</v>
      </c>
      <c r="BB134" s="50">
        <f t="shared" si="118"/>
        <v>91</v>
      </c>
      <c r="BC134" s="50">
        <f t="shared" si="119"/>
        <v>112</v>
      </c>
      <c r="BD134" s="50">
        <f t="shared" si="94"/>
        <v>140</v>
      </c>
      <c r="BE134" s="50">
        <f t="shared" si="94"/>
        <v>168</v>
      </c>
      <c r="BF134" s="50">
        <f t="shared" si="94"/>
        <v>196</v>
      </c>
      <c r="BG134" s="50">
        <f t="shared" si="94"/>
        <v>224</v>
      </c>
      <c r="BH134" s="50">
        <f t="shared" si="94"/>
        <v>252</v>
      </c>
      <c r="BI134" s="50">
        <f t="shared" si="94"/>
        <v>280</v>
      </c>
    </row>
    <row r="135" spans="1:61">
      <c r="A135" s="95">
        <v>333</v>
      </c>
      <c r="L135" s="3" t="str">
        <f t="shared" si="95"/>
        <v>Not Yet Assigned</v>
      </c>
      <c r="M135" s="3" t="s">
        <v>76</v>
      </c>
      <c r="N135" s="3" t="s">
        <v>76</v>
      </c>
      <c r="O135" s="3" t="s">
        <v>76</v>
      </c>
      <c r="P135" s="3" t="s">
        <v>76</v>
      </c>
      <c r="Q135" s="3" t="s">
        <v>76</v>
      </c>
      <c r="R135" s="3" t="s">
        <v>76</v>
      </c>
      <c r="U135" s="34">
        <f t="shared" si="93"/>
        <v>21</v>
      </c>
      <c r="V135" s="35">
        <f t="shared" si="96"/>
        <v>0</v>
      </c>
      <c r="W135" s="34">
        <f t="shared" si="97"/>
        <v>56</v>
      </c>
      <c r="X135" s="34">
        <f t="shared" si="98"/>
        <v>60</v>
      </c>
      <c r="Z135" s="52">
        <f t="shared" si="99"/>
        <v>0</v>
      </c>
      <c r="AA135" s="52">
        <f t="shared" si="100"/>
        <v>0</v>
      </c>
      <c r="AB135" s="36">
        <f t="shared" si="101"/>
        <v>61</v>
      </c>
      <c r="AC135" s="55"/>
      <c r="AD135" s="52">
        <f t="shared" si="102"/>
        <v>0</v>
      </c>
      <c r="AE135" s="52">
        <f t="shared" si="103"/>
        <v>0</v>
      </c>
      <c r="AF135" s="34">
        <f t="shared" si="104"/>
        <v>68</v>
      </c>
      <c r="AG135" s="55"/>
      <c r="AH135" s="52">
        <f t="shared" si="105"/>
        <v>0</v>
      </c>
      <c r="AI135" s="52">
        <f t="shared" si="106"/>
        <v>0</v>
      </c>
      <c r="AJ135" s="34">
        <f t="shared" si="107"/>
        <v>75</v>
      </c>
      <c r="AK135" s="55"/>
      <c r="AL135" s="52">
        <f t="shared" si="108"/>
        <v>0</v>
      </c>
      <c r="AM135" s="52">
        <f t="shared" si="109"/>
        <v>0</v>
      </c>
      <c r="AN135" s="34">
        <f t="shared" si="110"/>
        <v>82</v>
      </c>
      <c r="AO135" s="34"/>
      <c r="AP135" s="34">
        <f t="shared" si="111"/>
        <v>106</v>
      </c>
      <c r="AQ135" s="37">
        <f t="shared" si="112"/>
        <v>109</v>
      </c>
      <c r="AR135" s="1">
        <v>30</v>
      </c>
      <c r="AS135" s="1">
        <f t="shared" si="113"/>
        <v>210</v>
      </c>
      <c r="AT135" s="34"/>
      <c r="AU135" s="34">
        <f t="shared" si="114"/>
        <v>-1</v>
      </c>
      <c r="AV135" s="7">
        <f t="shared" si="115"/>
        <v>292</v>
      </c>
      <c r="AW135" s="7"/>
      <c r="AX135" s="70">
        <f t="shared" si="116"/>
        <v>11.428571428571429</v>
      </c>
      <c r="AY135" s="50"/>
      <c r="AZ135" s="50">
        <f t="shared" si="117"/>
        <v>28</v>
      </c>
      <c r="BA135" s="50">
        <f t="shared" si="117"/>
        <v>56</v>
      </c>
      <c r="BB135" s="50">
        <f t="shared" si="118"/>
        <v>91</v>
      </c>
      <c r="BC135" s="50">
        <f t="shared" si="119"/>
        <v>112</v>
      </c>
      <c r="BD135" s="50">
        <f t="shared" si="94"/>
        <v>140</v>
      </c>
      <c r="BE135" s="50">
        <f t="shared" si="94"/>
        <v>168</v>
      </c>
      <c r="BF135" s="50">
        <f t="shared" si="94"/>
        <v>196</v>
      </c>
      <c r="BG135" s="50">
        <f t="shared" si="94"/>
        <v>224</v>
      </c>
      <c r="BH135" s="50">
        <f t="shared" si="94"/>
        <v>252</v>
      </c>
      <c r="BI135" s="50">
        <f t="shared" si="94"/>
        <v>280</v>
      </c>
    </row>
    <row r="136" spans="1:61">
      <c r="A136" s="95">
        <v>334</v>
      </c>
      <c r="L136" s="3" t="str">
        <f t="shared" si="95"/>
        <v>Not Yet Assigned</v>
      </c>
      <c r="M136" s="3" t="s">
        <v>76</v>
      </c>
      <c r="N136" s="3" t="s">
        <v>76</v>
      </c>
      <c r="O136" s="3" t="s">
        <v>76</v>
      </c>
      <c r="P136" s="3" t="s">
        <v>76</v>
      </c>
      <c r="Q136" s="3" t="s">
        <v>76</v>
      </c>
      <c r="R136" s="3" t="s">
        <v>76</v>
      </c>
      <c r="U136" s="34">
        <f t="shared" si="93"/>
        <v>21</v>
      </c>
      <c r="V136" s="35">
        <f t="shared" si="96"/>
        <v>0</v>
      </c>
      <c r="W136" s="34">
        <f t="shared" si="97"/>
        <v>56</v>
      </c>
      <c r="X136" s="34">
        <f t="shared" si="98"/>
        <v>60</v>
      </c>
      <c r="Z136" s="52">
        <f t="shared" si="99"/>
        <v>0</v>
      </c>
      <c r="AA136" s="52">
        <f t="shared" si="100"/>
        <v>0</v>
      </c>
      <c r="AB136" s="36">
        <f t="shared" si="101"/>
        <v>61</v>
      </c>
      <c r="AC136" s="55"/>
      <c r="AD136" s="52">
        <f t="shared" si="102"/>
        <v>0</v>
      </c>
      <c r="AE136" s="52">
        <f t="shared" si="103"/>
        <v>0</v>
      </c>
      <c r="AF136" s="34">
        <f t="shared" si="104"/>
        <v>68</v>
      </c>
      <c r="AG136" s="55"/>
      <c r="AH136" s="52">
        <f t="shared" si="105"/>
        <v>0</v>
      </c>
      <c r="AI136" s="52">
        <f t="shared" si="106"/>
        <v>0</v>
      </c>
      <c r="AJ136" s="34">
        <f t="shared" si="107"/>
        <v>75</v>
      </c>
      <c r="AK136" s="55"/>
      <c r="AL136" s="52">
        <f t="shared" si="108"/>
        <v>0</v>
      </c>
      <c r="AM136" s="52">
        <f t="shared" si="109"/>
        <v>0</v>
      </c>
      <c r="AN136" s="34">
        <f t="shared" si="110"/>
        <v>82</v>
      </c>
      <c r="AO136" s="34"/>
      <c r="AP136" s="34">
        <f t="shared" si="111"/>
        <v>106</v>
      </c>
      <c r="AQ136" s="37">
        <f t="shared" si="112"/>
        <v>109</v>
      </c>
      <c r="AR136" s="1">
        <v>30</v>
      </c>
      <c r="AS136" s="1">
        <f t="shared" si="113"/>
        <v>210</v>
      </c>
      <c r="AT136" s="34"/>
      <c r="AU136" s="34">
        <f t="shared" si="114"/>
        <v>-1</v>
      </c>
      <c r="AV136" s="7">
        <f t="shared" si="115"/>
        <v>292</v>
      </c>
      <c r="AW136" s="7"/>
      <c r="AX136" s="70">
        <f t="shared" si="116"/>
        <v>11.428571428571429</v>
      </c>
      <c r="AY136" s="50"/>
      <c r="AZ136" s="50">
        <f t="shared" si="117"/>
        <v>28</v>
      </c>
      <c r="BA136" s="50">
        <f t="shared" si="117"/>
        <v>56</v>
      </c>
      <c r="BB136" s="50">
        <f t="shared" si="118"/>
        <v>91</v>
      </c>
      <c r="BC136" s="50">
        <f t="shared" si="119"/>
        <v>112</v>
      </c>
      <c r="BD136" s="50">
        <f t="shared" si="94"/>
        <v>140</v>
      </c>
      <c r="BE136" s="50">
        <f t="shared" si="94"/>
        <v>168</v>
      </c>
      <c r="BF136" s="50">
        <f t="shared" si="94"/>
        <v>196</v>
      </c>
      <c r="BG136" s="50">
        <f t="shared" si="94"/>
        <v>224</v>
      </c>
      <c r="BH136" s="50">
        <f t="shared" si="94"/>
        <v>252</v>
      </c>
      <c r="BI136" s="50">
        <f t="shared" si="94"/>
        <v>280</v>
      </c>
    </row>
    <row r="137" spans="1:61">
      <c r="A137" s="95">
        <v>335</v>
      </c>
      <c r="L137" s="3" t="str">
        <f t="shared" si="95"/>
        <v>Not Yet Assigned</v>
      </c>
      <c r="M137" s="3" t="s">
        <v>76</v>
      </c>
      <c r="N137" s="3" t="s">
        <v>76</v>
      </c>
      <c r="O137" s="3" t="s">
        <v>76</v>
      </c>
      <c r="P137" s="3" t="s">
        <v>76</v>
      </c>
      <c r="Q137" s="3" t="s">
        <v>76</v>
      </c>
      <c r="R137" s="3" t="s">
        <v>76</v>
      </c>
      <c r="U137" s="34">
        <f t="shared" si="93"/>
        <v>21</v>
      </c>
      <c r="V137" s="35">
        <f t="shared" si="96"/>
        <v>0</v>
      </c>
      <c r="W137" s="34">
        <f t="shared" si="97"/>
        <v>56</v>
      </c>
      <c r="X137" s="34">
        <f t="shared" si="98"/>
        <v>60</v>
      </c>
      <c r="Z137" s="52">
        <f t="shared" si="99"/>
        <v>0</v>
      </c>
      <c r="AA137" s="52">
        <f t="shared" si="100"/>
        <v>0</v>
      </c>
      <c r="AB137" s="36">
        <f t="shared" si="101"/>
        <v>61</v>
      </c>
      <c r="AC137" s="55"/>
      <c r="AD137" s="52">
        <f t="shared" si="102"/>
        <v>0</v>
      </c>
      <c r="AE137" s="52">
        <f t="shared" si="103"/>
        <v>0</v>
      </c>
      <c r="AF137" s="34">
        <f t="shared" si="104"/>
        <v>68</v>
      </c>
      <c r="AG137" s="55"/>
      <c r="AH137" s="52">
        <f t="shared" si="105"/>
        <v>0</v>
      </c>
      <c r="AI137" s="52">
        <f t="shared" si="106"/>
        <v>0</v>
      </c>
      <c r="AJ137" s="34">
        <f t="shared" si="107"/>
        <v>75</v>
      </c>
      <c r="AK137" s="55"/>
      <c r="AL137" s="52">
        <f t="shared" si="108"/>
        <v>0</v>
      </c>
      <c r="AM137" s="52">
        <f t="shared" si="109"/>
        <v>0</v>
      </c>
      <c r="AN137" s="34">
        <f t="shared" si="110"/>
        <v>82</v>
      </c>
      <c r="AO137" s="34"/>
      <c r="AP137" s="34">
        <f t="shared" si="111"/>
        <v>106</v>
      </c>
      <c r="AQ137" s="37">
        <f t="shared" si="112"/>
        <v>109</v>
      </c>
      <c r="AR137" s="1">
        <v>30</v>
      </c>
      <c r="AS137" s="1">
        <f t="shared" si="113"/>
        <v>210</v>
      </c>
      <c r="AT137" s="34"/>
      <c r="AU137" s="34">
        <f t="shared" si="114"/>
        <v>-1</v>
      </c>
      <c r="AV137" s="7">
        <f t="shared" si="115"/>
        <v>292</v>
      </c>
      <c r="AW137" s="7"/>
      <c r="AX137" s="70">
        <f t="shared" si="116"/>
        <v>11.428571428571429</v>
      </c>
      <c r="AY137" s="50"/>
      <c r="AZ137" s="50">
        <f t="shared" si="117"/>
        <v>28</v>
      </c>
      <c r="BA137" s="50">
        <f t="shared" si="117"/>
        <v>56</v>
      </c>
      <c r="BB137" s="50">
        <f t="shared" si="118"/>
        <v>91</v>
      </c>
      <c r="BC137" s="50">
        <f t="shared" si="119"/>
        <v>112</v>
      </c>
      <c r="BD137" s="50">
        <f t="shared" si="94"/>
        <v>140</v>
      </c>
      <c r="BE137" s="50">
        <f t="shared" si="94"/>
        <v>168</v>
      </c>
      <c r="BF137" s="50">
        <f t="shared" si="94"/>
        <v>196</v>
      </c>
      <c r="BG137" s="50">
        <f t="shared" si="94"/>
        <v>224</v>
      </c>
      <c r="BH137" s="50">
        <f t="shared" si="94"/>
        <v>252</v>
      </c>
      <c r="BI137" s="50">
        <f t="shared" si="94"/>
        <v>280</v>
      </c>
    </row>
    <row r="138" spans="1:61">
      <c r="A138" s="95">
        <v>336</v>
      </c>
      <c r="L138" s="3" t="str">
        <f t="shared" si="95"/>
        <v>Not Yet Assigned</v>
      </c>
      <c r="M138" s="3" t="s">
        <v>76</v>
      </c>
      <c r="N138" s="3" t="s">
        <v>76</v>
      </c>
      <c r="O138" s="3" t="s">
        <v>76</v>
      </c>
      <c r="P138" s="3" t="s">
        <v>76</v>
      </c>
      <c r="Q138" s="3" t="s">
        <v>76</v>
      </c>
      <c r="R138" s="3" t="s">
        <v>76</v>
      </c>
      <c r="U138" s="34">
        <f t="shared" ref="U138:U201" si="120">T138+21</f>
        <v>21</v>
      </c>
      <c r="V138" s="35">
        <f t="shared" si="96"/>
        <v>0</v>
      </c>
      <c r="W138" s="34">
        <f t="shared" si="97"/>
        <v>56</v>
      </c>
      <c r="X138" s="34">
        <f t="shared" si="98"/>
        <v>60</v>
      </c>
      <c r="Z138" s="52">
        <f t="shared" si="99"/>
        <v>0</v>
      </c>
      <c r="AA138" s="52">
        <f t="shared" si="100"/>
        <v>0</v>
      </c>
      <c r="AB138" s="36">
        <f t="shared" si="101"/>
        <v>61</v>
      </c>
      <c r="AC138" s="55"/>
      <c r="AD138" s="52">
        <f t="shared" si="102"/>
        <v>0</v>
      </c>
      <c r="AE138" s="52">
        <f t="shared" si="103"/>
        <v>0</v>
      </c>
      <c r="AF138" s="34">
        <f t="shared" si="104"/>
        <v>68</v>
      </c>
      <c r="AG138" s="55"/>
      <c r="AH138" s="52">
        <f t="shared" si="105"/>
        <v>0</v>
      </c>
      <c r="AI138" s="52">
        <f t="shared" si="106"/>
        <v>0</v>
      </c>
      <c r="AJ138" s="34">
        <f t="shared" si="107"/>
        <v>75</v>
      </c>
      <c r="AK138" s="55"/>
      <c r="AL138" s="52">
        <f t="shared" si="108"/>
        <v>0</v>
      </c>
      <c r="AM138" s="52">
        <f t="shared" si="109"/>
        <v>0</v>
      </c>
      <c r="AN138" s="34">
        <f t="shared" si="110"/>
        <v>82</v>
      </c>
      <c r="AO138" s="34"/>
      <c r="AP138" s="34">
        <f t="shared" si="111"/>
        <v>106</v>
      </c>
      <c r="AQ138" s="37">
        <f t="shared" si="112"/>
        <v>109</v>
      </c>
      <c r="AR138" s="1">
        <v>30</v>
      </c>
      <c r="AS138" s="1">
        <f t="shared" si="113"/>
        <v>210</v>
      </c>
      <c r="AT138" s="34"/>
      <c r="AU138" s="34">
        <f t="shared" si="114"/>
        <v>-1</v>
      </c>
      <c r="AV138" s="7">
        <f t="shared" si="115"/>
        <v>292</v>
      </c>
      <c r="AW138" s="7"/>
      <c r="AX138" s="70">
        <f t="shared" si="116"/>
        <v>11.428571428571429</v>
      </c>
      <c r="AY138" s="50"/>
      <c r="AZ138" s="50">
        <f t="shared" si="117"/>
        <v>28</v>
      </c>
      <c r="BA138" s="50">
        <f t="shared" si="117"/>
        <v>56</v>
      </c>
      <c r="BB138" s="50">
        <f t="shared" si="118"/>
        <v>91</v>
      </c>
      <c r="BC138" s="50">
        <f t="shared" si="119"/>
        <v>112</v>
      </c>
      <c r="BD138" s="50">
        <f t="shared" si="94"/>
        <v>140</v>
      </c>
      <c r="BE138" s="50">
        <f t="shared" si="94"/>
        <v>168</v>
      </c>
      <c r="BF138" s="50">
        <f t="shared" si="94"/>
        <v>196</v>
      </c>
      <c r="BG138" s="50">
        <f t="shared" si="94"/>
        <v>224</v>
      </c>
      <c r="BH138" s="50">
        <f t="shared" si="94"/>
        <v>252</v>
      </c>
      <c r="BI138" s="50">
        <f t="shared" si="94"/>
        <v>280</v>
      </c>
    </row>
    <row r="139" spans="1:61">
      <c r="A139" s="95">
        <v>337</v>
      </c>
      <c r="L139" s="3" t="str">
        <f t="shared" si="95"/>
        <v>Not Yet Assigned</v>
      </c>
      <c r="M139" s="3" t="s">
        <v>76</v>
      </c>
      <c r="N139" s="3" t="s">
        <v>76</v>
      </c>
      <c r="O139" s="3" t="s">
        <v>76</v>
      </c>
      <c r="P139" s="3" t="s">
        <v>76</v>
      </c>
      <c r="Q139" s="3" t="s">
        <v>76</v>
      </c>
      <c r="R139" s="3" t="s">
        <v>76</v>
      </c>
      <c r="U139" s="34">
        <f t="shared" si="120"/>
        <v>21</v>
      </c>
      <c r="V139" s="35">
        <f t="shared" si="96"/>
        <v>0</v>
      </c>
      <c r="W139" s="34">
        <f t="shared" si="97"/>
        <v>56</v>
      </c>
      <c r="X139" s="34">
        <f t="shared" si="98"/>
        <v>60</v>
      </c>
      <c r="Z139" s="52">
        <f t="shared" si="99"/>
        <v>0</v>
      </c>
      <c r="AA139" s="52">
        <f t="shared" si="100"/>
        <v>0</v>
      </c>
      <c r="AB139" s="36">
        <f t="shared" si="101"/>
        <v>61</v>
      </c>
      <c r="AC139" s="55"/>
      <c r="AD139" s="52">
        <f t="shared" si="102"/>
        <v>0</v>
      </c>
      <c r="AE139" s="52">
        <f t="shared" si="103"/>
        <v>0</v>
      </c>
      <c r="AF139" s="34">
        <f t="shared" si="104"/>
        <v>68</v>
      </c>
      <c r="AG139" s="55"/>
      <c r="AH139" s="52">
        <f t="shared" si="105"/>
        <v>0</v>
      </c>
      <c r="AI139" s="52">
        <f t="shared" si="106"/>
        <v>0</v>
      </c>
      <c r="AJ139" s="34">
        <f t="shared" si="107"/>
        <v>75</v>
      </c>
      <c r="AK139" s="55"/>
      <c r="AL139" s="52">
        <f t="shared" si="108"/>
        <v>0</v>
      </c>
      <c r="AM139" s="52">
        <f t="shared" si="109"/>
        <v>0</v>
      </c>
      <c r="AN139" s="34">
        <f t="shared" si="110"/>
        <v>82</v>
      </c>
      <c r="AO139" s="34"/>
      <c r="AP139" s="34">
        <f t="shared" si="111"/>
        <v>106</v>
      </c>
      <c r="AQ139" s="37">
        <f t="shared" si="112"/>
        <v>109</v>
      </c>
      <c r="AR139" s="1">
        <v>30</v>
      </c>
      <c r="AS139" s="1">
        <f t="shared" si="113"/>
        <v>210</v>
      </c>
      <c r="AT139" s="34"/>
      <c r="AU139" s="34">
        <f t="shared" si="114"/>
        <v>-1</v>
      </c>
      <c r="AV139" s="7">
        <f t="shared" si="115"/>
        <v>292</v>
      </c>
      <c r="AW139" s="7"/>
      <c r="AX139" s="70">
        <f t="shared" si="116"/>
        <v>11.428571428571429</v>
      </c>
      <c r="AY139" s="50"/>
      <c r="AZ139" s="50">
        <f t="shared" si="117"/>
        <v>28</v>
      </c>
      <c r="BA139" s="50">
        <f t="shared" si="117"/>
        <v>56</v>
      </c>
      <c r="BB139" s="50">
        <f t="shared" si="118"/>
        <v>91</v>
      </c>
      <c r="BC139" s="50">
        <f t="shared" si="119"/>
        <v>112</v>
      </c>
      <c r="BD139" s="50">
        <f t="shared" si="94"/>
        <v>140</v>
      </c>
      <c r="BE139" s="50">
        <f t="shared" si="94"/>
        <v>168</v>
      </c>
      <c r="BF139" s="50">
        <f t="shared" si="94"/>
        <v>196</v>
      </c>
      <c r="BG139" s="50">
        <f t="shared" si="94"/>
        <v>224</v>
      </c>
      <c r="BH139" s="50">
        <f t="shared" si="94"/>
        <v>252</v>
      </c>
      <c r="BI139" s="50">
        <f t="shared" si="94"/>
        <v>280</v>
      </c>
    </row>
    <row r="140" spans="1:61">
      <c r="A140" s="95">
        <v>338</v>
      </c>
      <c r="L140" s="3" t="str">
        <f t="shared" si="95"/>
        <v>Not Yet Assigned</v>
      </c>
      <c r="M140" s="3" t="s">
        <v>76</v>
      </c>
      <c r="N140" s="3" t="s">
        <v>76</v>
      </c>
      <c r="O140" s="3" t="s">
        <v>76</v>
      </c>
      <c r="P140" s="3" t="s">
        <v>76</v>
      </c>
      <c r="Q140" s="3" t="s">
        <v>76</v>
      </c>
      <c r="R140" s="3" t="s">
        <v>76</v>
      </c>
      <c r="U140" s="34">
        <f t="shared" si="120"/>
        <v>21</v>
      </c>
      <c r="V140" s="35">
        <f t="shared" si="96"/>
        <v>0</v>
      </c>
      <c r="W140" s="34">
        <f t="shared" si="97"/>
        <v>56</v>
      </c>
      <c r="X140" s="34">
        <f t="shared" si="98"/>
        <v>60</v>
      </c>
      <c r="Z140" s="52">
        <f t="shared" si="99"/>
        <v>0</v>
      </c>
      <c r="AA140" s="52">
        <f t="shared" si="100"/>
        <v>0</v>
      </c>
      <c r="AB140" s="36">
        <f t="shared" si="101"/>
        <v>61</v>
      </c>
      <c r="AC140" s="55"/>
      <c r="AD140" s="52">
        <f t="shared" si="102"/>
        <v>0</v>
      </c>
      <c r="AE140" s="52">
        <f t="shared" si="103"/>
        <v>0</v>
      </c>
      <c r="AF140" s="34">
        <f t="shared" si="104"/>
        <v>68</v>
      </c>
      <c r="AG140" s="55"/>
      <c r="AH140" s="52">
        <f t="shared" si="105"/>
        <v>0</v>
      </c>
      <c r="AI140" s="52">
        <f t="shared" si="106"/>
        <v>0</v>
      </c>
      <c r="AJ140" s="34">
        <f t="shared" si="107"/>
        <v>75</v>
      </c>
      <c r="AK140" s="55"/>
      <c r="AL140" s="52">
        <f t="shared" si="108"/>
        <v>0</v>
      </c>
      <c r="AM140" s="52">
        <f t="shared" si="109"/>
        <v>0</v>
      </c>
      <c r="AN140" s="34">
        <f t="shared" si="110"/>
        <v>82</v>
      </c>
      <c r="AO140" s="34"/>
      <c r="AP140" s="34">
        <f t="shared" si="111"/>
        <v>106</v>
      </c>
      <c r="AQ140" s="37">
        <f t="shared" si="112"/>
        <v>109</v>
      </c>
      <c r="AR140" s="1">
        <v>30</v>
      </c>
      <c r="AS140" s="1">
        <f t="shared" si="113"/>
        <v>210</v>
      </c>
      <c r="AT140" s="34"/>
      <c r="AU140" s="34">
        <f t="shared" si="114"/>
        <v>-1</v>
      </c>
      <c r="AV140" s="7">
        <f t="shared" si="115"/>
        <v>292</v>
      </c>
      <c r="AW140" s="7"/>
      <c r="AX140" s="70">
        <f t="shared" si="116"/>
        <v>11.428571428571429</v>
      </c>
      <c r="AY140" s="50"/>
      <c r="AZ140" s="50">
        <f t="shared" si="117"/>
        <v>28</v>
      </c>
      <c r="BA140" s="50">
        <f t="shared" si="117"/>
        <v>56</v>
      </c>
      <c r="BB140" s="50">
        <f t="shared" si="118"/>
        <v>91</v>
      </c>
      <c r="BC140" s="50">
        <f t="shared" si="119"/>
        <v>112</v>
      </c>
      <c r="BD140" s="50">
        <f t="shared" si="94"/>
        <v>140</v>
      </c>
      <c r="BE140" s="50">
        <f t="shared" si="94"/>
        <v>168</v>
      </c>
      <c r="BF140" s="50">
        <f t="shared" si="94"/>
        <v>196</v>
      </c>
      <c r="BG140" s="50">
        <f t="shared" si="94"/>
        <v>224</v>
      </c>
      <c r="BH140" s="50">
        <f t="shared" si="94"/>
        <v>252</v>
      </c>
      <c r="BI140" s="50">
        <f t="shared" si="94"/>
        <v>280</v>
      </c>
    </row>
    <row r="141" spans="1:61">
      <c r="A141" s="95">
        <v>339</v>
      </c>
      <c r="L141" s="3" t="str">
        <f t="shared" si="95"/>
        <v>Not Yet Assigned</v>
      </c>
      <c r="M141" s="3" t="s">
        <v>76</v>
      </c>
      <c r="N141" s="3" t="s">
        <v>76</v>
      </c>
      <c r="O141" s="3" t="s">
        <v>76</v>
      </c>
      <c r="P141" s="3" t="s">
        <v>76</v>
      </c>
      <c r="Q141" s="3" t="s">
        <v>76</v>
      </c>
      <c r="R141" s="3" t="s">
        <v>76</v>
      </c>
      <c r="U141" s="34">
        <f t="shared" si="120"/>
        <v>21</v>
      </c>
      <c r="V141" s="35">
        <f t="shared" si="96"/>
        <v>0</v>
      </c>
      <c r="W141" s="34">
        <f t="shared" si="97"/>
        <v>56</v>
      </c>
      <c r="X141" s="34">
        <f t="shared" si="98"/>
        <v>60</v>
      </c>
      <c r="Z141" s="52">
        <f t="shared" si="99"/>
        <v>0</v>
      </c>
      <c r="AA141" s="52">
        <f t="shared" si="100"/>
        <v>0</v>
      </c>
      <c r="AB141" s="36">
        <f t="shared" si="101"/>
        <v>61</v>
      </c>
      <c r="AC141" s="55"/>
      <c r="AD141" s="52">
        <f t="shared" si="102"/>
        <v>0</v>
      </c>
      <c r="AE141" s="52">
        <f t="shared" si="103"/>
        <v>0</v>
      </c>
      <c r="AF141" s="34">
        <f t="shared" si="104"/>
        <v>68</v>
      </c>
      <c r="AG141" s="55"/>
      <c r="AH141" s="52">
        <f t="shared" si="105"/>
        <v>0</v>
      </c>
      <c r="AI141" s="52">
        <f t="shared" si="106"/>
        <v>0</v>
      </c>
      <c r="AJ141" s="34">
        <f t="shared" si="107"/>
        <v>75</v>
      </c>
      <c r="AK141" s="55"/>
      <c r="AL141" s="52">
        <f t="shared" si="108"/>
        <v>0</v>
      </c>
      <c r="AM141" s="52">
        <f t="shared" si="109"/>
        <v>0</v>
      </c>
      <c r="AN141" s="34">
        <f t="shared" si="110"/>
        <v>82</v>
      </c>
      <c r="AO141" s="34"/>
      <c r="AP141" s="34">
        <f t="shared" si="111"/>
        <v>106</v>
      </c>
      <c r="AQ141" s="37">
        <f t="shared" si="112"/>
        <v>109</v>
      </c>
      <c r="AR141" s="1">
        <v>30</v>
      </c>
      <c r="AS141" s="1">
        <f t="shared" si="113"/>
        <v>210</v>
      </c>
      <c r="AT141" s="34"/>
      <c r="AU141" s="34">
        <f t="shared" si="114"/>
        <v>-1</v>
      </c>
      <c r="AV141" s="7">
        <f t="shared" si="115"/>
        <v>292</v>
      </c>
      <c r="AW141" s="7"/>
      <c r="AX141" s="70">
        <f t="shared" si="116"/>
        <v>11.428571428571429</v>
      </c>
      <c r="AY141" s="50"/>
      <c r="AZ141" s="50">
        <f t="shared" si="117"/>
        <v>28</v>
      </c>
      <c r="BA141" s="50">
        <f t="shared" si="117"/>
        <v>56</v>
      </c>
      <c r="BB141" s="50">
        <f t="shared" si="118"/>
        <v>91</v>
      </c>
      <c r="BC141" s="50">
        <f t="shared" si="119"/>
        <v>112</v>
      </c>
      <c r="BD141" s="50">
        <f t="shared" si="94"/>
        <v>140</v>
      </c>
      <c r="BE141" s="50">
        <f t="shared" si="94"/>
        <v>168</v>
      </c>
      <c r="BF141" s="50">
        <f t="shared" si="94"/>
        <v>196</v>
      </c>
      <c r="BG141" s="50">
        <f t="shared" si="94"/>
        <v>224</v>
      </c>
      <c r="BH141" s="50">
        <f t="shared" si="94"/>
        <v>252</v>
      </c>
      <c r="BI141" s="50">
        <f t="shared" si="94"/>
        <v>280</v>
      </c>
    </row>
    <row r="142" spans="1:61">
      <c r="A142" s="95">
        <v>340</v>
      </c>
      <c r="L142" s="3" t="str">
        <f t="shared" si="95"/>
        <v>Not Yet Assigned</v>
      </c>
      <c r="M142" s="3" t="s">
        <v>76</v>
      </c>
      <c r="N142" s="3" t="s">
        <v>76</v>
      </c>
      <c r="O142" s="3" t="s">
        <v>76</v>
      </c>
      <c r="P142" s="3" t="s">
        <v>76</v>
      </c>
      <c r="Q142" s="3" t="s">
        <v>76</v>
      </c>
      <c r="R142" s="3" t="s">
        <v>76</v>
      </c>
      <c r="U142" s="34">
        <f t="shared" si="120"/>
        <v>21</v>
      </c>
      <c r="V142" s="35">
        <f t="shared" si="96"/>
        <v>0</v>
      </c>
      <c r="W142" s="34">
        <f t="shared" si="97"/>
        <v>56</v>
      </c>
      <c r="X142" s="34">
        <f t="shared" si="98"/>
        <v>60</v>
      </c>
      <c r="Z142" s="52">
        <f t="shared" si="99"/>
        <v>0</v>
      </c>
      <c r="AA142" s="52">
        <f t="shared" si="100"/>
        <v>0</v>
      </c>
      <c r="AB142" s="36">
        <f t="shared" si="101"/>
        <v>61</v>
      </c>
      <c r="AC142" s="55"/>
      <c r="AD142" s="52">
        <f t="shared" si="102"/>
        <v>0</v>
      </c>
      <c r="AE142" s="52">
        <f t="shared" si="103"/>
        <v>0</v>
      </c>
      <c r="AF142" s="34">
        <f t="shared" si="104"/>
        <v>68</v>
      </c>
      <c r="AG142" s="55"/>
      <c r="AH142" s="52">
        <f t="shared" si="105"/>
        <v>0</v>
      </c>
      <c r="AI142" s="52">
        <f t="shared" si="106"/>
        <v>0</v>
      </c>
      <c r="AJ142" s="34">
        <f t="shared" si="107"/>
        <v>75</v>
      </c>
      <c r="AK142" s="55"/>
      <c r="AL142" s="52">
        <f t="shared" si="108"/>
        <v>0</v>
      </c>
      <c r="AM142" s="52">
        <f t="shared" si="109"/>
        <v>0</v>
      </c>
      <c r="AN142" s="34">
        <f t="shared" si="110"/>
        <v>82</v>
      </c>
      <c r="AO142" s="34"/>
      <c r="AP142" s="34">
        <f t="shared" si="111"/>
        <v>106</v>
      </c>
      <c r="AQ142" s="37">
        <f t="shared" si="112"/>
        <v>109</v>
      </c>
      <c r="AR142" s="1">
        <v>30</v>
      </c>
      <c r="AS142" s="1">
        <f t="shared" si="113"/>
        <v>210</v>
      </c>
      <c r="AT142" s="34"/>
      <c r="AU142" s="34">
        <f t="shared" si="114"/>
        <v>-1</v>
      </c>
      <c r="AV142" s="7">
        <f t="shared" si="115"/>
        <v>292</v>
      </c>
      <c r="AW142" s="7"/>
      <c r="AX142" s="70">
        <f t="shared" si="116"/>
        <v>11.428571428571429</v>
      </c>
      <c r="AY142" s="50"/>
      <c r="AZ142" s="50">
        <f t="shared" si="117"/>
        <v>28</v>
      </c>
      <c r="BA142" s="50">
        <f t="shared" si="117"/>
        <v>56</v>
      </c>
      <c r="BB142" s="50">
        <f t="shared" si="118"/>
        <v>91</v>
      </c>
      <c r="BC142" s="50">
        <f t="shared" si="119"/>
        <v>112</v>
      </c>
      <c r="BD142" s="50">
        <f t="shared" si="94"/>
        <v>140</v>
      </c>
      <c r="BE142" s="50">
        <f t="shared" si="94"/>
        <v>168</v>
      </c>
      <c r="BF142" s="50">
        <f t="shared" si="94"/>
        <v>196</v>
      </c>
      <c r="BG142" s="50">
        <f t="shared" si="94"/>
        <v>224</v>
      </c>
      <c r="BH142" s="50">
        <f t="shared" si="94"/>
        <v>252</v>
      </c>
      <c r="BI142" s="50">
        <f t="shared" si="94"/>
        <v>280</v>
      </c>
    </row>
    <row r="143" spans="1:61">
      <c r="A143" s="95">
        <v>341</v>
      </c>
      <c r="L143" s="3" t="str">
        <f t="shared" si="95"/>
        <v>Not Yet Assigned</v>
      </c>
      <c r="M143" s="3" t="s">
        <v>76</v>
      </c>
      <c r="N143" s="3" t="s">
        <v>76</v>
      </c>
      <c r="O143" s="3" t="s">
        <v>76</v>
      </c>
      <c r="P143" s="3" t="s">
        <v>76</v>
      </c>
      <c r="Q143" s="3" t="s">
        <v>76</v>
      </c>
      <c r="R143" s="3" t="s">
        <v>76</v>
      </c>
      <c r="U143" s="34">
        <f t="shared" si="120"/>
        <v>21</v>
      </c>
      <c r="V143" s="35">
        <f t="shared" si="96"/>
        <v>0</v>
      </c>
      <c r="W143" s="34">
        <f t="shared" si="97"/>
        <v>56</v>
      </c>
      <c r="X143" s="34">
        <f t="shared" si="98"/>
        <v>60</v>
      </c>
      <c r="Z143" s="52">
        <f t="shared" si="99"/>
        <v>0</v>
      </c>
      <c r="AA143" s="52">
        <f t="shared" si="100"/>
        <v>0</v>
      </c>
      <c r="AB143" s="36">
        <f t="shared" si="101"/>
        <v>61</v>
      </c>
      <c r="AC143" s="55"/>
      <c r="AD143" s="52">
        <f t="shared" si="102"/>
        <v>0</v>
      </c>
      <c r="AE143" s="52">
        <f t="shared" si="103"/>
        <v>0</v>
      </c>
      <c r="AF143" s="34">
        <f t="shared" si="104"/>
        <v>68</v>
      </c>
      <c r="AG143" s="55"/>
      <c r="AH143" s="52">
        <f t="shared" si="105"/>
        <v>0</v>
      </c>
      <c r="AI143" s="52">
        <f t="shared" si="106"/>
        <v>0</v>
      </c>
      <c r="AJ143" s="34">
        <f t="shared" si="107"/>
        <v>75</v>
      </c>
      <c r="AK143" s="55"/>
      <c r="AL143" s="52">
        <f t="shared" si="108"/>
        <v>0</v>
      </c>
      <c r="AM143" s="52">
        <f t="shared" si="109"/>
        <v>0</v>
      </c>
      <c r="AN143" s="34">
        <f t="shared" si="110"/>
        <v>82</v>
      </c>
      <c r="AO143" s="34"/>
      <c r="AP143" s="34">
        <f t="shared" si="111"/>
        <v>106</v>
      </c>
      <c r="AQ143" s="37">
        <f t="shared" si="112"/>
        <v>109</v>
      </c>
      <c r="AR143" s="1">
        <v>30</v>
      </c>
      <c r="AS143" s="1">
        <f t="shared" si="113"/>
        <v>210</v>
      </c>
      <c r="AT143" s="34"/>
      <c r="AU143" s="34">
        <f t="shared" si="114"/>
        <v>-1</v>
      </c>
      <c r="AV143" s="7">
        <f t="shared" si="115"/>
        <v>292</v>
      </c>
      <c r="AW143" s="7"/>
      <c r="AX143" s="70">
        <f t="shared" si="116"/>
        <v>11.428571428571429</v>
      </c>
      <c r="AY143" s="50"/>
      <c r="AZ143" s="50">
        <f t="shared" si="117"/>
        <v>28</v>
      </c>
      <c r="BA143" s="50">
        <f t="shared" si="117"/>
        <v>56</v>
      </c>
      <c r="BB143" s="50">
        <f t="shared" si="118"/>
        <v>91</v>
      </c>
      <c r="BC143" s="50">
        <f t="shared" si="119"/>
        <v>112</v>
      </c>
      <c r="BD143" s="50">
        <f t="shared" si="94"/>
        <v>140</v>
      </c>
      <c r="BE143" s="50">
        <f t="shared" si="94"/>
        <v>168</v>
      </c>
      <c r="BF143" s="50">
        <f t="shared" si="94"/>
        <v>196</v>
      </c>
      <c r="BG143" s="50">
        <f t="shared" si="94"/>
        <v>224</v>
      </c>
      <c r="BH143" s="50">
        <f t="shared" si="94"/>
        <v>252</v>
      </c>
      <c r="BI143" s="50">
        <f t="shared" si="94"/>
        <v>280</v>
      </c>
    </row>
    <row r="144" spans="1:61">
      <c r="A144" s="95">
        <v>342</v>
      </c>
      <c r="L144" s="3" t="str">
        <f t="shared" si="95"/>
        <v>Not Yet Assigned</v>
      </c>
      <c r="M144" s="3" t="s">
        <v>76</v>
      </c>
      <c r="N144" s="3" t="s">
        <v>76</v>
      </c>
      <c r="O144" s="3" t="s">
        <v>76</v>
      </c>
      <c r="P144" s="3" t="s">
        <v>76</v>
      </c>
      <c r="Q144" s="3" t="s">
        <v>76</v>
      </c>
      <c r="R144" s="3" t="s">
        <v>76</v>
      </c>
      <c r="U144" s="34">
        <f t="shared" si="120"/>
        <v>21</v>
      </c>
      <c r="V144" s="35">
        <f t="shared" si="96"/>
        <v>0</v>
      </c>
      <c r="W144" s="34">
        <f t="shared" si="97"/>
        <v>56</v>
      </c>
      <c r="X144" s="34">
        <f t="shared" si="98"/>
        <v>60</v>
      </c>
      <c r="Z144" s="52">
        <f t="shared" si="99"/>
        <v>0</v>
      </c>
      <c r="AA144" s="52">
        <f t="shared" si="100"/>
        <v>0</v>
      </c>
      <c r="AB144" s="36">
        <f t="shared" si="101"/>
        <v>61</v>
      </c>
      <c r="AC144" s="55"/>
      <c r="AD144" s="52">
        <f t="shared" si="102"/>
        <v>0</v>
      </c>
      <c r="AE144" s="52">
        <f t="shared" si="103"/>
        <v>0</v>
      </c>
      <c r="AF144" s="34">
        <f t="shared" si="104"/>
        <v>68</v>
      </c>
      <c r="AG144" s="55"/>
      <c r="AH144" s="52">
        <f t="shared" si="105"/>
        <v>0</v>
      </c>
      <c r="AI144" s="52">
        <f t="shared" si="106"/>
        <v>0</v>
      </c>
      <c r="AJ144" s="34">
        <f t="shared" si="107"/>
        <v>75</v>
      </c>
      <c r="AK144" s="55"/>
      <c r="AL144" s="52">
        <f t="shared" si="108"/>
        <v>0</v>
      </c>
      <c r="AM144" s="52">
        <f t="shared" si="109"/>
        <v>0</v>
      </c>
      <c r="AN144" s="34">
        <f t="shared" si="110"/>
        <v>82</v>
      </c>
      <c r="AO144" s="34"/>
      <c r="AP144" s="34">
        <f t="shared" si="111"/>
        <v>106</v>
      </c>
      <c r="AQ144" s="37">
        <f t="shared" si="112"/>
        <v>109</v>
      </c>
      <c r="AR144" s="1">
        <v>30</v>
      </c>
      <c r="AS144" s="1">
        <f t="shared" si="113"/>
        <v>210</v>
      </c>
      <c r="AT144" s="34"/>
      <c r="AU144" s="34">
        <f t="shared" si="114"/>
        <v>-1</v>
      </c>
      <c r="AV144" s="7">
        <f t="shared" si="115"/>
        <v>292</v>
      </c>
      <c r="AW144" s="7"/>
      <c r="AX144" s="70">
        <f t="shared" si="116"/>
        <v>11.428571428571429</v>
      </c>
      <c r="AY144" s="50"/>
      <c r="AZ144" s="50">
        <f t="shared" si="117"/>
        <v>28</v>
      </c>
      <c r="BA144" s="50">
        <f t="shared" si="117"/>
        <v>56</v>
      </c>
      <c r="BB144" s="50">
        <f t="shared" si="118"/>
        <v>91</v>
      </c>
      <c r="BC144" s="50">
        <f t="shared" si="119"/>
        <v>112</v>
      </c>
      <c r="BD144" s="50">
        <f t="shared" si="94"/>
        <v>140</v>
      </c>
      <c r="BE144" s="50">
        <f t="shared" si="94"/>
        <v>168</v>
      </c>
      <c r="BF144" s="50">
        <f t="shared" si="94"/>
        <v>196</v>
      </c>
      <c r="BG144" s="50">
        <f t="shared" si="94"/>
        <v>224</v>
      </c>
      <c r="BH144" s="50">
        <f t="shared" si="94"/>
        <v>252</v>
      </c>
      <c r="BI144" s="50">
        <f t="shared" si="94"/>
        <v>280</v>
      </c>
    </row>
    <row r="145" spans="1:61">
      <c r="A145" s="95">
        <v>343</v>
      </c>
      <c r="L145" s="3" t="str">
        <f t="shared" si="95"/>
        <v>Not Yet Assigned</v>
      </c>
      <c r="M145" s="3" t="s">
        <v>76</v>
      </c>
      <c r="N145" s="3" t="s">
        <v>76</v>
      </c>
      <c r="O145" s="3" t="s">
        <v>76</v>
      </c>
      <c r="P145" s="3" t="s">
        <v>76</v>
      </c>
      <c r="Q145" s="3" t="s">
        <v>76</v>
      </c>
      <c r="R145" s="3" t="s">
        <v>76</v>
      </c>
      <c r="U145" s="34">
        <f t="shared" si="120"/>
        <v>21</v>
      </c>
      <c r="V145" s="35">
        <f t="shared" si="96"/>
        <v>0</v>
      </c>
      <c r="W145" s="34">
        <f t="shared" si="97"/>
        <v>56</v>
      </c>
      <c r="X145" s="34">
        <f t="shared" si="98"/>
        <v>60</v>
      </c>
      <c r="Z145" s="52">
        <f t="shared" si="99"/>
        <v>0</v>
      </c>
      <c r="AA145" s="52">
        <f t="shared" si="100"/>
        <v>0</v>
      </c>
      <c r="AB145" s="36">
        <f t="shared" si="101"/>
        <v>61</v>
      </c>
      <c r="AC145" s="55"/>
      <c r="AD145" s="52">
        <f t="shared" si="102"/>
        <v>0</v>
      </c>
      <c r="AE145" s="52">
        <f t="shared" si="103"/>
        <v>0</v>
      </c>
      <c r="AF145" s="34">
        <f t="shared" si="104"/>
        <v>68</v>
      </c>
      <c r="AG145" s="55"/>
      <c r="AH145" s="52">
        <f t="shared" si="105"/>
        <v>0</v>
      </c>
      <c r="AI145" s="52">
        <f t="shared" si="106"/>
        <v>0</v>
      </c>
      <c r="AJ145" s="34">
        <f t="shared" si="107"/>
        <v>75</v>
      </c>
      <c r="AK145" s="55"/>
      <c r="AL145" s="52">
        <f t="shared" si="108"/>
        <v>0</v>
      </c>
      <c r="AM145" s="52">
        <f t="shared" si="109"/>
        <v>0</v>
      </c>
      <c r="AN145" s="34">
        <f t="shared" si="110"/>
        <v>82</v>
      </c>
      <c r="AO145" s="34"/>
      <c r="AP145" s="34">
        <f t="shared" si="111"/>
        <v>106</v>
      </c>
      <c r="AQ145" s="37">
        <f t="shared" si="112"/>
        <v>109</v>
      </c>
      <c r="AR145" s="1">
        <v>30</v>
      </c>
      <c r="AS145" s="1">
        <f t="shared" si="113"/>
        <v>210</v>
      </c>
      <c r="AT145" s="34"/>
      <c r="AU145" s="34">
        <f t="shared" si="114"/>
        <v>-1</v>
      </c>
      <c r="AV145" s="7">
        <f t="shared" si="115"/>
        <v>292</v>
      </c>
      <c r="AW145" s="7"/>
      <c r="AX145" s="70">
        <f t="shared" si="116"/>
        <v>11.428571428571429</v>
      </c>
      <c r="AY145" s="50"/>
      <c r="AZ145" s="50">
        <f t="shared" si="117"/>
        <v>28</v>
      </c>
      <c r="BA145" s="50">
        <f t="shared" si="117"/>
        <v>56</v>
      </c>
      <c r="BB145" s="50">
        <f t="shared" si="118"/>
        <v>91</v>
      </c>
      <c r="BC145" s="50">
        <f t="shared" si="119"/>
        <v>112</v>
      </c>
      <c r="BD145" s="50">
        <f t="shared" si="94"/>
        <v>140</v>
      </c>
      <c r="BE145" s="50">
        <f t="shared" si="94"/>
        <v>168</v>
      </c>
      <c r="BF145" s="50">
        <f t="shared" si="94"/>
        <v>196</v>
      </c>
      <c r="BG145" s="50">
        <f t="shared" si="94"/>
        <v>224</v>
      </c>
      <c r="BH145" s="50">
        <f t="shared" si="94"/>
        <v>252</v>
      </c>
      <c r="BI145" s="50">
        <f t="shared" si="94"/>
        <v>280</v>
      </c>
    </row>
    <row r="146" spans="1:61">
      <c r="A146" s="95">
        <v>344</v>
      </c>
      <c r="L146" s="3" t="str">
        <f t="shared" si="95"/>
        <v>Not Yet Assigned</v>
      </c>
      <c r="M146" s="3" t="s">
        <v>76</v>
      </c>
      <c r="N146" s="3" t="s">
        <v>76</v>
      </c>
      <c r="O146" s="3" t="s">
        <v>76</v>
      </c>
      <c r="P146" s="3" t="s">
        <v>76</v>
      </c>
      <c r="Q146" s="3" t="s">
        <v>76</v>
      </c>
      <c r="R146" s="3" t="s">
        <v>76</v>
      </c>
      <c r="U146" s="34">
        <f t="shared" si="120"/>
        <v>21</v>
      </c>
      <c r="V146" s="35">
        <f t="shared" si="96"/>
        <v>0</v>
      </c>
      <c r="W146" s="34">
        <f t="shared" si="97"/>
        <v>56</v>
      </c>
      <c r="X146" s="34">
        <f t="shared" si="98"/>
        <v>60</v>
      </c>
      <c r="Z146" s="52">
        <f t="shared" si="99"/>
        <v>0</v>
      </c>
      <c r="AA146" s="52">
        <f t="shared" si="100"/>
        <v>0</v>
      </c>
      <c r="AB146" s="36">
        <f t="shared" si="101"/>
        <v>61</v>
      </c>
      <c r="AC146" s="55"/>
      <c r="AD146" s="52">
        <f t="shared" si="102"/>
        <v>0</v>
      </c>
      <c r="AE146" s="52">
        <f t="shared" si="103"/>
        <v>0</v>
      </c>
      <c r="AF146" s="34">
        <f t="shared" si="104"/>
        <v>68</v>
      </c>
      <c r="AG146" s="55"/>
      <c r="AH146" s="52">
        <f t="shared" si="105"/>
        <v>0</v>
      </c>
      <c r="AI146" s="52">
        <f t="shared" si="106"/>
        <v>0</v>
      </c>
      <c r="AJ146" s="34">
        <f t="shared" si="107"/>
        <v>75</v>
      </c>
      <c r="AK146" s="55"/>
      <c r="AL146" s="52">
        <f t="shared" si="108"/>
        <v>0</v>
      </c>
      <c r="AM146" s="52">
        <f t="shared" si="109"/>
        <v>0</v>
      </c>
      <c r="AN146" s="34">
        <f t="shared" si="110"/>
        <v>82</v>
      </c>
      <c r="AO146" s="34"/>
      <c r="AP146" s="34">
        <f t="shared" si="111"/>
        <v>106</v>
      </c>
      <c r="AQ146" s="37">
        <f t="shared" si="112"/>
        <v>109</v>
      </c>
      <c r="AR146" s="1">
        <v>30</v>
      </c>
      <c r="AS146" s="1">
        <f t="shared" si="113"/>
        <v>210</v>
      </c>
      <c r="AT146" s="34"/>
      <c r="AU146" s="34">
        <f t="shared" si="114"/>
        <v>-1</v>
      </c>
      <c r="AV146" s="7">
        <f t="shared" si="115"/>
        <v>292</v>
      </c>
      <c r="AW146" s="7"/>
      <c r="AX146" s="70">
        <f t="shared" si="116"/>
        <v>11.428571428571429</v>
      </c>
      <c r="AY146" s="50"/>
      <c r="AZ146" s="50">
        <f t="shared" si="117"/>
        <v>28</v>
      </c>
      <c r="BA146" s="50">
        <f t="shared" si="117"/>
        <v>56</v>
      </c>
      <c r="BB146" s="50">
        <f t="shared" si="118"/>
        <v>91</v>
      </c>
      <c r="BC146" s="50">
        <f t="shared" si="119"/>
        <v>112</v>
      </c>
      <c r="BD146" s="50">
        <f t="shared" si="94"/>
        <v>140</v>
      </c>
      <c r="BE146" s="50">
        <f t="shared" si="94"/>
        <v>168</v>
      </c>
      <c r="BF146" s="50">
        <f t="shared" si="94"/>
        <v>196</v>
      </c>
      <c r="BG146" s="50">
        <f t="shared" si="94"/>
        <v>224</v>
      </c>
      <c r="BH146" s="50">
        <f t="shared" si="94"/>
        <v>252</v>
      </c>
      <c r="BI146" s="50">
        <f t="shared" si="94"/>
        <v>280</v>
      </c>
    </row>
    <row r="147" spans="1:61">
      <c r="A147" s="95">
        <v>345</v>
      </c>
      <c r="L147" s="3" t="str">
        <f t="shared" si="95"/>
        <v>Not Yet Assigned</v>
      </c>
      <c r="M147" s="3" t="s">
        <v>76</v>
      </c>
      <c r="N147" s="3" t="s">
        <v>76</v>
      </c>
      <c r="O147" s="3" t="s">
        <v>76</v>
      </c>
      <c r="P147" s="3" t="s">
        <v>76</v>
      </c>
      <c r="Q147" s="3" t="s">
        <v>76</v>
      </c>
      <c r="R147" s="3" t="s">
        <v>76</v>
      </c>
      <c r="U147" s="34">
        <f t="shared" si="120"/>
        <v>21</v>
      </c>
      <c r="V147" s="35">
        <f t="shared" si="96"/>
        <v>0</v>
      </c>
      <c r="W147" s="34">
        <f t="shared" si="97"/>
        <v>56</v>
      </c>
      <c r="X147" s="34">
        <f t="shared" si="98"/>
        <v>60</v>
      </c>
      <c r="Z147" s="52">
        <f t="shared" si="99"/>
        <v>0</v>
      </c>
      <c r="AA147" s="52">
        <f t="shared" si="100"/>
        <v>0</v>
      </c>
      <c r="AB147" s="36">
        <f t="shared" si="101"/>
        <v>61</v>
      </c>
      <c r="AC147" s="55"/>
      <c r="AD147" s="52">
        <f t="shared" si="102"/>
        <v>0</v>
      </c>
      <c r="AE147" s="52">
        <f t="shared" si="103"/>
        <v>0</v>
      </c>
      <c r="AF147" s="34">
        <f t="shared" si="104"/>
        <v>68</v>
      </c>
      <c r="AG147" s="55"/>
      <c r="AH147" s="52">
        <f t="shared" si="105"/>
        <v>0</v>
      </c>
      <c r="AI147" s="52">
        <f t="shared" si="106"/>
        <v>0</v>
      </c>
      <c r="AJ147" s="34">
        <f t="shared" si="107"/>
        <v>75</v>
      </c>
      <c r="AK147" s="55"/>
      <c r="AL147" s="52">
        <f t="shared" si="108"/>
        <v>0</v>
      </c>
      <c r="AM147" s="52">
        <f t="shared" si="109"/>
        <v>0</v>
      </c>
      <c r="AN147" s="34">
        <f t="shared" si="110"/>
        <v>82</v>
      </c>
      <c r="AO147" s="34"/>
      <c r="AP147" s="34">
        <f t="shared" si="111"/>
        <v>106</v>
      </c>
      <c r="AQ147" s="37">
        <f t="shared" si="112"/>
        <v>109</v>
      </c>
      <c r="AR147" s="1">
        <v>30</v>
      </c>
      <c r="AS147" s="1">
        <f t="shared" si="113"/>
        <v>210</v>
      </c>
      <c r="AT147" s="34"/>
      <c r="AU147" s="34">
        <f t="shared" si="114"/>
        <v>-1</v>
      </c>
      <c r="AV147" s="7">
        <f t="shared" si="115"/>
        <v>292</v>
      </c>
      <c r="AW147" s="7"/>
      <c r="AX147" s="70">
        <f t="shared" si="116"/>
        <v>11.428571428571429</v>
      </c>
      <c r="AY147" s="50"/>
      <c r="AZ147" s="50">
        <f t="shared" si="117"/>
        <v>28</v>
      </c>
      <c r="BA147" s="50">
        <f t="shared" si="117"/>
        <v>56</v>
      </c>
      <c r="BB147" s="50">
        <f t="shared" si="118"/>
        <v>91</v>
      </c>
      <c r="BC147" s="50">
        <f t="shared" si="119"/>
        <v>112</v>
      </c>
      <c r="BD147" s="50">
        <f t="shared" si="94"/>
        <v>140</v>
      </c>
      <c r="BE147" s="50">
        <f t="shared" si="94"/>
        <v>168</v>
      </c>
      <c r="BF147" s="50">
        <f t="shared" si="94"/>
        <v>196</v>
      </c>
      <c r="BG147" s="50">
        <f t="shared" si="94"/>
        <v>224</v>
      </c>
      <c r="BH147" s="50">
        <f t="shared" si="94"/>
        <v>252</v>
      </c>
      <c r="BI147" s="50">
        <f t="shared" si="94"/>
        <v>280</v>
      </c>
    </row>
    <row r="148" spans="1:61">
      <c r="A148" s="95">
        <v>346</v>
      </c>
      <c r="L148" s="3" t="str">
        <f t="shared" si="95"/>
        <v>Not Yet Assigned</v>
      </c>
      <c r="M148" s="3" t="s">
        <v>76</v>
      </c>
      <c r="N148" s="3" t="s">
        <v>76</v>
      </c>
      <c r="O148" s="3" t="s">
        <v>76</v>
      </c>
      <c r="P148" s="3" t="s">
        <v>76</v>
      </c>
      <c r="Q148" s="3" t="s">
        <v>76</v>
      </c>
      <c r="R148" s="3" t="s">
        <v>76</v>
      </c>
      <c r="U148" s="34">
        <f t="shared" si="120"/>
        <v>21</v>
      </c>
      <c r="V148" s="35">
        <f t="shared" si="96"/>
        <v>0</v>
      </c>
      <c r="W148" s="34">
        <f t="shared" si="97"/>
        <v>56</v>
      </c>
      <c r="X148" s="34">
        <f t="shared" si="98"/>
        <v>60</v>
      </c>
      <c r="Z148" s="52">
        <f t="shared" si="99"/>
        <v>0</v>
      </c>
      <c r="AA148" s="52">
        <f t="shared" si="100"/>
        <v>0</v>
      </c>
      <c r="AB148" s="36">
        <f t="shared" si="101"/>
        <v>61</v>
      </c>
      <c r="AC148" s="55"/>
      <c r="AD148" s="52">
        <f t="shared" si="102"/>
        <v>0</v>
      </c>
      <c r="AE148" s="52">
        <f t="shared" si="103"/>
        <v>0</v>
      </c>
      <c r="AF148" s="34">
        <f t="shared" si="104"/>
        <v>68</v>
      </c>
      <c r="AG148" s="55"/>
      <c r="AH148" s="52">
        <f t="shared" si="105"/>
        <v>0</v>
      </c>
      <c r="AI148" s="52">
        <f t="shared" si="106"/>
        <v>0</v>
      </c>
      <c r="AJ148" s="34">
        <f t="shared" si="107"/>
        <v>75</v>
      </c>
      <c r="AK148" s="55"/>
      <c r="AL148" s="52">
        <f t="shared" si="108"/>
        <v>0</v>
      </c>
      <c r="AM148" s="52">
        <f t="shared" si="109"/>
        <v>0</v>
      </c>
      <c r="AN148" s="34">
        <f t="shared" si="110"/>
        <v>82</v>
      </c>
      <c r="AO148" s="34"/>
      <c r="AP148" s="34">
        <f t="shared" si="111"/>
        <v>106</v>
      </c>
      <c r="AQ148" s="37">
        <f t="shared" si="112"/>
        <v>109</v>
      </c>
      <c r="AR148" s="1">
        <v>30</v>
      </c>
      <c r="AS148" s="1">
        <f t="shared" si="113"/>
        <v>210</v>
      </c>
      <c r="AT148" s="34"/>
      <c r="AU148" s="34">
        <f t="shared" si="114"/>
        <v>-1</v>
      </c>
      <c r="AV148" s="7">
        <f t="shared" si="115"/>
        <v>292</v>
      </c>
      <c r="AW148" s="7"/>
      <c r="AX148" s="70">
        <f t="shared" si="116"/>
        <v>11.428571428571429</v>
      </c>
      <c r="AY148" s="50"/>
      <c r="AZ148" s="50">
        <f t="shared" si="117"/>
        <v>28</v>
      </c>
      <c r="BA148" s="50">
        <f t="shared" si="117"/>
        <v>56</v>
      </c>
      <c r="BB148" s="50">
        <f t="shared" si="118"/>
        <v>91</v>
      </c>
      <c r="BC148" s="50">
        <f t="shared" si="119"/>
        <v>112</v>
      </c>
      <c r="BD148" s="50">
        <f t="shared" si="94"/>
        <v>140</v>
      </c>
      <c r="BE148" s="50">
        <f t="shared" si="94"/>
        <v>168</v>
      </c>
      <c r="BF148" s="50">
        <f t="shared" si="94"/>
        <v>196</v>
      </c>
      <c r="BG148" s="50">
        <f t="shared" si="94"/>
        <v>224</v>
      </c>
      <c r="BH148" s="50">
        <f t="shared" si="94"/>
        <v>252</v>
      </c>
      <c r="BI148" s="50">
        <f t="shared" si="94"/>
        <v>280</v>
      </c>
    </row>
    <row r="149" spans="1:61">
      <c r="A149" s="95">
        <v>347</v>
      </c>
      <c r="L149" s="3" t="str">
        <f t="shared" si="95"/>
        <v>Not Yet Assigned</v>
      </c>
      <c r="M149" s="3" t="s">
        <v>76</v>
      </c>
      <c r="N149" s="3" t="s">
        <v>76</v>
      </c>
      <c r="O149" s="3" t="s">
        <v>76</v>
      </c>
      <c r="P149" s="3" t="s">
        <v>76</v>
      </c>
      <c r="Q149" s="3" t="s">
        <v>76</v>
      </c>
      <c r="R149" s="3" t="s">
        <v>76</v>
      </c>
      <c r="U149" s="34">
        <f t="shared" si="120"/>
        <v>21</v>
      </c>
      <c r="V149" s="35">
        <f t="shared" si="96"/>
        <v>0</v>
      </c>
      <c r="W149" s="34">
        <f t="shared" si="97"/>
        <v>56</v>
      </c>
      <c r="X149" s="34">
        <f t="shared" si="98"/>
        <v>60</v>
      </c>
      <c r="Z149" s="52">
        <f t="shared" si="99"/>
        <v>0</v>
      </c>
      <c r="AA149" s="52">
        <f t="shared" si="100"/>
        <v>0</v>
      </c>
      <c r="AB149" s="36">
        <f t="shared" si="101"/>
        <v>61</v>
      </c>
      <c r="AC149" s="55"/>
      <c r="AD149" s="52">
        <f t="shared" si="102"/>
        <v>0</v>
      </c>
      <c r="AE149" s="52">
        <f t="shared" si="103"/>
        <v>0</v>
      </c>
      <c r="AF149" s="34">
        <f t="shared" si="104"/>
        <v>68</v>
      </c>
      <c r="AG149" s="55"/>
      <c r="AH149" s="52">
        <f t="shared" si="105"/>
        <v>0</v>
      </c>
      <c r="AI149" s="52">
        <f t="shared" si="106"/>
        <v>0</v>
      </c>
      <c r="AJ149" s="34">
        <f t="shared" si="107"/>
        <v>75</v>
      </c>
      <c r="AK149" s="55"/>
      <c r="AL149" s="52">
        <f t="shared" si="108"/>
        <v>0</v>
      </c>
      <c r="AM149" s="52">
        <f t="shared" si="109"/>
        <v>0</v>
      </c>
      <c r="AN149" s="34">
        <f t="shared" si="110"/>
        <v>82</v>
      </c>
      <c r="AO149" s="34"/>
      <c r="AP149" s="34">
        <f t="shared" si="111"/>
        <v>106</v>
      </c>
      <c r="AQ149" s="37">
        <f t="shared" si="112"/>
        <v>109</v>
      </c>
      <c r="AR149" s="1">
        <v>30</v>
      </c>
      <c r="AS149" s="1">
        <f t="shared" si="113"/>
        <v>210</v>
      </c>
      <c r="AT149" s="34"/>
      <c r="AU149" s="34">
        <f t="shared" si="114"/>
        <v>-1</v>
      </c>
      <c r="AV149" s="7">
        <f t="shared" si="115"/>
        <v>292</v>
      </c>
      <c r="AW149" s="7"/>
      <c r="AX149" s="70">
        <f t="shared" si="116"/>
        <v>11.428571428571429</v>
      </c>
      <c r="AY149" s="50"/>
      <c r="AZ149" s="50">
        <f t="shared" si="117"/>
        <v>28</v>
      </c>
      <c r="BA149" s="50">
        <f t="shared" si="117"/>
        <v>56</v>
      </c>
      <c r="BB149" s="50">
        <f t="shared" si="118"/>
        <v>91</v>
      </c>
      <c r="BC149" s="50">
        <f t="shared" si="119"/>
        <v>112</v>
      </c>
      <c r="BD149" s="50">
        <f t="shared" si="94"/>
        <v>140</v>
      </c>
      <c r="BE149" s="50">
        <f t="shared" si="94"/>
        <v>168</v>
      </c>
      <c r="BF149" s="50">
        <f t="shared" si="94"/>
        <v>196</v>
      </c>
      <c r="BG149" s="50">
        <f t="shared" si="94"/>
        <v>224</v>
      </c>
      <c r="BH149" s="50">
        <f t="shared" si="94"/>
        <v>252</v>
      </c>
      <c r="BI149" s="50">
        <f t="shared" si="94"/>
        <v>280</v>
      </c>
    </row>
    <row r="150" spans="1:61">
      <c r="A150" s="95">
        <v>348</v>
      </c>
      <c r="L150" s="3" t="str">
        <f t="shared" si="95"/>
        <v>Not Yet Assigned</v>
      </c>
      <c r="M150" s="3" t="s">
        <v>76</v>
      </c>
      <c r="N150" s="3" t="s">
        <v>76</v>
      </c>
      <c r="O150" s="3" t="s">
        <v>76</v>
      </c>
      <c r="P150" s="3" t="s">
        <v>76</v>
      </c>
      <c r="Q150" s="3" t="s">
        <v>76</v>
      </c>
      <c r="R150" s="3" t="s">
        <v>76</v>
      </c>
      <c r="U150" s="34">
        <f t="shared" si="120"/>
        <v>21</v>
      </c>
      <c r="V150" s="35">
        <f t="shared" si="96"/>
        <v>0</v>
      </c>
      <c r="W150" s="34">
        <f t="shared" si="97"/>
        <v>56</v>
      </c>
      <c r="X150" s="34">
        <f t="shared" si="98"/>
        <v>60</v>
      </c>
      <c r="Z150" s="52">
        <f t="shared" si="99"/>
        <v>0</v>
      </c>
      <c r="AA150" s="52">
        <f t="shared" si="100"/>
        <v>0</v>
      </c>
      <c r="AB150" s="36">
        <f t="shared" si="101"/>
        <v>61</v>
      </c>
      <c r="AC150" s="55"/>
      <c r="AD150" s="52">
        <f t="shared" si="102"/>
        <v>0</v>
      </c>
      <c r="AE150" s="52">
        <f t="shared" si="103"/>
        <v>0</v>
      </c>
      <c r="AF150" s="34">
        <f t="shared" si="104"/>
        <v>68</v>
      </c>
      <c r="AG150" s="55"/>
      <c r="AH150" s="52">
        <f t="shared" si="105"/>
        <v>0</v>
      </c>
      <c r="AI150" s="52">
        <f t="shared" si="106"/>
        <v>0</v>
      </c>
      <c r="AJ150" s="34">
        <f t="shared" si="107"/>
        <v>75</v>
      </c>
      <c r="AK150" s="55"/>
      <c r="AL150" s="52">
        <f t="shared" si="108"/>
        <v>0</v>
      </c>
      <c r="AM150" s="52">
        <f t="shared" si="109"/>
        <v>0</v>
      </c>
      <c r="AN150" s="34">
        <f t="shared" si="110"/>
        <v>82</v>
      </c>
      <c r="AO150" s="34"/>
      <c r="AP150" s="34">
        <f t="shared" si="111"/>
        <v>106</v>
      </c>
      <c r="AQ150" s="37">
        <f t="shared" si="112"/>
        <v>109</v>
      </c>
      <c r="AR150" s="1">
        <v>30</v>
      </c>
      <c r="AS150" s="1">
        <f t="shared" si="113"/>
        <v>210</v>
      </c>
      <c r="AT150" s="34"/>
      <c r="AU150" s="34">
        <f t="shared" si="114"/>
        <v>-1</v>
      </c>
      <c r="AV150" s="7">
        <f t="shared" si="115"/>
        <v>292</v>
      </c>
      <c r="AW150" s="7"/>
      <c r="AX150" s="70">
        <f t="shared" si="116"/>
        <v>11.428571428571429</v>
      </c>
      <c r="AY150" s="50"/>
      <c r="AZ150" s="50">
        <f t="shared" si="117"/>
        <v>28</v>
      </c>
      <c r="BA150" s="50">
        <f t="shared" si="117"/>
        <v>56</v>
      </c>
      <c r="BB150" s="50">
        <f t="shared" si="118"/>
        <v>91</v>
      </c>
      <c r="BC150" s="50">
        <f t="shared" si="119"/>
        <v>112</v>
      </c>
      <c r="BD150" s="50">
        <f t="shared" si="94"/>
        <v>140</v>
      </c>
      <c r="BE150" s="50">
        <f t="shared" si="94"/>
        <v>168</v>
      </c>
      <c r="BF150" s="50">
        <f t="shared" si="94"/>
        <v>196</v>
      </c>
      <c r="BG150" s="50">
        <f t="shared" si="94"/>
        <v>224</v>
      </c>
      <c r="BH150" s="50">
        <f t="shared" si="94"/>
        <v>252</v>
      </c>
      <c r="BI150" s="50">
        <f t="shared" si="94"/>
        <v>280</v>
      </c>
    </row>
    <row r="151" spans="1:61">
      <c r="A151" s="95">
        <v>349</v>
      </c>
      <c r="L151" s="3" t="str">
        <f t="shared" si="95"/>
        <v>Not Yet Assigned</v>
      </c>
      <c r="M151" s="3" t="s">
        <v>76</v>
      </c>
      <c r="N151" s="3" t="s">
        <v>76</v>
      </c>
      <c r="O151" s="3" t="s">
        <v>76</v>
      </c>
      <c r="P151" s="3" t="s">
        <v>76</v>
      </c>
      <c r="Q151" s="3" t="s">
        <v>76</v>
      </c>
      <c r="R151" s="3" t="s">
        <v>76</v>
      </c>
      <c r="U151" s="34">
        <f t="shared" si="120"/>
        <v>21</v>
      </c>
      <c r="V151" s="35">
        <f t="shared" si="96"/>
        <v>0</v>
      </c>
      <c r="W151" s="34">
        <f t="shared" si="97"/>
        <v>56</v>
      </c>
      <c r="X151" s="34">
        <f t="shared" si="98"/>
        <v>60</v>
      </c>
      <c r="Z151" s="52">
        <f t="shared" si="99"/>
        <v>0</v>
      </c>
      <c r="AA151" s="52">
        <f t="shared" si="100"/>
        <v>0</v>
      </c>
      <c r="AB151" s="36">
        <f t="shared" si="101"/>
        <v>61</v>
      </c>
      <c r="AC151" s="55"/>
      <c r="AD151" s="52">
        <f t="shared" si="102"/>
        <v>0</v>
      </c>
      <c r="AE151" s="52">
        <f t="shared" si="103"/>
        <v>0</v>
      </c>
      <c r="AF151" s="34">
        <f t="shared" si="104"/>
        <v>68</v>
      </c>
      <c r="AG151" s="55"/>
      <c r="AH151" s="52">
        <f t="shared" si="105"/>
        <v>0</v>
      </c>
      <c r="AI151" s="52">
        <f t="shared" si="106"/>
        <v>0</v>
      </c>
      <c r="AJ151" s="34">
        <f t="shared" si="107"/>
        <v>75</v>
      </c>
      <c r="AK151" s="55"/>
      <c r="AL151" s="52">
        <f t="shared" si="108"/>
        <v>0</v>
      </c>
      <c r="AM151" s="52">
        <f t="shared" si="109"/>
        <v>0</v>
      </c>
      <c r="AN151" s="34">
        <f t="shared" si="110"/>
        <v>82</v>
      </c>
      <c r="AO151" s="34"/>
      <c r="AP151" s="34">
        <f t="shared" si="111"/>
        <v>106</v>
      </c>
      <c r="AQ151" s="37">
        <f t="shared" si="112"/>
        <v>109</v>
      </c>
      <c r="AR151" s="1">
        <v>30</v>
      </c>
      <c r="AS151" s="1">
        <f t="shared" si="113"/>
        <v>210</v>
      </c>
      <c r="AT151" s="34"/>
      <c r="AU151" s="34">
        <f t="shared" si="114"/>
        <v>-1</v>
      </c>
      <c r="AV151" s="7">
        <f t="shared" si="115"/>
        <v>292</v>
      </c>
      <c r="AW151" s="7"/>
      <c r="AX151" s="70">
        <f t="shared" si="116"/>
        <v>11.428571428571429</v>
      </c>
      <c r="AY151" s="50"/>
      <c r="AZ151" s="50">
        <f t="shared" si="117"/>
        <v>28</v>
      </c>
      <c r="BA151" s="50">
        <f t="shared" si="117"/>
        <v>56</v>
      </c>
      <c r="BB151" s="50">
        <f t="shared" si="118"/>
        <v>91</v>
      </c>
      <c r="BC151" s="50">
        <f t="shared" si="119"/>
        <v>112</v>
      </c>
      <c r="BD151" s="50">
        <f t="shared" si="94"/>
        <v>140</v>
      </c>
      <c r="BE151" s="50">
        <f t="shared" si="94"/>
        <v>168</v>
      </c>
      <c r="BF151" s="50">
        <f t="shared" si="94"/>
        <v>196</v>
      </c>
      <c r="BG151" s="50">
        <f t="shared" ref="BG151:BI201" si="121">BF151+28</f>
        <v>224</v>
      </c>
      <c r="BH151" s="50">
        <f t="shared" si="121"/>
        <v>252</v>
      </c>
      <c r="BI151" s="50">
        <f t="shared" si="121"/>
        <v>280</v>
      </c>
    </row>
    <row r="152" spans="1:61">
      <c r="A152" s="95">
        <v>350</v>
      </c>
      <c r="L152" s="3" t="str">
        <f t="shared" si="95"/>
        <v>Not Yet Assigned</v>
      </c>
      <c r="M152" s="3" t="s">
        <v>76</v>
      </c>
      <c r="N152" s="3" t="s">
        <v>76</v>
      </c>
      <c r="O152" s="3" t="s">
        <v>76</v>
      </c>
      <c r="P152" s="3" t="s">
        <v>76</v>
      </c>
      <c r="Q152" s="3" t="s">
        <v>76</v>
      </c>
      <c r="R152" s="3" t="s">
        <v>76</v>
      </c>
      <c r="U152" s="34">
        <f t="shared" si="120"/>
        <v>21</v>
      </c>
      <c r="V152" s="35">
        <f t="shared" si="96"/>
        <v>0</v>
      </c>
      <c r="W152" s="34">
        <f t="shared" si="97"/>
        <v>56</v>
      </c>
      <c r="X152" s="34">
        <f t="shared" si="98"/>
        <v>60</v>
      </c>
      <c r="Z152" s="52">
        <f t="shared" si="99"/>
        <v>0</v>
      </c>
      <c r="AA152" s="52">
        <f t="shared" si="100"/>
        <v>0</v>
      </c>
      <c r="AB152" s="36">
        <f t="shared" si="101"/>
        <v>61</v>
      </c>
      <c r="AC152" s="55"/>
      <c r="AD152" s="52">
        <f t="shared" si="102"/>
        <v>0</v>
      </c>
      <c r="AE152" s="52">
        <f t="shared" si="103"/>
        <v>0</v>
      </c>
      <c r="AF152" s="34">
        <f t="shared" si="104"/>
        <v>68</v>
      </c>
      <c r="AG152" s="55"/>
      <c r="AH152" s="52">
        <f t="shared" si="105"/>
        <v>0</v>
      </c>
      <c r="AI152" s="52">
        <f t="shared" si="106"/>
        <v>0</v>
      </c>
      <c r="AJ152" s="34">
        <f t="shared" si="107"/>
        <v>75</v>
      </c>
      <c r="AK152" s="55"/>
      <c r="AL152" s="52">
        <f t="shared" si="108"/>
        <v>0</v>
      </c>
      <c r="AM152" s="52">
        <f t="shared" si="109"/>
        <v>0</v>
      </c>
      <c r="AN152" s="34">
        <f t="shared" si="110"/>
        <v>82</v>
      </c>
      <c r="AO152" s="34"/>
      <c r="AP152" s="34">
        <f t="shared" si="111"/>
        <v>106</v>
      </c>
      <c r="AQ152" s="37">
        <f t="shared" si="112"/>
        <v>109</v>
      </c>
      <c r="AR152" s="1">
        <v>30</v>
      </c>
      <c r="AS152" s="1">
        <f t="shared" si="113"/>
        <v>210</v>
      </c>
      <c r="AT152" s="34"/>
      <c r="AU152" s="34">
        <f t="shared" si="114"/>
        <v>-1</v>
      </c>
      <c r="AV152" s="7">
        <f t="shared" si="115"/>
        <v>292</v>
      </c>
      <c r="AW152" s="7"/>
      <c r="AX152" s="70">
        <f t="shared" si="116"/>
        <v>11.428571428571429</v>
      </c>
      <c r="AY152" s="50"/>
      <c r="AZ152" s="50">
        <f t="shared" si="117"/>
        <v>28</v>
      </c>
      <c r="BA152" s="50">
        <f t="shared" si="117"/>
        <v>56</v>
      </c>
      <c r="BB152" s="50">
        <f t="shared" si="118"/>
        <v>91</v>
      </c>
      <c r="BC152" s="50">
        <f t="shared" si="119"/>
        <v>112</v>
      </c>
      <c r="BD152" s="50">
        <f t="shared" ref="BD152:BF201" si="122">BC152+28</f>
        <v>140</v>
      </c>
      <c r="BE152" s="50">
        <f t="shared" si="122"/>
        <v>168</v>
      </c>
      <c r="BF152" s="50">
        <f t="shared" si="122"/>
        <v>196</v>
      </c>
      <c r="BG152" s="50">
        <f t="shared" si="121"/>
        <v>224</v>
      </c>
      <c r="BH152" s="50">
        <f t="shared" si="121"/>
        <v>252</v>
      </c>
      <c r="BI152" s="50">
        <f t="shared" si="121"/>
        <v>280</v>
      </c>
    </row>
    <row r="153" spans="1:61">
      <c r="A153" s="95">
        <v>351</v>
      </c>
      <c r="L153" s="3" t="str">
        <f t="shared" si="95"/>
        <v>Not Yet Assigned</v>
      </c>
      <c r="M153" s="3" t="s">
        <v>76</v>
      </c>
      <c r="N153" s="3" t="s">
        <v>76</v>
      </c>
      <c r="O153" s="3" t="s">
        <v>76</v>
      </c>
      <c r="P153" s="3" t="s">
        <v>76</v>
      </c>
      <c r="Q153" s="3" t="s">
        <v>76</v>
      </c>
      <c r="R153" s="3" t="s">
        <v>76</v>
      </c>
      <c r="U153" s="34">
        <f t="shared" si="120"/>
        <v>21</v>
      </c>
      <c r="V153" s="35">
        <f t="shared" si="96"/>
        <v>0</v>
      </c>
      <c r="W153" s="34">
        <f t="shared" si="97"/>
        <v>56</v>
      </c>
      <c r="X153" s="34">
        <f t="shared" si="98"/>
        <v>60</v>
      </c>
      <c r="Z153" s="52">
        <f t="shared" si="99"/>
        <v>0</v>
      </c>
      <c r="AA153" s="52">
        <f t="shared" si="100"/>
        <v>0</v>
      </c>
      <c r="AB153" s="36">
        <f t="shared" si="101"/>
        <v>61</v>
      </c>
      <c r="AC153" s="55"/>
      <c r="AD153" s="52">
        <f t="shared" si="102"/>
        <v>0</v>
      </c>
      <c r="AE153" s="52">
        <f t="shared" si="103"/>
        <v>0</v>
      </c>
      <c r="AF153" s="34">
        <f t="shared" si="104"/>
        <v>68</v>
      </c>
      <c r="AG153" s="55"/>
      <c r="AH153" s="52">
        <f t="shared" si="105"/>
        <v>0</v>
      </c>
      <c r="AI153" s="52">
        <f t="shared" si="106"/>
        <v>0</v>
      </c>
      <c r="AJ153" s="34">
        <f t="shared" si="107"/>
        <v>75</v>
      </c>
      <c r="AK153" s="55"/>
      <c r="AL153" s="52">
        <f t="shared" si="108"/>
        <v>0</v>
      </c>
      <c r="AM153" s="52">
        <f t="shared" si="109"/>
        <v>0</v>
      </c>
      <c r="AN153" s="34">
        <f t="shared" si="110"/>
        <v>82</v>
      </c>
      <c r="AO153" s="34"/>
      <c r="AP153" s="34">
        <f t="shared" si="111"/>
        <v>106</v>
      </c>
      <c r="AQ153" s="37">
        <f t="shared" si="112"/>
        <v>109</v>
      </c>
      <c r="AR153" s="1">
        <v>30</v>
      </c>
      <c r="AS153" s="1">
        <f t="shared" si="113"/>
        <v>210</v>
      </c>
      <c r="AT153" s="34"/>
      <c r="AU153" s="34">
        <f t="shared" si="114"/>
        <v>-1</v>
      </c>
      <c r="AV153" s="7">
        <f t="shared" si="115"/>
        <v>292</v>
      </c>
      <c r="AW153" s="7"/>
      <c r="AX153" s="70">
        <f t="shared" si="116"/>
        <v>11.428571428571429</v>
      </c>
      <c r="AY153" s="50"/>
      <c r="AZ153" s="50">
        <f t="shared" si="117"/>
        <v>28</v>
      </c>
      <c r="BA153" s="50">
        <f t="shared" si="117"/>
        <v>56</v>
      </c>
      <c r="BB153" s="50">
        <f t="shared" si="118"/>
        <v>91</v>
      </c>
      <c r="BC153" s="50">
        <f t="shared" si="119"/>
        <v>112</v>
      </c>
      <c r="BD153" s="50">
        <f t="shared" si="122"/>
        <v>140</v>
      </c>
      <c r="BE153" s="50">
        <f t="shared" si="122"/>
        <v>168</v>
      </c>
      <c r="BF153" s="50">
        <f t="shared" si="122"/>
        <v>196</v>
      </c>
      <c r="BG153" s="50">
        <f t="shared" si="121"/>
        <v>224</v>
      </c>
      <c r="BH153" s="50">
        <f t="shared" si="121"/>
        <v>252</v>
      </c>
      <c r="BI153" s="50">
        <f t="shared" si="121"/>
        <v>280</v>
      </c>
    </row>
    <row r="154" spans="1:61">
      <c r="A154" s="95">
        <v>352</v>
      </c>
      <c r="L154" s="3" t="str">
        <f t="shared" si="95"/>
        <v>Not Yet Assigned</v>
      </c>
      <c r="M154" s="3" t="s">
        <v>76</v>
      </c>
      <c r="N154" s="3" t="s">
        <v>76</v>
      </c>
      <c r="O154" s="3" t="s">
        <v>76</v>
      </c>
      <c r="P154" s="3" t="s">
        <v>76</v>
      </c>
      <c r="Q154" s="3" t="s">
        <v>76</v>
      </c>
      <c r="R154" s="3" t="s">
        <v>76</v>
      </c>
      <c r="U154" s="34">
        <f t="shared" si="120"/>
        <v>21</v>
      </c>
      <c r="V154" s="35">
        <f t="shared" si="96"/>
        <v>0</v>
      </c>
      <c r="W154" s="34">
        <f t="shared" si="97"/>
        <v>56</v>
      </c>
      <c r="X154" s="34">
        <f t="shared" si="98"/>
        <v>60</v>
      </c>
      <c r="Z154" s="52">
        <f t="shared" si="99"/>
        <v>0</v>
      </c>
      <c r="AA154" s="52">
        <f t="shared" si="100"/>
        <v>0</v>
      </c>
      <c r="AB154" s="36">
        <f t="shared" si="101"/>
        <v>61</v>
      </c>
      <c r="AC154" s="55"/>
      <c r="AD154" s="52">
        <f t="shared" si="102"/>
        <v>0</v>
      </c>
      <c r="AE154" s="52">
        <f t="shared" si="103"/>
        <v>0</v>
      </c>
      <c r="AF154" s="34">
        <f t="shared" si="104"/>
        <v>68</v>
      </c>
      <c r="AG154" s="55"/>
      <c r="AH154" s="52">
        <f t="shared" si="105"/>
        <v>0</v>
      </c>
      <c r="AI154" s="52">
        <f t="shared" si="106"/>
        <v>0</v>
      </c>
      <c r="AJ154" s="34">
        <f t="shared" si="107"/>
        <v>75</v>
      </c>
      <c r="AK154" s="55"/>
      <c r="AL154" s="52">
        <f t="shared" si="108"/>
        <v>0</v>
      </c>
      <c r="AM154" s="52">
        <f t="shared" si="109"/>
        <v>0</v>
      </c>
      <c r="AN154" s="34">
        <f t="shared" si="110"/>
        <v>82</v>
      </c>
      <c r="AO154" s="34"/>
      <c r="AP154" s="34">
        <f t="shared" si="111"/>
        <v>106</v>
      </c>
      <c r="AQ154" s="37">
        <f t="shared" si="112"/>
        <v>109</v>
      </c>
      <c r="AR154" s="1">
        <v>30</v>
      </c>
      <c r="AS154" s="1">
        <f t="shared" si="113"/>
        <v>210</v>
      </c>
      <c r="AT154" s="34"/>
      <c r="AU154" s="34">
        <f t="shared" si="114"/>
        <v>-1</v>
      </c>
      <c r="AV154" s="7">
        <f t="shared" si="115"/>
        <v>292</v>
      </c>
      <c r="AW154" s="7"/>
      <c r="AX154" s="70">
        <f t="shared" si="116"/>
        <v>11.428571428571429</v>
      </c>
      <c r="AY154" s="50"/>
      <c r="AZ154" s="50">
        <f t="shared" si="117"/>
        <v>28</v>
      </c>
      <c r="BA154" s="50">
        <f t="shared" si="117"/>
        <v>56</v>
      </c>
      <c r="BB154" s="50">
        <f t="shared" si="118"/>
        <v>91</v>
      </c>
      <c r="BC154" s="50">
        <f t="shared" si="119"/>
        <v>112</v>
      </c>
      <c r="BD154" s="50">
        <f t="shared" si="122"/>
        <v>140</v>
      </c>
      <c r="BE154" s="50">
        <f t="shared" si="122"/>
        <v>168</v>
      </c>
      <c r="BF154" s="50">
        <f t="shared" si="122"/>
        <v>196</v>
      </c>
      <c r="BG154" s="50">
        <f t="shared" si="121"/>
        <v>224</v>
      </c>
      <c r="BH154" s="50">
        <f t="shared" si="121"/>
        <v>252</v>
      </c>
      <c r="BI154" s="50">
        <f t="shared" si="121"/>
        <v>280</v>
      </c>
    </row>
    <row r="155" spans="1:61">
      <c r="A155" s="95">
        <v>353</v>
      </c>
      <c r="L155" s="3" t="str">
        <f t="shared" si="95"/>
        <v>Not Yet Assigned</v>
      </c>
      <c r="M155" s="3" t="s">
        <v>76</v>
      </c>
      <c r="N155" s="3" t="s">
        <v>76</v>
      </c>
      <c r="O155" s="3" t="s">
        <v>76</v>
      </c>
      <c r="P155" s="3" t="s">
        <v>76</v>
      </c>
      <c r="Q155" s="3" t="s">
        <v>76</v>
      </c>
      <c r="R155" s="3" t="s">
        <v>76</v>
      </c>
      <c r="U155" s="34">
        <f t="shared" si="120"/>
        <v>21</v>
      </c>
      <c r="V155" s="35">
        <f t="shared" si="96"/>
        <v>0</v>
      </c>
      <c r="W155" s="34">
        <f t="shared" si="97"/>
        <v>56</v>
      </c>
      <c r="X155" s="34">
        <f t="shared" si="98"/>
        <v>60</v>
      </c>
      <c r="Z155" s="52">
        <f t="shared" si="99"/>
        <v>0</v>
      </c>
      <c r="AA155" s="52">
        <f t="shared" si="100"/>
        <v>0</v>
      </c>
      <c r="AB155" s="36">
        <f t="shared" si="101"/>
        <v>61</v>
      </c>
      <c r="AC155" s="55"/>
      <c r="AD155" s="52">
        <f t="shared" si="102"/>
        <v>0</v>
      </c>
      <c r="AE155" s="52">
        <f t="shared" si="103"/>
        <v>0</v>
      </c>
      <c r="AF155" s="34">
        <f t="shared" si="104"/>
        <v>68</v>
      </c>
      <c r="AG155" s="55"/>
      <c r="AH155" s="52">
        <f t="shared" si="105"/>
        <v>0</v>
      </c>
      <c r="AI155" s="52">
        <f t="shared" si="106"/>
        <v>0</v>
      </c>
      <c r="AJ155" s="34">
        <f t="shared" si="107"/>
        <v>75</v>
      </c>
      <c r="AK155" s="55"/>
      <c r="AL155" s="52">
        <f t="shared" si="108"/>
        <v>0</v>
      </c>
      <c r="AM155" s="52">
        <f t="shared" si="109"/>
        <v>0</v>
      </c>
      <c r="AN155" s="34">
        <f t="shared" si="110"/>
        <v>82</v>
      </c>
      <c r="AO155" s="34"/>
      <c r="AP155" s="34">
        <f t="shared" si="111"/>
        <v>106</v>
      </c>
      <c r="AQ155" s="37">
        <f t="shared" si="112"/>
        <v>109</v>
      </c>
      <c r="AR155" s="1">
        <v>30</v>
      </c>
      <c r="AS155" s="1">
        <f t="shared" si="113"/>
        <v>210</v>
      </c>
      <c r="AT155" s="34"/>
      <c r="AU155" s="34">
        <f t="shared" si="114"/>
        <v>-1</v>
      </c>
      <c r="AV155" s="7">
        <f t="shared" si="115"/>
        <v>292</v>
      </c>
      <c r="AW155" s="7"/>
      <c r="AX155" s="70">
        <f t="shared" si="116"/>
        <v>11.428571428571429</v>
      </c>
      <c r="AY155" s="50"/>
      <c r="AZ155" s="50">
        <f t="shared" si="117"/>
        <v>28</v>
      </c>
      <c r="BA155" s="50">
        <f t="shared" si="117"/>
        <v>56</v>
      </c>
      <c r="BB155" s="50">
        <f t="shared" si="118"/>
        <v>91</v>
      </c>
      <c r="BC155" s="50">
        <f t="shared" si="119"/>
        <v>112</v>
      </c>
      <c r="BD155" s="50">
        <f t="shared" si="122"/>
        <v>140</v>
      </c>
      <c r="BE155" s="50">
        <f t="shared" si="122"/>
        <v>168</v>
      </c>
      <c r="BF155" s="50">
        <f t="shared" si="122"/>
        <v>196</v>
      </c>
      <c r="BG155" s="50">
        <f t="shared" si="121"/>
        <v>224</v>
      </c>
      <c r="BH155" s="50">
        <f t="shared" si="121"/>
        <v>252</v>
      </c>
      <c r="BI155" s="50">
        <f t="shared" si="121"/>
        <v>280</v>
      </c>
    </row>
    <row r="156" spans="1:61">
      <c r="A156" s="95">
        <v>354</v>
      </c>
      <c r="L156" s="3" t="str">
        <f t="shared" si="95"/>
        <v>Not Yet Assigned</v>
      </c>
      <c r="M156" s="3" t="s">
        <v>76</v>
      </c>
      <c r="N156" s="3" t="s">
        <v>76</v>
      </c>
      <c r="O156" s="3" t="s">
        <v>76</v>
      </c>
      <c r="P156" s="3" t="s">
        <v>76</v>
      </c>
      <c r="Q156" s="3" t="s">
        <v>76</v>
      </c>
      <c r="R156" s="3" t="s">
        <v>76</v>
      </c>
      <c r="U156" s="34">
        <f t="shared" si="120"/>
        <v>21</v>
      </c>
      <c r="V156" s="35">
        <f t="shared" si="96"/>
        <v>0</v>
      </c>
      <c r="W156" s="34">
        <f t="shared" si="97"/>
        <v>56</v>
      </c>
      <c r="X156" s="34">
        <f t="shared" si="98"/>
        <v>60</v>
      </c>
      <c r="Z156" s="52">
        <f t="shared" si="99"/>
        <v>0</v>
      </c>
      <c r="AA156" s="52">
        <f t="shared" si="100"/>
        <v>0</v>
      </c>
      <c r="AB156" s="36">
        <f t="shared" si="101"/>
        <v>61</v>
      </c>
      <c r="AC156" s="55"/>
      <c r="AD156" s="52">
        <f t="shared" si="102"/>
        <v>0</v>
      </c>
      <c r="AE156" s="52">
        <f t="shared" si="103"/>
        <v>0</v>
      </c>
      <c r="AF156" s="34">
        <f t="shared" si="104"/>
        <v>68</v>
      </c>
      <c r="AG156" s="55"/>
      <c r="AH156" s="52">
        <f t="shared" si="105"/>
        <v>0</v>
      </c>
      <c r="AI156" s="52">
        <f t="shared" si="106"/>
        <v>0</v>
      </c>
      <c r="AJ156" s="34">
        <f t="shared" si="107"/>
        <v>75</v>
      </c>
      <c r="AK156" s="55"/>
      <c r="AL156" s="52">
        <f t="shared" si="108"/>
        <v>0</v>
      </c>
      <c r="AM156" s="52">
        <f t="shared" si="109"/>
        <v>0</v>
      </c>
      <c r="AN156" s="34">
        <f t="shared" si="110"/>
        <v>82</v>
      </c>
      <c r="AO156" s="34"/>
      <c r="AP156" s="34">
        <f t="shared" si="111"/>
        <v>106</v>
      </c>
      <c r="AQ156" s="37">
        <f t="shared" si="112"/>
        <v>109</v>
      </c>
      <c r="AR156" s="1">
        <v>30</v>
      </c>
      <c r="AS156" s="1">
        <f t="shared" si="113"/>
        <v>210</v>
      </c>
      <c r="AT156" s="34"/>
      <c r="AU156" s="34">
        <f t="shared" si="114"/>
        <v>-1</v>
      </c>
      <c r="AV156" s="7">
        <f t="shared" si="115"/>
        <v>292</v>
      </c>
      <c r="AW156" s="7"/>
      <c r="AX156" s="70">
        <f t="shared" si="116"/>
        <v>11.428571428571429</v>
      </c>
      <c r="AY156" s="50"/>
      <c r="AZ156" s="50">
        <f t="shared" si="117"/>
        <v>28</v>
      </c>
      <c r="BA156" s="50">
        <f t="shared" si="117"/>
        <v>56</v>
      </c>
      <c r="BB156" s="50">
        <f t="shared" si="118"/>
        <v>91</v>
      </c>
      <c r="BC156" s="50">
        <f t="shared" si="119"/>
        <v>112</v>
      </c>
      <c r="BD156" s="50">
        <f t="shared" si="122"/>
        <v>140</v>
      </c>
      <c r="BE156" s="50">
        <f t="shared" si="122"/>
        <v>168</v>
      </c>
      <c r="BF156" s="50">
        <f t="shared" si="122"/>
        <v>196</v>
      </c>
      <c r="BG156" s="50">
        <f t="shared" si="121"/>
        <v>224</v>
      </c>
      <c r="BH156" s="50">
        <f t="shared" si="121"/>
        <v>252</v>
      </c>
      <c r="BI156" s="50">
        <f t="shared" si="121"/>
        <v>280</v>
      </c>
    </row>
    <row r="157" spans="1:61">
      <c r="A157" s="95">
        <v>355</v>
      </c>
      <c r="L157" s="3" t="str">
        <f t="shared" si="95"/>
        <v>Not Yet Assigned</v>
      </c>
      <c r="M157" s="3" t="s">
        <v>76</v>
      </c>
      <c r="N157" s="3" t="s">
        <v>76</v>
      </c>
      <c r="O157" s="3" t="s">
        <v>76</v>
      </c>
      <c r="P157" s="3" t="s">
        <v>76</v>
      </c>
      <c r="Q157" s="3" t="s">
        <v>76</v>
      </c>
      <c r="R157" s="3" t="s">
        <v>76</v>
      </c>
      <c r="U157" s="34">
        <f t="shared" si="120"/>
        <v>21</v>
      </c>
      <c r="V157" s="35">
        <f t="shared" si="96"/>
        <v>0</v>
      </c>
      <c r="W157" s="34">
        <f t="shared" si="97"/>
        <v>56</v>
      </c>
      <c r="X157" s="34">
        <f t="shared" si="98"/>
        <v>60</v>
      </c>
      <c r="Z157" s="52">
        <f t="shared" si="99"/>
        <v>0</v>
      </c>
      <c r="AA157" s="52">
        <f t="shared" si="100"/>
        <v>0</v>
      </c>
      <c r="AB157" s="36">
        <f t="shared" si="101"/>
        <v>61</v>
      </c>
      <c r="AC157" s="55"/>
      <c r="AD157" s="52">
        <f t="shared" si="102"/>
        <v>0</v>
      </c>
      <c r="AE157" s="52">
        <f t="shared" si="103"/>
        <v>0</v>
      </c>
      <c r="AF157" s="34">
        <f t="shared" si="104"/>
        <v>68</v>
      </c>
      <c r="AG157" s="55"/>
      <c r="AH157" s="52">
        <f t="shared" si="105"/>
        <v>0</v>
      </c>
      <c r="AI157" s="52">
        <f t="shared" si="106"/>
        <v>0</v>
      </c>
      <c r="AJ157" s="34">
        <f t="shared" si="107"/>
        <v>75</v>
      </c>
      <c r="AK157" s="55"/>
      <c r="AL157" s="52">
        <f t="shared" si="108"/>
        <v>0</v>
      </c>
      <c r="AM157" s="52">
        <f t="shared" si="109"/>
        <v>0</v>
      </c>
      <c r="AN157" s="34">
        <f t="shared" si="110"/>
        <v>82</v>
      </c>
      <c r="AO157" s="34"/>
      <c r="AP157" s="34">
        <f t="shared" si="111"/>
        <v>106</v>
      </c>
      <c r="AQ157" s="37">
        <f t="shared" si="112"/>
        <v>109</v>
      </c>
      <c r="AR157" s="1">
        <v>30</v>
      </c>
      <c r="AS157" s="1">
        <f t="shared" si="113"/>
        <v>210</v>
      </c>
      <c r="AT157" s="34"/>
      <c r="AU157" s="34">
        <f t="shared" si="114"/>
        <v>-1</v>
      </c>
      <c r="AV157" s="7">
        <f t="shared" si="115"/>
        <v>292</v>
      </c>
      <c r="AW157" s="7"/>
      <c r="AX157" s="70">
        <f t="shared" si="116"/>
        <v>11.428571428571429</v>
      </c>
      <c r="AY157" s="50"/>
      <c r="AZ157" s="50">
        <f t="shared" si="117"/>
        <v>28</v>
      </c>
      <c r="BA157" s="50">
        <f t="shared" si="117"/>
        <v>56</v>
      </c>
      <c r="BB157" s="50">
        <f t="shared" si="118"/>
        <v>91</v>
      </c>
      <c r="BC157" s="50">
        <f t="shared" si="119"/>
        <v>112</v>
      </c>
      <c r="BD157" s="50">
        <f t="shared" si="122"/>
        <v>140</v>
      </c>
      <c r="BE157" s="50">
        <f t="shared" si="122"/>
        <v>168</v>
      </c>
      <c r="BF157" s="50">
        <f t="shared" si="122"/>
        <v>196</v>
      </c>
      <c r="BG157" s="50">
        <f t="shared" si="121"/>
        <v>224</v>
      </c>
      <c r="BH157" s="50">
        <f t="shared" si="121"/>
        <v>252</v>
      </c>
      <c r="BI157" s="50">
        <f t="shared" si="121"/>
        <v>280</v>
      </c>
    </row>
    <row r="158" spans="1:61">
      <c r="A158" s="95">
        <v>356</v>
      </c>
      <c r="L158" s="3" t="str">
        <f t="shared" si="95"/>
        <v>Not Yet Assigned</v>
      </c>
      <c r="M158" s="3" t="s">
        <v>76</v>
      </c>
      <c r="N158" s="3" t="s">
        <v>76</v>
      </c>
      <c r="O158" s="3" t="s">
        <v>76</v>
      </c>
      <c r="P158" s="3" t="s">
        <v>76</v>
      </c>
      <c r="Q158" s="3" t="s">
        <v>76</v>
      </c>
      <c r="R158" s="3" t="s">
        <v>76</v>
      </c>
      <c r="U158" s="34">
        <f t="shared" si="120"/>
        <v>21</v>
      </c>
      <c r="V158" s="35">
        <f t="shared" si="96"/>
        <v>0</v>
      </c>
      <c r="W158" s="34">
        <f t="shared" si="97"/>
        <v>56</v>
      </c>
      <c r="X158" s="34">
        <f t="shared" si="98"/>
        <v>60</v>
      </c>
      <c r="Z158" s="52">
        <f t="shared" si="99"/>
        <v>0</v>
      </c>
      <c r="AA158" s="52">
        <f t="shared" si="100"/>
        <v>0</v>
      </c>
      <c r="AB158" s="36">
        <f t="shared" si="101"/>
        <v>61</v>
      </c>
      <c r="AC158" s="55"/>
      <c r="AD158" s="52">
        <f t="shared" si="102"/>
        <v>0</v>
      </c>
      <c r="AE158" s="52">
        <f t="shared" si="103"/>
        <v>0</v>
      </c>
      <c r="AF158" s="34">
        <f t="shared" si="104"/>
        <v>68</v>
      </c>
      <c r="AG158" s="55"/>
      <c r="AH158" s="52">
        <f t="shared" si="105"/>
        <v>0</v>
      </c>
      <c r="AI158" s="52">
        <f t="shared" si="106"/>
        <v>0</v>
      </c>
      <c r="AJ158" s="34">
        <f t="shared" si="107"/>
        <v>75</v>
      </c>
      <c r="AK158" s="55"/>
      <c r="AL158" s="52">
        <f t="shared" si="108"/>
        <v>0</v>
      </c>
      <c r="AM158" s="52">
        <f t="shared" si="109"/>
        <v>0</v>
      </c>
      <c r="AN158" s="34">
        <f t="shared" si="110"/>
        <v>82</v>
      </c>
      <c r="AO158" s="34"/>
      <c r="AP158" s="34">
        <f t="shared" si="111"/>
        <v>106</v>
      </c>
      <c r="AQ158" s="37">
        <f t="shared" si="112"/>
        <v>109</v>
      </c>
      <c r="AR158" s="1">
        <v>30</v>
      </c>
      <c r="AS158" s="1">
        <f t="shared" si="113"/>
        <v>210</v>
      </c>
      <c r="AT158" s="34"/>
      <c r="AU158" s="34">
        <f t="shared" si="114"/>
        <v>-1</v>
      </c>
      <c r="AV158" s="7">
        <f t="shared" si="115"/>
        <v>292</v>
      </c>
      <c r="AW158" s="7"/>
      <c r="AX158" s="70">
        <f t="shared" si="116"/>
        <v>11.428571428571429</v>
      </c>
      <c r="AY158" s="50"/>
      <c r="AZ158" s="50">
        <f t="shared" si="117"/>
        <v>28</v>
      </c>
      <c r="BA158" s="50">
        <f t="shared" si="117"/>
        <v>56</v>
      </c>
      <c r="BB158" s="50">
        <f t="shared" si="118"/>
        <v>91</v>
      </c>
      <c r="BC158" s="50">
        <f t="shared" si="119"/>
        <v>112</v>
      </c>
      <c r="BD158" s="50">
        <f t="shared" si="122"/>
        <v>140</v>
      </c>
      <c r="BE158" s="50">
        <f t="shared" si="122"/>
        <v>168</v>
      </c>
      <c r="BF158" s="50">
        <f t="shared" si="122"/>
        <v>196</v>
      </c>
      <c r="BG158" s="50">
        <f t="shared" si="121"/>
        <v>224</v>
      </c>
      <c r="BH158" s="50">
        <f t="shared" si="121"/>
        <v>252</v>
      </c>
      <c r="BI158" s="50">
        <f t="shared" si="121"/>
        <v>280</v>
      </c>
    </row>
    <row r="159" spans="1:61">
      <c r="A159" s="95">
        <v>357</v>
      </c>
      <c r="L159" s="3" t="str">
        <f t="shared" si="95"/>
        <v>Not Yet Assigned</v>
      </c>
      <c r="M159" s="3" t="s">
        <v>76</v>
      </c>
      <c r="N159" s="3" t="s">
        <v>76</v>
      </c>
      <c r="O159" s="3" t="s">
        <v>76</v>
      </c>
      <c r="P159" s="3" t="s">
        <v>76</v>
      </c>
      <c r="Q159" s="3" t="s">
        <v>76</v>
      </c>
      <c r="R159" s="3" t="s">
        <v>76</v>
      </c>
      <c r="U159" s="34">
        <f t="shared" si="120"/>
        <v>21</v>
      </c>
      <c r="V159" s="35">
        <f t="shared" si="96"/>
        <v>0</v>
      </c>
      <c r="W159" s="34">
        <f t="shared" si="97"/>
        <v>56</v>
      </c>
      <c r="X159" s="34">
        <f t="shared" si="98"/>
        <v>60</v>
      </c>
      <c r="Z159" s="52">
        <f t="shared" si="99"/>
        <v>0</v>
      </c>
      <c r="AA159" s="52">
        <f t="shared" si="100"/>
        <v>0</v>
      </c>
      <c r="AB159" s="36">
        <f t="shared" si="101"/>
        <v>61</v>
      </c>
      <c r="AC159" s="55"/>
      <c r="AD159" s="52">
        <f t="shared" si="102"/>
        <v>0</v>
      </c>
      <c r="AE159" s="52">
        <f t="shared" si="103"/>
        <v>0</v>
      </c>
      <c r="AF159" s="34">
        <f t="shared" si="104"/>
        <v>68</v>
      </c>
      <c r="AG159" s="55"/>
      <c r="AH159" s="52">
        <f t="shared" si="105"/>
        <v>0</v>
      </c>
      <c r="AI159" s="52">
        <f t="shared" si="106"/>
        <v>0</v>
      </c>
      <c r="AJ159" s="34">
        <f t="shared" si="107"/>
        <v>75</v>
      </c>
      <c r="AK159" s="55"/>
      <c r="AL159" s="52">
        <f t="shared" si="108"/>
        <v>0</v>
      </c>
      <c r="AM159" s="52">
        <f t="shared" si="109"/>
        <v>0</v>
      </c>
      <c r="AN159" s="34">
        <f t="shared" si="110"/>
        <v>82</v>
      </c>
      <c r="AO159" s="34"/>
      <c r="AP159" s="34">
        <f t="shared" si="111"/>
        <v>106</v>
      </c>
      <c r="AQ159" s="37">
        <f t="shared" si="112"/>
        <v>109</v>
      </c>
      <c r="AR159" s="1">
        <v>30</v>
      </c>
      <c r="AS159" s="1">
        <f t="shared" si="113"/>
        <v>210</v>
      </c>
      <c r="AT159" s="34"/>
      <c r="AU159" s="34">
        <f t="shared" si="114"/>
        <v>-1</v>
      </c>
      <c r="AV159" s="7">
        <f t="shared" si="115"/>
        <v>292</v>
      </c>
      <c r="AW159" s="7"/>
      <c r="AX159" s="70">
        <f t="shared" si="116"/>
        <v>11.428571428571429</v>
      </c>
      <c r="AY159" s="50"/>
      <c r="AZ159" s="50">
        <f t="shared" si="117"/>
        <v>28</v>
      </c>
      <c r="BA159" s="50">
        <f t="shared" si="117"/>
        <v>56</v>
      </c>
      <c r="BB159" s="50">
        <f t="shared" si="118"/>
        <v>91</v>
      </c>
      <c r="BC159" s="50">
        <f t="shared" si="119"/>
        <v>112</v>
      </c>
      <c r="BD159" s="50">
        <f t="shared" si="122"/>
        <v>140</v>
      </c>
      <c r="BE159" s="50">
        <f t="shared" si="122"/>
        <v>168</v>
      </c>
      <c r="BF159" s="50">
        <f t="shared" si="122"/>
        <v>196</v>
      </c>
      <c r="BG159" s="50">
        <f t="shared" si="121"/>
        <v>224</v>
      </c>
      <c r="BH159" s="50">
        <f t="shared" si="121"/>
        <v>252</v>
      </c>
      <c r="BI159" s="50">
        <f t="shared" si="121"/>
        <v>280</v>
      </c>
    </row>
    <row r="160" spans="1:61">
      <c r="A160" s="95">
        <v>358</v>
      </c>
      <c r="L160" s="3" t="str">
        <f t="shared" si="95"/>
        <v>Not Yet Assigned</v>
      </c>
      <c r="M160" s="3" t="s">
        <v>76</v>
      </c>
      <c r="N160" s="3" t="s">
        <v>76</v>
      </c>
      <c r="O160" s="3" t="s">
        <v>76</v>
      </c>
      <c r="P160" s="3" t="s">
        <v>76</v>
      </c>
      <c r="Q160" s="3" t="s">
        <v>76</v>
      </c>
      <c r="R160" s="3" t="s">
        <v>76</v>
      </c>
      <c r="U160" s="34">
        <f t="shared" si="120"/>
        <v>21</v>
      </c>
      <c r="V160" s="35">
        <f t="shared" si="96"/>
        <v>0</v>
      </c>
      <c r="W160" s="34">
        <f t="shared" si="97"/>
        <v>56</v>
      </c>
      <c r="X160" s="34">
        <f t="shared" si="98"/>
        <v>60</v>
      </c>
      <c r="Z160" s="52">
        <f t="shared" si="99"/>
        <v>0</v>
      </c>
      <c r="AA160" s="52">
        <f t="shared" si="100"/>
        <v>0</v>
      </c>
      <c r="AB160" s="36">
        <f t="shared" si="101"/>
        <v>61</v>
      </c>
      <c r="AC160" s="55"/>
      <c r="AD160" s="52">
        <f t="shared" si="102"/>
        <v>0</v>
      </c>
      <c r="AE160" s="52">
        <f t="shared" si="103"/>
        <v>0</v>
      </c>
      <c r="AF160" s="34">
        <f t="shared" si="104"/>
        <v>68</v>
      </c>
      <c r="AG160" s="55"/>
      <c r="AH160" s="52">
        <f t="shared" si="105"/>
        <v>0</v>
      </c>
      <c r="AI160" s="52">
        <f t="shared" si="106"/>
        <v>0</v>
      </c>
      <c r="AJ160" s="34">
        <f t="shared" si="107"/>
        <v>75</v>
      </c>
      <c r="AK160" s="55"/>
      <c r="AL160" s="52">
        <f t="shared" si="108"/>
        <v>0</v>
      </c>
      <c r="AM160" s="52">
        <f t="shared" si="109"/>
        <v>0</v>
      </c>
      <c r="AN160" s="34">
        <f t="shared" si="110"/>
        <v>82</v>
      </c>
      <c r="AO160" s="34"/>
      <c r="AP160" s="34">
        <f t="shared" si="111"/>
        <v>106</v>
      </c>
      <c r="AQ160" s="37">
        <f t="shared" si="112"/>
        <v>109</v>
      </c>
      <c r="AR160" s="1">
        <v>30</v>
      </c>
      <c r="AS160" s="1">
        <f t="shared" si="113"/>
        <v>210</v>
      </c>
      <c r="AT160" s="34"/>
      <c r="AU160" s="34">
        <f t="shared" si="114"/>
        <v>-1</v>
      </c>
      <c r="AV160" s="7">
        <f t="shared" si="115"/>
        <v>292</v>
      </c>
      <c r="AW160" s="7"/>
      <c r="AX160" s="70">
        <f t="shared" si="116"/>
        <v>11.428571428571429</v>
      </c>
      <c r="AY160" s="50"/>
      <c r="AZ160" s="50">
        <f t="shared" si="117"/>
        <v>28</v>
      </c>
      <c r="BA160" s="50">
        <f t="shared" si="117"/>
        <v>56</v>
      </c>
      <c r="BB160" s="50">
        <f t="shared" si="118"/>
        <v>91</v>
      </c>
      <c r="BC160" s="50">
        <f t="shared" si="119"/>
        <v>112</v>
      </c>
      <c r="BD160" s="50">
        <f t="shared" si="122"/>
        <v>140</v>
      </c>
      <c r="BE160" s="50">
        <f t="shared" si="122"/>
        <v>168</v>
      </c>
      <c r="BF160" s="50">
        <f t="shared" si="122"/>
        <v>196</v>
      </c>
      <c r="BG160" s="50">
        <f t="shared" si="121"/>
        <v>224</v>
      </c>
      <c r="BH160" s="50">
        <f t="shared" si="121"/>
        <v>252</v>
      </c>
      <c r="BI160" s="50">
        <f t="shared" si="121"/>
        <v>280</v>
      </c>
    </row>
    <row r="161" spans="1:61">
      <c r="A161" s="95">
        <v>359</v>
      </c>
      <c r="L161" s="3" t="str">
        <f t="shared" si="95"/>
        <v>Not Yet Assigned</v>
      </c>
      <c r="M161" s="3" t="s">
        <v>76</v>
      </c>
      <c r="N161" s="3" t="s">
        <v>76</v>
      </c>
      <c r="O161" s="3" t="s">
        <v>76</v>
      </c>
      <c r="P161" s="3" t="s">
        <v>76</v>
      </c>
      <c r="Q161" s="3" t="s">
        <v>76</v>
      </c>
      <c r="R161" s="3" t="s">
        <v>76</v>
      </c>
      <c r="U161" s="34">
        <f t="shared" si="120"/>
        <v>21</v>
      </c>
      <c r="V161" s="35">
        <f t="shared" si="96"/>
        <v>0</v>
      </c>
      <c r="W161" s="34">
        <f t="shared" si="97"/>
        <v>56</v>
      </c>
      <c r="X161" s="34">
        <f t="shared" si="98"/>
        <v>60</v>
      </c>
      <c r="Z161" s="52">
        <f t="shared" si="99"/>
        <v>0</v>
      </c>
      <c r="AA161" s="52">
        <f t="shared" si="100"/>
        <v>0</v>
      </c>
      <c r="AB161" s="36">
        <f t="shared" si="101"/>
        <v>61</v>
      </c>
      <c r="AC161" s="55"/>
      <c r="AD161" s="52">
        <f t="shared" si="102"/>
        <v>0</v>
      </c>
      <c r="AE161" s="52">
        <f t="shared" si="103"/>
        <v>0</v>
      </c>
      <c r="AF161" s="34">
        <f t="shared" si="104"/>
        <v>68</v>
      </c>
      <c r="AG161" s="55"/>
      <c r="AH161" s="52">
        <f t="shared" si="105"/>
        <v>0</v>
      </c>
      <c r="AI161" s="52">
        <f t="shared" si="106"/>
        <v>0</v>
      </c>
      <c r="AJ161" s="34">
        <f t="shared" si="107"/>
        <v>75</v>
      </c>
      <c r="AK161" s="55"/>
      <c r="AL161" s="52">
        <f t="shared" si="108"/>
        <v>0</v>
      </c>
      <c r="AM161" s="52">
        <f t="shared" si="109"/>
        <v>0</v>
      </c>
      <c r="AN161" s="34">
        <f t="shared" si="110"/>
        <v>82</v>
      </c>
      <c r="AO161" s="34"/>
      <c r="AP161" s="34">
        <f t="shared" si="111"/>
        <v>106</v>
      </c>
      <c r="AQ161" s="37">
        <f t="shared" si="112"/>
        <v>109</v>
      </c>
      <c r="AR161" s="1">
        <v>30</v>
      </c>
      <c r="AS161" s="1">
        <f t="shared" si="113"/>
        <v>210</v>
      </c>
      <c r="AT161" s="34"/>
      <c r="AU161" s="34">
        <f t="shared" si="114"/>
        <v>-1</v>
      </c>
      <c r="AV161" s="7">
        <f t="shared" si="115"/>
        <v>292</v>
      </c>
      <c r="AW161" s="7"/>
      <c r="AX161" s="70">
        <f t="shared" si="116"/>
        <v>11.428571428571429</v>
      </c>
      <c r="AY161" s="50"/>
      <c r="AZ161" s="50">
        <f t="shared" si="117"/>
        <v>28</v>
      </c>
      <c r="BA161" s="50">
        <f t="shared" si="117"/>
        <v>56</v>
      </c>
      <c r="BB161" s="50">
        <f t="shared" si="118"/>
        <v>91</v>
      </c>
      <c r="BC161" s="50">
        <f t="shared" si="119"/>
        <v>112</v>
      </c>
      <c r="BD161" s="50">
        <f t="shared" si="122"/>
        <v>140</v>
      </c>
      <c r="BE161" s="50">
        <f t="shared" si="122"/>
        <v>168</v>
      </c>
      <c r="BF161" s="50">
        <f t="shared" si="122"/>
        <v>196</v>
      </c>
      <c r="BG161" s="50">
        <f t="shared" si="121"/>
        <v>224</v>
      </c>
      <c r="BH161" s="50">
        <f t="shared" si="121"/>
        <v>252</v>
      </c>
      <c r="BI161" s="50">
        <f t="shared" si="121"/>
        <v>280</v>
      </c>
    </row>
    <row r="162" spans="1:61">
      <c r="A162" s="95">
        <v>360</v>
      </c>
      <c r="L162" s="3" t="str">
        <f t="shared" si="95"/>
        <v>Not Yet Assigned</v>
      </c>
      <c r="M162" s="3" t="s">
        <v>76</v>
      </c>
      <c r="N162" s="3" t="s">
        <v>76</v>
      </c>
      <c r="O162" s="3" t="s">
        <v>76</v>
      </c>
      <c r="P162" s="3" t="s">
        <v>76</v>
      </c>
      <c r="Q162" s="3" t="s">
        <v>76</v>
      </c>
      <c r="R162" s="3" t="s">
        <v>76</v>
      </c>
      <c r="U162" s="34">
        <f t="shared" si="120"/>
        <v>21</v>
      </c>
      <c r="V162" s="35">
        <f t="shared" si="96"/>
        <v>0</v>
      </c>
      <c r="W162" s="34">
        <f t="shared" si="97"/>
        <v>56</v>
      </c>
      <c r="X162" s="34">
        <f t="shared" si="98"/>
        <v>60</v>
      </c>
      <c r="Z162" s="52">
        <f t="shared" si="99"/>
        <v>0</v>
      </c>
      <c r="AA162" s="52">
        <f t="shared" si="100"/>
        <v>0</v>
      </c>
      <c r="AB162" s="36">
        <f t="shared" si="101"/>
        <v>61</v>
      </c>
      <c r="AC162" s="55"/>
      <c r="AD162" s="52">
        <f t="shared" si="102"/>
        <v>0</v>
      </c>
      <c r="AE162" s="52">
        <f t="shared" si="103"/>
        <v>0</v>
      </c>
      <c r="AF162" s="34">
        <f t="shared" si="104"/>
        <v>68</v>
      </c>
      <c r="AG162" s="55"/>
      <c r="AH162" s="52">
        <f t="shared" si="105"/>
        <v>0</v>
      </c>
      <c r="AI162" s="52">
        <f t="shared" si="106"/>
        <v>0</v>
      </c>
      <c r="AJ162" s="34">
        <f t="shared" si="107"/>
        <v>75</v>
      </c>
      <c r="AK162" s="55"/>
      <c r="AL162" s="52">
        <f t="shared" si="108"/>
        <v>0</v>
      </c>
      <c r="AM162" s="52">
        <f t="shared" si="109"/>
        <v>0</v>
      </c>
      <c r="AN162" s="34">
        <f t="shared" si="110"/>
        <v>82</v>
      </c>
      <c r="AO162" s="34"/>
      <c r="AP162" s="34">
        <f t="shared" si="111"/>
        <v>106</v>
      </c>
      <c r="AQ162" s="37">
        <f t="shared" si="112"/>
        <v>109</v>
      </c>
      <c r="AR162" s="1">
        <v>30</v>
      </c>
      <c r="AS162" s="1">
        <f t="shared" si="113"/>
        <v>210</v>
      </c>
      <c r="AT162" s="34"/>
      <c r="AU162" s="34">
        <f t="shared" si="114"/>
        <v>-1</v>
      </c>
      <c r="AV162" s="7">
        <f t="shared" si="115"/>
        <v>292</v>
      </c>
      <c r="AW162" s="7"/>
      <c r="AX162" s="70">
        <f t="shared" si="116"/>
        <v>11.428571428571429</v>
      </c>
      <c r="AY162" s="50"/>
      <c r="AZ162" s="50">
        <f t="shared" si="117"/>
        <v>28</v>
      </c>
      <c r="BA162" s="50">
        <f t="shared" si="117"/>
        <v>56</v>
      </c>
      <c r="BB162" s="50">
        <f t="shared" si="118"/>
        <v>91</v>
      </c>
      <c r="BC162" s="50">
        <f t="shared" si="119"/>
        <v>112</v>
      </c>
      <c r="BD162" s="50">
        <f t="shared" si="122"/>
        <v>140</v>
      </c>
      <c r="BE162" s="50">
        <f t="shared" si="122"/>
        <v>168</v>
      </c>
      <c r="BF162" s="50">
        <f t="shared" si="122"/>
        <v>196</v>
      </c>
      <c r="BG162" s="50">
        <f t="shared" si="121"/>
        <v>224</v>
      </c>
      <c r="BH162" s="50">
        <f t="shared" si="121"/>
        <v>252</v>
      </c>
      <c r="BI162" s="50">
        <f t="shared" si="121"/>
        <v>280</v>
      </c>
    </row>
    <row r="163" spans="1:61">
      <c r="A163" s="95">
        <v>361</v>
      </c>
      <c r="L163" s="3" t="str">
        <f t="shared" si="95"/>
        <v>Not Yet Assigned</v>
      </c>
      <c r="M163" s="3" t="s">
        <v>76</v>
      </c>
      <c r="N163" s="3" t="s">
        <v>76</v>
      </c>
      <c r="O163" s="3" t="s">
        <v>76</v>
      </c>
      <c r="P163" s="3" t="s">
        <v>76</v>
      </c>
      <c r="Q163" s="3" t="s">
        <v>76</v>
      </c>
      <c r="R163" s="3" t="s">
        <v>76</v>
      </c>
      <c r="U163" s="34">
        <f t="shared" si="120"/>
        <v>21</v>
      </c>
      <c r="V163" s="35">
        <f t="shared" si="96"/>
        <v>0</v>
      </c>
      <c r="W163" s="34">
        <f t="shared" si="97"/>
        <v>56</v>
      </c>
      <c r="X163" s="34">
        <f t="shared" si="98"/>
        <v>60</v>
      </c>
      <c r="Z163" s="52">
        <f t="shared" si="99"/>
        <v>0</v>
      </c>
      <c r="AA163" s="52">
        <f t="shared" si="100"/>
        <v>0</v>
      </c>
      <c r="AB163" s="36">
        <f t="shared" si="101"/>
        <v>61</v>
      </c>
      <c r="AC163" s="55"/>
      <c r="AD163" s="52">
        <f t="shared" si="102"/>
        <v>0</v>
      </c>
      <c r="AE163" s="52">
        <f t="shared" si="103"/>
        <v>0</v>
      </c>
      <c r="AF163" s="34">
        <f t="shared" si="104"/>
        <v>68</v>
      </c>
      <c r="AG163" s="55"/>
      <c r="AH163" s="52">
        <f t="shared" si="105"/>
        <v>0</v>
      </c>
      <c r="AI163" s="52">
        <f t="shared" si="106"/>
        <v>0</v>
      </c>
      <c r="AJ163" s="34">
        <f t="shared" si="107"/>
        <v>75</v>
      </c>
      <c r="AK163" s="55"/>
      <c r="AL163" s="52">
        <f t="shared" si="108"/>
        <v>0</v>
      </c>
      <c r="AM163" s="52">
        <f t="shared" si="109"/>
        <v>0</v>
      </c>
      <c r="AN163" s="34">
        <f t="shared" si="110"/>
        <v>82</v>
      </c>
      <c r="AO163" s="34"/>
      <c r="AP163" s="34">
        <f t="shared" si="111"/>
        <v>106</v>
      </c>
      <c r="AQ163" s="37">
        <f t="shared" si="112"/>
        <v>109</v>
      </c>
      <c r="AR163" s="1">
        <v>30</v>
      </c>
      <c r="AS163" s="1">
        <f t="shared" si="113"/>
        <v>210</v>
      </c>
      <c r="AT163" s="34"/>
      <c r="AU163" s="34">
        <f t="shared" si="114"/>
        <v>-1</v>
      </c>
      <c r="AV163" s="7">
        <f t="shared" si="115"/>
        <v>292</v>
      </c>
      <c r="AW163" s="7"/>
      <c r="AX163" s="70">
        <f t="shared" si="116"/>
        <v>11.428571428571429</v>
      </c>
      <c r="AY163" s="50"/>
      <c r="AZ163" s="50">
        <f t="shared" si="117"/>
        <v>28</v>
      </c>
      <c r="BA163" s="50">
        <f t="shared" si="117"/>
        <v>56</v>
      </c>
      <c r="BB163" s="50">
        <f t="shared" si="118"/>
        <v>91</v>
      </c>
      <c r="BC163" s="50">
        <f t="shared" si="119"/>
        <v>112</v>
      </c>
      <c r="BD163" s="50">
        <f t="shared" si="122"/>
        <v>140</v>
      </c>
      <c r="BE163" s="50">
        <f t="shared" si="122"/>
        <v>168</v>
      </c>
      <c r="BF163" s="50">
        <f t="shared" si="122"/>
        <v>196</v>
      </c>
      <c r="BG163" s="50">
        <f t="shared" si="121"/>
        <v>224</v>
      </c>
      <c r="BH163" s="50">
        <f t="shared" si="121"/>
        <v>252</v>
      </c>
      <c r="BI163" s="50">
        <f t="shared" si="121"/>
        <v>280</v>
      </c>
    </row>
    <row r="164" spans="1:61">
      <c r="A164" s="95">
        <v>362</v>
      </c>
      <c r="L164" s="3" t="str">
        <f t="shared" si="95"/>
        <v>Not Yet Assigned</v>
      </c>
      <c r="M164" s="3" t="s">
        <v>76</v>
      </c>
      <c r="N164" s="3" t="s">
        <v>76</v>
      </c>
      <c r="O164" s="3" t="s">
        <v>76</v>
      </c>
      <c r="P164" s="3" t="s">
        <v>76</v>
      </c>
      <c r="Q164" s="3" t="s">
        <v>76</v>
      </c>
      <c r="R164" s="3" t="s">
        <v>76</v>
      </c>
      <c r="U164" s="34">
        <f t="shared" si="120"/>
        <v>21</v>
      </c>
      <c r="V164" s="35">
        <f t="shared" si="96"/>
        <v>0</v>
      </c>
      <c r="W164" s="34">
        <f t="shared" si="97"/>
        <v>56</v>
      </c>
      <c r="X164" s="34">
        <f t="shared" si="98"/>
        <v>60</v>
      </c>
      <c r="Z164" s="52">
        <f t="shared" si="99"/>
        <v>0</v>
      </c>
      <c r="AA164" s="52">
        <f t="shared" si="100"/>
        <v>0</v>
      </c>
      <c r="AB164" s="36">
        <f t="shared" si="101"/>
        <v>61</v>
      </c>
      <c r="AC164" s="55"/>
      <c r="AD164" s="52">
        <f t="shared" si="102"/>
        <v>0</v>
      </c>
      <c r="AE164" s="52">
        <f t="shared" si="103"/>
        <v>0</v>
      </c>
      <c r="AF164" s="34">
        <f t="shared" si="104"/>
        <v>68</v>
      </c>
      <c r="AG164" s="55"/>
      <c r="AH164" s="52">
        <f t="shared" si="105"/>
        <v>0</v>
      </c>
      <c r="AI164" s="52">
        <f t="shared" si="106"/>
        <v>0</v>
      </c>
      <c r="AJ164" s="34">
        <f t="shared" si="107"/>
        <v>75</v>
      </c>
      <c r="AK164" s="55"/>
      <c r="AL164" s="52">
        <f t="shared" si="108"/>
        <v>0</v>
      </c>
      <c r="AM164" s="52">
        <f t="shared" si="109"/>
        <v>0</v>
      </c>
      <c r="AN164" s="34">
        <f t="shared" si="110"/>
        <v>82</v>
      </c>
      <c r="AO164" s="34"/>
      <c r="AP164" s="34">
        <f t="shared" si="111"/>
        <v>106</v>
      </c>
      <c r="AQ164" s="37">
        <f t="shared" si="112"/>
        <v>109</v>
      </c>
      <c r="AR164" s="1">
        <v>30</v>
      </c>
      <c r="AS164" s="1">
        <f t="shared" si="113"/>
        <v>210</v>
      </c>
      <c r="AT164" s="34"/>
      <c r="AU164" s="34">
        <f t="shared" si="114"/>
        <v>-1</v>
      </c>
      <c r="AV164" s="7">
        <f t="shared" si="115"/>
        <v>292</v>
      </c>
      <c r="AW164" s="7"/>
      <c r="AX164" s="70">
        <f t="shared" si="116"/>
        <v>11.428571428571429</v>
      </c>
      <c r="AY164" s="50"/>
      <c r="AZ164" s="50">
        <f t="shared" si="117"/>
        <v>28</v>
      </c>
      <c r="BA164" s="50">
        <f t="shared" si="117"/>
        <v>56</v>
      </c>
      <c r="BB164" s="50">
        <f t="shared" si="118"/>
        <v>91</v>
      </c>
      <c r="BC164" s="50">
        <f t="shared" si="119"/>
        <v>112</v>
      </c>
      <c r="BD164" s="50">
        <f t="shared" si="122"/>
        <v>140</v>
      </c>
      <c r="BE164" s="50">
        <f t="shared" si="122"/>
        <v>168</v>
      </c>
      <c r="BF164" s="50">
        <f t="shared" si="122"/>
        <v>196</v>
      </c>
      <c r="BG164" s="50">
        <f t="shared" si="121"/>
        <v>224</v>
      </c>
      <c r="BH164" s="50">
        <f t="shared" si="121"/>
        <v>252</v>
      </c>
      <c r="BI164" s="50">
        <f t="shared" si="121"/>
        <v>280</v>
      </c>
    </row>
    <row r="165" spans="1:61">
      <c r="A165" s="95">
        <v>363</v>
      </c>
      <c r="L165" s="3" t="str">
        <f t="shared" si="95"/>
        <v>Not Yet Assigned</v>
      </c>
      <c r="M165" s="3" t="s">
        <v>76</v>
      </c>
      <c r="N165" s="3" t="s">
        <v>76</v>
      </c>
      <c r="O165" s="3" t="s">
        <v>76</v>
      </c>
      <c r="P165" s="3" t="s">
        <v>76</v>
      </c>
      <c r="Q165" s="3" t="s">
        <v>76</v>
      </c>
      <c r="R165" s="3" t="s">
        <v>76</v>
      </c>
      <c r="U165" s="34">
        <f t="shared" si="120"/>
        <v>21</v>
      </c>
      <c r="V165" s="35">
        <f t="shared" si="96"/>
        <v>0</v>
      </c>
      <c r="W165" s="34">
        <f t="shared" si="97"/>
        <v>56</v>
      </c>
      <c r="X165" s="34">
        <f t="shared" si="98"/>
        <v>60</v>
      </c>
      <c r="Z165" s="52">
        <f t="shared" si="99"/>
        <v>0</v>
      </c>
      <c r="AA165" s="52">
        <f t="shared" si="100"/>
        <v>0</v>
      </c>
      <c r="AB165" s="36">
        <f t="shared" si="101"/>
        <v>61</v>
      </c>
      <c r="AC165" s="55"/>
      <c r="AD165" s="52">
        <f t="shared" si="102"/>
        <v>0</v>
      </c>
      <c r="AE165" s="52">
        <f t="shared" si="103"/>
        <v>0</v>
      </c>
      <c r="AF165" s="34">
        <f t="shared" si="104"/>
        <v>68</v>
      </c>
      <c r="AG165" s="55"/>
      <c r="AH165" s="52">
        <f t="shared" si="105"/>
        <v>0</v>
      </c>
      <c r="AI165" s="52">
        <f t="shared" si="106"/>
        <v>0</v>
      </c>
      <c r="AJ165" s="34">
        <f t="shared" si="107"/>
        <v>75</v>
      </c>
      <c r="AK165" s="55"/>
      <c r="AL165" s="52">
        <f t="shared" si="108"/>
        <v>0</v>
      </c>
      <c r="AM165" s="52">
        <f t="shared" si="109"/>
        <v>0</v>
      </c>
      <c r="AN165" s="34">
        <f t="shared" si="110"/>
        <v>82</v>
      </c>
      <c r="AO165" s="34"/>
      <c r="AP165" s="34">
        <f t="shared" si="111"/>
        <v>106</v>
      </c>
      <c r="AQ165" s="37">
        <f t="shared" si="112"/>
        <v>109</v>
      </c>
      <c r="AR165" s="1">
        <v>30</v>
      </c>
      <c r="AS165" s="1">
        <f t="shared" si="113"/>
        <v>210</v>
      </c>
      <c r="AT165" s="34"/>
      <c r="AU165" s="34">
        <f t="shared" si="114"/>
        <v>-1</v>
      </c>
      <c r="AV165" s="7">
        <f t="shared" si="115"/>
        <v>292</v>
      </c>
      <c r="AW165" s="7"/>
      <c r="AX165" s="70">
        <f t="shared" si="116"/>
        <v>11.428571428571429</v>
      </c>
      <c r="AY165" s="50"/>
      <c r="AZ165" s="50">
        <f t="shared" si="117"/>
        <v>28</v>
      </c>
      <c r="BA165" s="50">
        <f t="shared" si="117"/>
        <v>56</v>
      </c>
      <c r="BB165" s="50">
        <f t="shared" si="118"/>
        <v>91</v>
      </c>
      <c r="BC165" s="50">
        <f t="shared" si="119"/>
        <v>112</v>
      </c>
      <c r="BD165" s="50">
        <f t="shared" si="122"/>
        <v>140</v>
      </c>
      <c r="BE165" s="50">
        <f t="shared" si="122"/>
        <v>168</v>
      </c>
      <c r="BF165" s="50">
        <f t="shared" si="122"/>
        <v>196</v>
      </c>
      <c r="BG165" s="50">
        <f t="shared" si="121"/>
        <v>224</v>
      </c>
      <c r="BH165" s="50">
        <f t="shared" si="121"/>
        <v>252</v>
      </c>
      <c r="BI165" s="50">
        <f t="shared" si="121"/>
        <v>280</v>
      </c>
    </row>
    <row r="166" spans="1:61">
      <c r="A166" s="95">
        <v>364</v>
      </c>
      <c r="L166" s="3" t="str">
        <f t="shared" si="95"/>
        <v>Not Yet Assigned</v>
      </c>
      <c r="M166" s="3" t="s">
        <v>76</v>
      </c>
      <c r="N166" s="3" t="s">
        <v>76</v>
      </c>
      <c r="O166" s="3" t="s">
        <v>76</v>
      </c>
      <c r="P166" s="3" t="s">
        <v>76</v>
      </c>
      <c r="Q166" s="3" t="s">
        <v>76</v>
      </c>
      <c r="R166" s="3" t="s">
        <v>76</v>
      </c>
      <c r="U166" s="34">
        <f t="shared" si="120"/>
        <v>21</v>
      </c>
      <c r="V166" s="35">
        <f t="shared" si="96"/>
        <v>0</v>
      </c>
      <c r="W166" s="34">
        <f t="shared" si="97"/>
        <v>56</v>
      </c>
      <c r="X166" s="34">
        <f t="shared" si="98"/>
        <v>60</v>
      </c>
      <c r="Z166" s="52">
        <f t="shared" si="99"/>
        <v>0</v>
      </c>
      <c r="AA166" s="52">
        <f t="shared" si="100"/>
        <v>0</v>
      </c>
      <c r="AB166" s="36">
        <f t="shared" si="101"/>
        <v>61</v>
      </c>
      <c r="AC166" s="55"/>
      <c r="AD166" s="52">
        <f t="shared" si="102"/>
        <v>0</v>
      </c>
      <c r="AE166" s="52">
        <f t="shared" si="103"/>
        <v>0</v>
      </c>
      <c r="AF166" s="34">
        <f t="shared" si="104"/>
        <v>68</v>
      </c>
      <c r="AG166" s="55"/>
      <c r="AH166" s="52">
        <f t="shared" si="105"/>
        <v>0</v>
      </c>
      <c r="AI166" s="52">
        <f t="shared" si="106"/>
        <v>0</v>
      </c>
      <c r="AJ166" s="34">
        <f t="shared" si="107"/>
        <v>75</v>
      </c>
      <c r="AK166" s="55"/>
      <c r="AL166" s="52">
        <f t="shared" si="108"/>
        <v>0</v>
      </c>
      <c r="AM166" s="52">
        <f t="shared" si="109"/>
        <v>0</v>
      </c>
      <c r="AN166" s="34">
        <f t="shared" si="110"/>
        <v>82</v>
      </c>
      <c r="AO166" s="34"/>
      <c r="AP166" s="34">
        <f t="shared" si="111"/>
        <v>106</v>
      </c>
      <c r="AQ166" s="37">
        <f t="shared" si="112"/>
        <v>109</v>
      </c>
      <c r="AR166" s="1">
        <v>30</v>
      </c>
      <c r="AS166" s="1">
        <f t="shared" si="113"/>
        <v>210</v>
      </c>
      <c r="AT166" s="34"/>
      <c r="AU166" s="34">
        <f t="shared" si="114"/>
        <v>-1</v>
      </c>
      <c r="AV166" s="7">
        <f t="shared" si="115"/>
        <v>292</v>
      </c>
      <c r="AW166" s="7"/>
      <c r="AX166" s="70">
        <f t="shared" si="116"/>
        <v>11.428571428571429</v>
      </c>
      <c r="AY166" s="50"/>
      <c r="AZ166" s="50">
        <f t="shared" si="117"/>
        <v>28</v>
      </c>
      <c r="BA166" s="50">
        <f t="shared" si="117"/>
        <v>56</v>
      </c>
      <c r="BB166" s="50">
        <f t="shared" si="118"/>
        <v>91</v>
      </c>
      <c r="BC166" s="50">
        <f t="shared" si="119"/>
        <v>112</v>
      </c>
      <c r="BD166" s="50">
        <f t="shared" si="122"/>
        <v>140</v>
      </c>
      <c r="BE166" s="50">
        <f t="shared" si="122"/>
        <v>168</v>
      </c>
      <c r="BF166" s="50">
        <f t="shared" si="122"/>
        <v>196</v>
      </c>
      <c r="BG166" s="50">
        <f t="shared" si="121"/>
        <v>224</v>
      </c>
      <c r="BH166" s="50">
        <f t="shared" si="121"/>
        <v>252</v>
      </c>
      <c r="BI166" s="50">
        <f t="shared" si="121"/>
        <v>280</v>
      </c>
    </row>
    <row r="167" spans="1:61">
      <c r="A167" s="95">
        <v>365</v>
      </c>
      <c r="L167" s="3" t="str">
        <f t="shared" si="95"/>
        <v>Not Yet Assigned</v>
      </c>
      <c r="M167" s="3" t="s">
        <v>76</v>
      </c>
      <c r="N167" s="3" t="s">
        <v>76</v>
      </c>
      <c r="O167" s="3" t="s">
        <v>76</v>
      </c>
      <c r="P167" s="3" t="s">
        <v>76</v>
      </c>
      <c r="Q167" s="3" t="s">
        <v>76</v>
      </c>
      <c r="R167" s="3" t="s">
        <v>76</v>
      </c>
      <c r="U167" s="34">
        <f t="shared" si="120"/>
        <v>21</v>
      </c>
      <c r="V167" s="35">
        <f t="shared" si="96"/>
        <v>0</v>
      </c>
      <c r="W167" s="34">
        <f t="shared" si="97"/>
        <v>56</v>
      </c>
      <c r="X167" s="34">
        <f t="shared" si="98"/>
        <v>60</v>
      </c>
      <c r="Z167" s="52">
        <f t="shared" si="99"/>
        <v>0</v>
      </c>
      <c r="AA167" s="52">
        <f t="shared" si="100"/>
        <v>0</v>
      </c>
      <c r="AB167" s="36">
        <f t="shared" si="101"/>
        <v>61</v>
      </c>
      <c r="AC167" s="55"/>
      <c r="AD167" s="52">
        <f t="shared" si="102"/>
        <v>0</v>
      </c>
      <c r="AE167" s="52">
        <f t="shared" si="103"/>
        <v>0</v>
      </c>
      <c r="AF167" s="34">
        <f t="shared" si="104"/>
        <v>68</v>
      </c>
      <c r="AG167" s="55"/>
      <c r="AH167" s="52">
        <f t="shared" si="105"/>
        <v>0</v>
      </c>
      <c r="AI167" s="52">
        <f t="shared" si="106"/>
        <v>0</v>
      </c>
      <c r="AJ167" s="34">
        <f t="shared" si="107"/>
        <v>75</v>
      </c>
      <c r="AK167" s="55"/>
      <c r="AL167" s="52">
        <f t="shared" si="108"/>
        <v>0</v>
      </c>
      <c r="AM167" s="52">
        <f t="shared" si="109"/>
        <v>0</v>
      </c>
      <c r="AN167" s="34">
        <f t="shared" si="110"/>
        <v>82</v>
      </c>
      <c r="AO167" s="34"/>
      <c r="AP167" s="34">
        <f t="shared" si="111"/>
        <v>106</v>
      </c>
      <c r="AQ167" s="37">
        <f t="shared" si="112"/>
        <v>109</v>
      </c>
      <c r="AR167" s="1">
        <v>30</v>
      </c>
      <c r="AS167" s="1">
        <f t="shared" si="113"/>
        <v>210</v>
      </c>
      <c r="AT167" s="34"/>
      <c r="AU167" s="34">
        <f t="shared" si="114"/>
        <v>-1</v>
      </c>
      <c r="AV167" s="7">
        <f t="shared" si="115"/>
        <v>292</v>
      </c>
      <c r="AW167" s="7"/>
      <c r="AX167" s="70">
        <f t="shared" si="116"/>
        <v>11.428571428571429</v>
      </c>
      <c r="AY167" s="50"/>
      <c r="AZ167" s="50">
        <f t="shared" si="117"/>
        <v>28</v>
      </c>
      <c r="BA167" s="50">
        <f t="shared" si="117"/>
        <v>56</v>
      </c>
      <c r="BB167" s="50">
        <f t="shared" si="118"/>
        <v>91</v>
      </c>
      <c r="BC167" s="50">
        <f t="shared" si="119"/>
        <v>112</v>
      </c>
      <c r="BD167" s="50">
        <f t="shared" si="122"/>
        <v>140</v>
      </c>
      <c r="BE167" s="50">
        <f t="shared" si="122"/>
        <v>168</v>
      </c>
      <c r="BF167" s="50">
        <f t="shared" si="122"/>
        <v>196</v>
      </c>
      <c r="BG167" s="50">
        <f t="shared" si="121"/>
        <v>224</v>
      </c>
      <c r="BH167" s="50">
        <f t="shared" si="121"/>
        <v>252</v>
      </c>
      <c r="BI167" s="50">
        <f t="shared" si="121"/>
        <v>280</v>
      </c>
    </row>
    <row r="168" spans="1:61">
      <c r="A168" s="95">
        <v>366</v>
      </c>
      <c r="L168" s="3" t="str">
        <f t="shared" si="95"/>
        <v>Not Yet Assigned</v>
      </c>
      <c r="M168" s="3" t="s">
        <v>76</v>
      </c>
      <c r="N168" s="3" t="s">
        <v>76</v>
      </c>
      <c r="O168" s="3" t="s">
        <v>76</v>
      </c>
      <c r="P168" s="3" t="s">
        <v>76</v>
      </c>
      <c r="Q168" s="3" t="s">
        <v>76</v>
      </c>
      <c r="R168" s="3" t="s">
        <v>76</v>
      </c>
      <c r="U168" s="34">
        <f t="shared" si="120"/>
        <v>21</v>
      </c>
      <c r="V168" s="35">
        <f t="shared" si="96"/>
        <v>0</v>
      </c>
      <c r="W168" s="34">
        <f t="shared" si="97"/>
        <v>56</v>
      </c>
      <c r="X168" s="34">
        <f t="shared" si="98"/>
        <v>60</v>
      </c>
      <c r="Z168" s="52">
        <f t="shared" si="99"/>
        <v>0</v>
      </c>
      <c r="AA168" s="52">
        <f t="shared" si="100"/>
        <v>0</v>
      </c>
      <c r="AB168" s="36">
        <f t="shared" si="101"/>
        <v>61</v>
      </c>
      <c r="AC168" s="55"/>
      <c r="AD168" s="52">
        <f t="shared" si="102"/>
        <v>0</v>
      </c>
      <c r="AE168" s="52">
        <f t="shared" si="103"/>
        <v>0</v>
      </c>
      <c r="AF168" s="34">
        <f t="shared" si="104"/>
        <v>68</v>
      </c>
      <c r="AG168" s="55"/>
      <c r="AH168" s="52">
        <f t="shared" si="105"/>
        <v>0</v>
      </c>
      <c r="AI168" s="52">
        <f t="shared" si="106"/>
        <v>0</v>
      </c>
      <c r="AJ168" s="34">
        <f t="shared" si="107"/>
        <v>75</v>
      </c>
      <c r="AK168" s="55"/>
      <c r="AL168" s="52">
        <f t="shared" si="108"/>
        <v>0</v>
      </c>
      <c r="AM168" s="52">
        <f t="shared" si="109"/>
        <v>0</v>
      </c>
      <c r="AN168" s="34">
        <f t="shared" si="110"/>
        <v>82</v>
      </c>
      <c r="AO168" s="34"/>
      <c r="AP168" s="34">
        <f t="shared" si="111"/>
        <v>106</v>
      </c>
      <c r="AQ168" s="37">
        <f t="shared" si="112"/>
        <v>109</v>
      </c>
      <c r="AR168" s="1">
        <v>30</v>
      </c>
      <c r="AS168" s="1">
        <f t="shared" si="113"/>
        <v>210</v>
      </c>
      <c r="AT168" s="34"/>
      <c r="AU168" s="34">
        <f t="shared" si="114"/>
        <v>-1</v>
      </c>
      <c r="AV168" s="7">
        <f t="shared" si="115"/>
        <v>292</v>
      </c>
      <c r="AW168" s="7"/>
      <c r="AX168" s="70">
        <f t="shared" si="116"/>
        <v>11.428571428571429</v>
      </c>
      <c r="AY168" s="50"/>
      <c r="AZ168" s="50">
        <f t="shared" si="117"/>
        <v>28</v>
      </c>
      <c r="BA168" s="50">
        <f t="shared" si="117"/>
        <v>56</v>
      </c>
      <c r="BB168" s="50">
        <f t="shared" si="118"/>
        <v>91</v>
      </c>
      <c r="BC168" s="50">
        <f t="shared" si="119"/>
        <v>112</v>
      </c>
      <c r="BD168" s="50">
        <f t="shared" si="122"/>
        <v>140</v>
      </c>
      <c r="BE168" s="50">
        <f t="shared" si="122"/>
        <v>168</v>
      </c>
      <c r="BF168" s="50">
        <f t="shared" si="122"/>
        <v>196</v>
      </c>
      <c r="BG168" s="50">
        <f t="shared" si="121"/>
        <v>224</v>
      </c>
      <c r="BH168" s="50">
        <f t="shared" si="121"/>
        <v>252</v>
      </c>
      <c r="BI168" s="50">
        <f t="shared" si="121"/>
        <v>280</v>
      </c>
    </row>
    <row r="169" spans="1:61">
      <c r="A169" s="95">
        <v>367</v>
      </c>
      <c r="L169" s="3" t="str">
        <f t="shared" si="95"/>
        <v>Not Yet Assigned</v>
      </c>
      <c r="M169" s="3" t="s">
        <v>76</v>
      </c>
      <c r="N169" s="3" t="s">
        <v>76</v>
      </c>
      <c r="O169" s="3" t="s">
        <v>76</v>
      </c>
      <c r="P169" s="3" t="s">
        <v>76</v>
      </c>
      <c r="Q169" s="3" t="s">
        <v>76</v>
      </c>
      <c r="R169" s="3" t="s">
        <v>76</v>
      </c>
      <c r="U169" s="34">
        <f t="shared" si="120"/>
        <v>21</v>
      </c>
      <c r="V169" s="35">
        <f t="shared" si="96"/>
        <v>0</v>
      </c>
      <c r="W169" s="34">
        <f t="shared" si="97"/>
        <v>56</v>
      </c>
      <c r="X169" s="34">
        <f t="shared" si="98"/>
        <v>60</v>
      </c>
      <c r="Z169" s="52">
        <f t="shared" si="99"/>
        <v>0</v>
      </c>
      <c r="AA169" s="52">
        <f t="shared" si="100"/>
        <v>0</v>
      </c>
      <c r="AB169" s="36">
        <f t="shared" si="101"/>
        <v>61</v>
      </c>
      <c r="AC169" s="55"/>
      <c r="AD169" s="52">
        <f t="shared" si="102"/>
        <v>0</v>
      </c>
      <c r="AE169" s="52">
        <f t="shared" si="103"/>
        <v>0</v>
      </c>
      <c r="AF169" s="34">
        <f t="shared" si="104"/>
        <v>68</v>
      </c>
      <c r="AG169" s="55"/>
      <c r="AH169" s="52">
        <f t="shared" si="105"/>
        <v>0</v>
      </c>
      <c r="AI169" s="52">
        <f t="shared" si="106"/>
        <v>0</v>
      </c>
      <c r="AJ169" s="34">
        <f t="shared" si="107"/>
        <v>75</v>
      </c>
      <c r="AK169" s="55"/>
      <c r="AL169" s="52">
        <f t="shared" si="108"/>
        <v>0</v>
      </c>
      <c r="AM169" s="52">
        <f t="shared" si="109"/>
        <v>0</v>
      </c>
      <c r="AN169" s="34">
        <f t="shared" si="110"/>
        <v>82</v>
      </c>
      <c r="AO169" s="34"/>
      <c r="AP169" s="34">
        <f t="shared" si="111"/>
        <v>106</v>
      </c>
      <c r="AQ169" s="37">
        <f t="shared" si="112"/>
        <v>109</v>
      </c>
      <c r="AR169" s="1">
        <v>30</v>
      </c>
      <c r="AS169" s="1">
        <f t="shared" si="113"/>
        <v>210</v>
      </c>
      <c r="AT169" s="34"/>
      <c r="AU169" s="34">
        <f t="shared" si="114"/>
        <v>-1</v>
      </c>
      <c r="AV169" s="7">
        <f t="shared" si="115"/>
        <v>292</v>
      </c>
      <c r="AW169" s="7"/>
      <c r="AX169" s="70">
        <f t="shared" si="116"/>
        <v>11.428571428571429</v>
      </c>
      <c r="AY169" s="50"/>
      <c r="AZ169" s="50">
        <f t="shared" si="117"/>
        <v>28</v>
      </c>
      <c r="BA169" s="50">
        <f t="shared" si="117"/>
        <v>56</v>
      </c>
      <c r="BB169" s="50">
        <f t="shared" si="118"/>
        <v>91</v>
      </c>
      <c r="BC169" s="50">
        <f t="shared" si="119"/>
        <v>112</v>
      </c>
      <c r="BD169" s="50">
        <f t="shared" si="122"/>
        <v>140</v>
      </c>
      <c r="BE169" s="50">
        <f t="shared" si="122"/>
        <v>168</v>
      </c>
      <c r="BF169" s="50">
        <f t="shared" si="122"/>
        <v>196</v>
      </c>
      <c r="BG169" s="50">
        <f t="shared" si="121"/>
        <v>224</v>
      </c>
      <c r="BH169" s="50">
        <f t="shared" si="121"/>
        <v>252</v>
      </c>
      <c r="BI169" s="50">
        <f t="shared" si="121"/>
        <v>280</v>
      </c>
    </row>
    <row r="170" spans="1:61">
      <c r="A170" s="95">
        <v>368</v>
      </c>
      <c r="L170" s="3" t="str">
        <f t="shared" si="95"/>
        <v>Not Yet Assigned</v>
      </c>
      <c r="M170" s="3" t="s">
        <v>76</v>
      </c>
      <c r="N170" s="3" t="s">
        <v>76</v>
      </c>
      <c r="O170" s="3" t="s">
        <v>76</v>
      </c>
      <c r="P170" s="3" t="s">
        <v>76</v>
      </c>
      <c r="Q170" s="3" t="s">
        <v>76</v>
      </c>
      <c r="R170" s="3" t="s">
        <v>76</v>
      </c>
      <c r="U170" s="34">
        <f t="shared" si="120"/>
        <v>21</v>
      </c>
      <c r="V170" s="35">
        <f t="shared" si="96"/>
        <v>0</v>
      </c>
      <c r="W170" s="34">
        <f t="shared" si="97"/>
        <v>56</v>
      </c>
      <c r="X170" s="34">
        <f t="shared" si="98"/>
        <v>60</v>
      </c>
      <c r="Z170" s="52">
        <f t="shared" si="99"/>
        <v>0</v>
      </c>
      <c r="AA170" s="52">
        <f t="shared" si="100"/>
        <v>0</v>
      </c>
      <c r="AB170" s="36">
        <f t="shared" si="101"/>
        <v>61</v>
      </c>
      <c r="AC170" s="55"/>
      <c r="AD170" s="52">
        <f t="shared" si="102"/>
        <v>0</v>
      </c>
      <c r="AE170" s="52">
        <f t="shared" si="103"/>
        <v>0</v>
      </c>
      <c r="AF170" s="34">
        <f t="shared" si="104"/>
        <v>68</v>
      </c>
      <c r="AG170" s="55"/>
      <c r="AH170" s="52">
        <f t="shared" si="105"/>
        <v>0</v>
      </c>
      <c r="AI170" s="52">
        <f t="shared" si="106"/>
        <v>0</v>
      </c>
      <c r="AJ170" s="34">
        <f t="shared" si="107"/>
        <v>75</v>
      </c>
      <c r="AK170" s="55"/>
      <c r="AL170" s="52">
        <f t="shared" si="108"/>
        <v>0</v>
      </c>
      <c r="AM170" s="52">
        <f t="shared" si="109"/>
        <v>0</v>
      </c>
      <c r="AN170" s="34">
        <f t="shared" si="110"/>
        <v>82</v>
      </c>
      <c r="AO170" s="34"/>
      <c r="AP170" s="34">
        <f t="shared" si="111"/>
        <v>106</v>
      </c>
      <c r="AQ170" s="37">
        <f t="shared" si="112"/>
        <v>109</v>
      </c>
      <c r="AR170" s="1">
        <v>30</v>
      </c>
      <c r="AS170" s="1">
        <f t="shared" si="113"/>
        <v>210</v>
      </c>
      <c r="AT170" s="34"/>
      <c r="AU170" s="34">
        <f t="shared" si="114"/>
        <v>-1</v>
      </c>
      <c r="AV170" s="7">
        <f t="shared" si="115"/>
        <v>292</v>
      </c>
      <c r="AW170" s="7"/>
      <c r="AX170" s="70">
        <f t="shared" si="116"/>
        <v>11.428571428571429</v>
      </c>
      <c r="AY170" s="50"/>
      <c r="AZ170" s="50">
        <f t="shared" si="117"/>
        <v>28</v>
      </c>
      <c r="BA170" s="50">
        <f t="shared" si="117"/>
        <v>56</v>
      </c>
      <c r="BB170" s="50">
        <f t="shared" si="118"/>
        <v>91</v>
      </c>
      <c r="BC170" s="50">
        <f t="shared" si="119"/>
        <v>112</v>
      </c>
      <c r="BD170" s="50">
        <f t="shared" si="122"/>
        <v>140</v>
      </c>
      <c r="BE170" s="50">
        <f t="shared" si="122"/>
        <v>168</v>
      </c>
      <c r="BF170" s="50">
        <f t="shared" si="122"/>
        <v>196</v>
      </c>
      <c r="BG170" s="50">
        <f t="shared" si="121"/>
        <v>224</v>
      </c>
      <c r="BH170" s="50">
        <f t="shared" si="121"/>
        <v>252</v>
      </c>
      <c r="BI170" s="50">
        <f t="shared" si="121"/>
        <v>280</v>
      </c>
    </row>
    <row r="171" spans="1:61">
      <c r="A171" s="95">
        <v>369</v>
      </c>
      <c r="L171" s="3" t="str">
        <f t="shared" si="95"/>
        <v>Not Yet Assigned</v>
      </c>
      <c r="M171" s="3" t="s">
        <v>76</v>
      </c>
      <c r="N171" s="3" t="s">
        <v>76</v>
      </c>
      <c r="O171" s="3" t="s">
        <v>76</v>
      </c>
      <c r="P171" s="3" t="s">
        <v>76</v>
      </c>
      <c r="Q171" s="3" t="s">
        <v>76</v>
      </c>
      <c r="R171" s="3" t="s">
        <v>76</v>
      </c>
      <c r="U171" s="34">
        <f t="shared" si="120"/>
        <v>21</v>
      </c>
      <c r="V171" s="35">
        <f t="shared" si="96"/>
        <v>0</v>
      </c>
      <c r="W171" s="34">
        <f t="shared" si="97"/>
        <v>56</v>
      </c>
      <c r="X171" s="34">
        <f t="shared" si="98"/>
        <v>60</v>
      </c>
      <c r="Z171" s="52">
        <f t="shared" si="99"/>
        <v>0</v>
      </c>
      <c r="AA171" s="52">
        <f t="shared" si="100"/>
        <v>0</v>
      </c>
      <c r="AB171" s="36">
        <f t="shared" si="101"/>
        <v>61</v>
      </c>
      <c r="AC171" s="55"/>
      <c r="AD171" s="52">
        <f t="shared" si="102"/>
        <v>0</v>
      </c>
      <c r="AE171" s="52">
        <f t="shared" si="103"/>
        <v>0</v>
      </c>
      <c r="AF171" s="34">
        <f t="shared" si="104"/>
        <v>68</v>
      </c>
      <c r="AG171" s="55"/>
      <c r="AH171" s="52">
        <f t="shared" si="105"/>
        <v>0</v>
      </c>
      <c r="AI171" s="52">
        <f t="shared" si="106"/>
        <v>0</v>
      </c>
      <c r="AJ171" s="34">
        <f t="shared" si="107"/>
        <v>75</v>
      </c>
      <c r="AK171" s="55"/>
      <c r="AL171" s="52">
        <f t="shared" si="108"/>
        <v>0</v>
      </c>
      <c r="AM171" s="52">
        <f t="shared" si="109"/>
        <v>0</v>
      </c>
      <c r="AN171" s="34">
        <f t="shared" si="110"/>
        <v>82</v>
      </c>
      <c r="AO171" s="34"/>
      <c r="AP171" s="34">
        <f t="shared" si="111"/>
        <v>106</v>
      </c>
      <c r="AQ171" s="37">
        <f t="shared" si="112"/>
        <v>109</v>
      </c>
      <c r="AR171" s="1">
        <v>30</v>
      </c>
      <c r="AS171" s="1">
        <f t="shared" si="113"/>
        <v>210</v>
      </c>
      <c r="AT171" s="34"/>
      <c r="AU171" s="34">
        <f t="shared" si="114"/>
        <v>-1</v>
      </c>
      <c r="AV171" s="7">
        <f t="shared" si="115"/>
        <v>292</v>
      </c>
      <c r="AW171" s="7"/>
      <c r="AX171" s="70">
        <f t="shared" si="116"/>
        <v>11.428571428571429</v>
      </c>
      <c r="AY171" s="50"/>
      <c r="AZ171" s="50">
        <f t="shared" si="117"/>
        <v>28</v>
      </c>
      <c r="BA171" s="50">
        <f t="shared" si="117"/>
        <v>56</v>
      </c>
      <c r="BB171" s="50">
        <f t="shared" si="118"/>
        <v>91</v>
      </c>
      <c r="BC171" s="50">
        <f t="shared" si="119"/>
        <v>112</v>
      </c>
      <c r="BD171" s="50">
        <f t="shared" si="122"/>
        <v>140</v>
      </c>
      <c r="BE171" s="50">
        <f t="shared" si="122"/>
        <v>168</v>
      </c>
      <c r="BF171" s="50">
        <f t="shared" si="122"/>
        <v>196</v>
      </c>
      <c r="BG171" s="50">
        <f t="shared" si="121"/>
        <v>224</v>
      </c>
      <c r="BH171" s="50">
        <f t="shared" si="121"/>
        <v>252</v>
      </c>
      <c r="BI171" s="50">
        <f t="shared" si="121"/>
        <v>280</v>
      </c>
    </row>
    <row r="172" spans="1:61">
      <c r="A172" s="95">
        <v>370</v>
      </c>
      <c r="L172" s="3" t="str">
        <f t="shared" si="95"/>
        <v>Not Yet Assigned</v>
      </c>
      <c r="M172" s="3" t="s">
        <v>76</v>
      </c>
      <c r="N172" s="3" t="s">
        <v>76</v>
      </c>
      <c r="O172" s="3" t="s">
        <v>76</v>
      </c>
      <c r="P172" s="3" t="s">
        <v>76</v>
      </c>
      <c r="Q172" s="3" t="s">
        <v>76</v>
      </c>
      <c r="R172" s="3" t="s">
        <v>76</v>
      </c>
      <c r="U172" s="34">
        <f t="shared" si="120"/>
        <v>21</v>
      </c>
      <c r="V172" s="35">
        <f t="shared" si="96"/>
        <v>0</v>
      </c>
      <c r="W172" s="34">
        <f t="shared" si="97"/>
        <v>56</v>
      </c>
      <c r="X172" s="34">
        <f t="shared" si="98"/>
        <v>60</v>
      </c>
      <c r="Z172" s="52">
        <f t="shared" si="99"/>
        <v>0</v>
      </c>
      <c r="AA172" s="52">
        <f t="shared" si="100"/>
        <v>0</v>
      </c>
      <c r="AB172" s="36">
        <f t="shared" si="101"/>
        <v>61</v>
      </c>
      <c r="AC172" s="55"/>
      <c r="AD172" s="52">
        <f t="shared" si="102"/>
        <v>0</v>
      </c>
      <c r="AE172" s="52">
        <f t="shared" si="103"/>
        <v>0</v>
      </c>
      <c r="AF172" s="34">
        <f t="shared" si="104"/>
        <v>68</v>
      </c>
      <c r="AG172" s="55"/>
      <c r="AH172" s="52">
        <f t="shared" si="105"/>
        <v>0</v>
      </c>
      <c r="AI172" s="52">
        <f t="shared" si="106"/>
        <v>0</v>
      </c>
      <c r="AJ172" s="34">
        <f t="shared" si="107"/>
        <v>75</v>
      </c>
      <c r="AK172" s="55"/>
      <c r="AL172" s="52">
        <f t="shared" si="108"/>
        <v>0</v>
      </c>
      <c r="AM172" s="52">
        <f t="shared" si="109"/>
        <v>0</v>
      </c>
      <c r="AN172" s="34">
        <f t="shared" si="110"/>
        <v>82</v>
      </c>
      <c r="AO172" s="34"/>
      <c r="AP172" s="34">
        <f t="shared" si="111"/>
        <v>106</v>
      </c>
      <c r="AQ172" s="37">
        <f t="shared" si="112"/>
        <v>109</v>
      </c>
      <c r="AR172" s="1">
        <v>30</v>
      </c>
      <c r="AS172" s="1">
        <f t="shared" si="113"/>
        <v>210</v>
      </c>
      <c r="AT172" s="34"/>
      <c r="AU172" s="34">
        <f t="shared" si="114"/>
        <v>-1</v>
      </c>
      <c r="AV172" s="7">
        <f t="shared" si="115"/>
        <v>292</v>
      </c>
      <c r="AW172" s="7"/>
      <c r="AX172" s="70">
        <f t="shared" si="116"/>
        <v>11.428571428571429</v>
      </c>
      <c r="AY172" s="50"/>
      <c r="AZ172" s="50">
        <f t="shared" si="117"/>
        <v>28</v>
      </c>
      <c r="BA172" s="50">
        <f t="shared" si="117"/>
        <v>56</v>
      </c>
      <c r="BB172" s="50">
        <f t="shared" si="118"/>
        <v>91</v>
      </c>
      <c r="BC172" s="50">
        <f t="shared" si="119"/>
        <v>112</v>
      </c>
      <c r="BD172" s="50">
        <f t="shared" si="122"/>
        <v>140</v>
      </c>
      <c r="BE172" s="50">
        <f t="shared" si="122"/>
        <v>168</v>
      </c>
      <c r="BF172" s="50">
        <f t="shared" si="122"/>
        <v>196</v>
      </c>
      <c r="BG172" s="50">
        <f t="shared" si="121"/>
        <v>224</v>
      </c>
      <c r="BH172" s="50">
        <f t="shared" si="121"/>
        <v>252</v>
      </c>
      <c r="BI172" s="50">
        <f t="shared" si="121"/>
        <v>280</v>
      </c>
    </row>
    <row r="173" spans="1:61">
      <c r="A173" s="95">
        <v>371</v>
      </c>
      <c r="L173" s="3" t="str">
        <f t="shared" si="95"/>
        <v>Not Yet Assigned</v>
      </c>
      <c r="M173" s="3" t="s">
        <v>76</v>
      </c>
      <c r="N173" s="3" t="s">
        <v>76</v>
      </c>
      <c r="O173" s="3" t="s">
        <v>76</v>
      </c>
      <c r="P173" s="3" t="s">
        <v>76</v>
      </c>
      <c r="Q173" s="3" t="s">
        <v>76</v>
      </c>
      <c r="R173" s="3" t="s">
        <v>76</v>
      </c>
      <c r="U173" s="34">
        <f t="shared" si="120"/>
        <v>21</v>
      </c>
      <c r="V173" s="35">
        <f t="shared" si="96"/>
        <v>0</v>
      </c>
      <c r="W173" s="34">
        <f t="shared" si="97"/>
        <v>56</v>
      </c>
      <c r="X173" s="34">
        <f t="shared" si="98"/>
        <v>60</v>
      </c>
      <c r="Z173" s="52">
        <f t="shared" si="99"/>
        <v>0</v>
      </c>
      <c r="AA173" s="52">
        <f t="shared" si="100"/>
        <v>0</v>
      </c>
      <c r="AB173" s="36">
        <f t="shared" si="101"/>
        <v>61</v>
      </c>
      <c r="AC173" s="55"/>
      <c r="AD173" s="52">
        <f t="shared" si="102"/>
        <v>0</v>
      </c>
      <c r="AE173" s="52">
        <f t="shared" si="103"/>
        <v>0</v>
      </c>
      <c r="AF173" s="34">
        <f t="shared" si="104"/>
        <v>68</v>
      </c>
      <c r="AG173" s="55"/>
      <c r="AH173" s="52">
        <f t="shared" si="105"/>
        <v>0</v>
      </c>
      <c r="AI173" s="52">
        <f t="shared" si="106"/>
        <v>0</v>
      </c>
      <c r="AJ173" s="34">
        <f t="shared" si="107"/>
        <v>75</v>
      </c>
      <c r="AK173" s="55"/>
      <c r="AL173" s="52">
        <f t="shared" si="108"/>
        <v>0</v>
      </c>
      <c r="AM173" s="52">
        <f t="shared" si="109"/>
        <v>0</v>
      </c>
      <c r="AN173" s="34">
        <f t="shared" si="110"/>
        <v>82</v>
      </c>
      <c r="AO173" s="34"/>
      <c r="AP173" s="34">
        <f t="shared" si="111"/>
        <v>106</v>
      </c>
      <c r="AQ173" s="37">
        <f t="shared" si="112"/>
        <v>109</v>
      </c>
      <c r="AR173" s="1">
        <v>30</v>
      </c>
      <c r="AS173" s="1">
        <f t="shared" si="113"/>
        <v>210</v>
      </c>
      <c r="AT173" s="34"/>
      <c r="AU173" s="34">
        <f t="shared" si="114"/>
        <v>-1</v>
      </c>
      <c r="AV173" s="7">
        <f t="shared" si="115"/>
        <v>292</v>
      </c>
      <c r="AW173" s="7"/>
      <c r="AX173" s="70">
        <f t="shared" si="116"/>
        <v>11.428571428571429</v>
      </c>
      <c r="AY173" s="50"/>
      <c r="AZ173" s="50">
        <f t="shared" si="117"/>
        <v>28</v>
      </c>
      <c r="BA173" s="50">
        <f t="shared" si="117"/>
        <v>56</v>
      </c>
      <c r="BB173" s="50">
        <f t="shared" si="118"/>
        <v>91</v>
      </c>
      <c r="BC173" s="50">
        <f t="shared" si="119"/>
        <v>112</v>
      </c>
      <c r="BD173" s="50">
        <f t="shared" si="122"/>
        <v>140</v>
      </c>
      <c r="BE173" s="50">
        <f t="shared" si="122"/>
        <v>168</v>
      </c>
      <c r="BF173" s="50">
        <f t="shared" si="122"/>
        <v>196</v>
      </c>
      <c r="BG173" s="50">
        <f t="shared" si="121"/>
        <v>224</v>
      </c>
      <c r="BH173" s="50">
        <f t="shared" si="121"/>
        <v>252</v>
      </c>
      <c r="BI173" s="50">
        <f t="shared" si="121"/>
        <v>280</v>
      </c>
    </row>
    <row r="174" spans="1:61">
      <c r="A174" s="95">
        <v>372</v>
      </c>
      <c r="L174" s="3" t="str">
        <f t="shared" si="95"/>
        <v>Not Yet Assigned</v>
      </c>
      <c r="M174" s="3" t="s">
        <v>76</v>
      </c>
      <c r="N174" s="3" t="s">
        <v>76</v>
      </c>
      <c r="O174" s="3" t="s">
        <v>76</v>
      </c>
      <c r="P174" s="3" t="s">
        <v>76</v>
      </c>
      <c r="Q174" s="3" t="s">
        <v>76</v>
      </c>
      <c r="R174" s="3" t="s">
        <v>76</v>
      </c>
      <c r="U174" s="34">
        <f t="shared" si="120"/>
        <v>21</v>
      </c>
      <c r="V174" s="35">
        <f t="shared" si="96"/>
        <v>0</v>
      </c>
      <c r="W174" s="34">
        <f t="shared" si="97"/>
        <v>56</v>
      </c>
      <c r="X174" s="34">
        <f t="shared" si="98"/>
        <v>60</v>
      </c>
      <c r="Z174" s="52">
        <f t="shared" si="99"/>
        <v>0</v>
      </c>
      <c r="AA174" s="52">
        <f t="shared" si="100"/>
        <v>0</v>
      </c>
      <c r="AB174" s="36">
        <f t="shared" si="101"/>
        <v>61</v>
      </c>
      <c r="AC174" s="55"/>
      <c r="AD174" s="52">
        <f t="shared" si="102"/>
        <v>0</v>
      </c>
      <c r="AE174" s="52">
        <f t="shared" si="103"/>
        <v>0</v>
      </c>
      <c r="AF174" s="34">
        <f t="shared" si="104"/>
        <v>68</v>
      </c>
      <c r="AG174" s="55"/>
      <c r="AH174" s="52">
        <f t="shared" si="105"/>
        <v>0</v>
      </c>
      <c r="AI174" s="52">
        <f t="shared" si="106"/>
        <v>0</v>
      </c>
      <c r="AJ174" s="34">
        <f t="shared" si="107"/>
        <v>75</v>
      </c>
      <c r="AK174" s="55"/>
      <c r="AL174" s="52">
        <f t="shared" si="108"/>
        <v>0</v>
      </c>
      <c r="AM174" s="52">
        <f t="shared" si="109"/>
        <v>0</v>
      </c>
      <c r="AN174" s="34">
        <f t="shared" si="110"/>
        <v>82</v>
      </c>
      <c r="AO174" s="34"/>
      <c r="AP174" s="34">
        <f t="shared" si="111"/>
        <v>106</v>
      </c>
      <c r="AQ174" s="37">
        <f t="shared" si="112"/>
        <v>109</v>
      </c>
      <c r="AR174" s="1">
        <v>30</v>
      </c>
      <c r="AS174" s="1">
        <f t="shared" si="113"/>
        <v>210</v>
      </c>
      <c r="AT174" s="34"/>
      <c r="AU174" s="34">
        <f t="shared" si="114"/>
        <v>-1</v>
      </c>
      <c r="AV174" s="7">
        <f t="shared" si="115"/>
        <v>292</v>
      </c>
      <c r="AW174" s="7"/>
      <c r="AX174" s="70">
        <f t="shared" si="116"/>
        <v>11.428571428571429</v>
      </c>
      <c r="AY174" s="50"/>
      <c r="AZ174" s="50">
        <f t="shared" si="117"/>
        <v>28</v>
      </c>
      <c r="BA174" s="50">
        <f t="shared" si="117"/>
        <v>56</v>
      </c>
      <c r="BB174" s="50">
        <f t="shared" si="118"/>
        <v>91</v>
      </c>
      <c r="BC174" s="50">
        <f t="shared" si="119"/>
        <v>112</v>
      </c>
      <c r="BD174" s="50">
        <f t="shared" si="122"/>
        <v>140</v>
      </c>
      <c r="BE174" s="50">
        <f t="shared" si="122"/>
        <v>168</v>
      </c>
      <c r="BF174" s="50">
        <f t="shared" si="122"/>
        <v>196</v>
      </c>
      <c r="BG174" s="50">
        <f t="shared" si="121"/>
        <v>224</v>
      </c>
      <c r="BH174" s="50">
        <f t="shared" si="121"/>
        <v>252</v>
      </c>
      <c r="BI174" s="50">
        <f t="shared" si="121"/>
        <v>280</v>
      </c>
    </row>
    <row r="175" spans="1:61">
      <c r="A175" s="95">
        <v>373</v>
      </c>
      <c r="L175" s="3" t="str">
        <f t="shared" si="95"/>
        <v>Not Yet Assigned</v>
      </c>
      <c r="M175" s="3" t="s">
        <v>76</v>
      </c>
      <c r="N175" s="3" t="s">
        <v>76</v>
      </c>
      <c r="O175" s="3" t="s">
        <v>76</v>
      </c>
      <c r="P175" s="3" t="s">
        <v>76</v>
      </c>
      <c r="Q175" s="3" t="s">
        <v>76</v>
      </c>
      <c r="R175" s="3" t="s">
        <v>76</v>
      </c>
      <c r="U175" s="34">
        <f t="shared" si="120"/>
        <v>21</v>
      </c>
      <c r="V175" s="35">
        <f t="shared" si="96"/>
        <v>0</v>
      </c>
      <c r="W175" s="34">
        <f t="shared" si="97"/>
        <v>56</v>
      </c>
      <c r="X175" s="34">
        <f t="shared" si="98"/>
        <v>60</v>
      </c>
      <c r="Z175" s="52">
        <f t="shared" si="99"/>
        <v>0</v>
      </c>
      <c r="AA175" s="52">
        <f t="shared" si="100"/>
        <v>0</v>
      </c>
      <c r="AB175" s="36">
        <f t="shared" si="101"/>
        <v>61</v>
      </c>
      <c r="AC175" s="55"/>
      <c r="AD175" s="52">
        <f t="shared" si="102"/>
        <v>0</v>
      </c>
      <c r="AE175" s="52">
        <f t="shared" si="103"/>
        <v>0</v>
      </c>
      <c r="AF175" s="34">
        <f t="shared" si="104"/>
        <v>68</v>
      </c>
      <c r="AG175" s="55"/>
      <c r="AH175" s="52">
        <f t="shared" si="105"/>
        <v>0</v>
      </c>
      <c r="AI175" s="52">
        <f t="shared" si="106"/>
        <v>0</v>
      </c>
      <c r="AJ175" s="34">
        <f t="shared" si="107"/>
        <v>75</v>
      </c>
      <c r="AK175" s="55"/>
      <c r="AL175" s="52">
        <f t="shared" si="108"/>
        <v>0</v>
      </c>
      <c r="AM175" s="52">
        <f t="shared" si="109"/>
        <v>0</v>
      </c>
      <c r="AN175" s="34">
        <f t="shared" si="110"/>
        <v>82</v>
      </c>
      <c r="AO175" s="34"/>
      <c r="AP175" s="34">
        <f t="shared" si="111"/>
        <v>106</v>
      </c>
      <c r="AQ175" s="37">
        <f t="shared" si="112"/>
        <v>109</v>
      </c>
      <c r="AR175" s="1">
        <v>30</v>
      </c>
      <c r="AS175" s="1">
        <f t="shared" si="113"/>
        <v>210</v>
      </c>
      <c r="AT175" s="34"/>
      <c r="AU175" s="34">
        <f t="shared" si="114"/>
        <v>-1</v>
      </c>
      <c r="AV175" s="7">
        <f t="shared" si="115"/>
        <v>292</v>
      </c>
      <c r="AW175" s="7"/>
      <c r="AX175" s="70">
        <f t="shared" si="116"/>
        <v>11.428571428571429</v>
      </c>
      <c r="AY175" s="50"/>
      <c r="AZ175" s="50">
        <f t="shared" si="117"/>
        <v>28</v>
      </c>
      <c r="BA175" s="50">
        <f t="shared" si="117"/>
        <v>56</v>
      </c>
      <c r="BB175" s="50">
        <f t="shared" si="118"/>
        <v>91</v>
      </c>
      <c r="BC175" s="50">
        <f t="shared" si="119"/>
        <v>112</v>
      </c>
      <c r="BD175" s="50">
        <f t="shared" si="122"/>
        <v>140</v>
      </c>
      <c r="BE175" s="50">
        <f t="shared" si="122"/>
        <v>168</v>
      </c>
      <c r="BF175" s="50">
        <f t="shared" si="122"/>
        <v>196</v>
      </c>
      <c r="BG175" s="50">
        <f t="shared" si="121"/>
        <v>224</v>
      </c>
      <c r="BH175" s="50">
        <f t="shared" si="121"/>
        <v>252</v>
      </c>
      <c r="BI175" s="50">
        <f t="shared" si="121"/>
        <v>280</v>
      </c>
    </row>
    <row r="176" spans="1:61">
      <c r="A176" s="95">
        <v>374</v>
      </c>
      <c r="L176" s="3" t="str">
        <f t="shared" si="95"/>
        <v>Not Yet Assigned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U176" s="34">
        <f t="shared" si="120"/>
        <v>21</v>
      </c>
      <c r="V176" s="35">
        <f t="shared" si="96"/>
        <v>0</v>
      </c>
      <c r="W176" s="34">
        <f t="shared" si="97"/>
        <v>56</v>
      </c>
      <c r="X176" s="34">
        <f t="shared" si="98"/>
        <v>60</v>
      </c>
      <c r="Z176" s="52">
        <f t="shared" si="99"/>
        <v>0</v>
      </c>
      <c r="AA176" s="52">
        <f t="shared" si="100"/>
        <v>0</v>
      </c>
      <c r="AB176" s="36">
        <f t="shared" si="101"/>
        <v>61</v>
      </c>
      <c r="AC176" s="55"/>
      <c r="AD176" s="52">
        <f t="shared" si="102"/>
        <v>0</v>
      </c>
      <c r="AE176" s="52">
        <f t="shared" si="103"/>
        <v>0</v>
      </c>
      <c r="AF176" s="34">
        <f t="shared" si="104"/>
        <v>68</v>
      </c>
      <c r="AG176" s="55"/>
      <c r="AH176" s="52">
        <f t="shared" si="105"/>
        <v>0</v>
      </c>
      <c r="AI176" s="52">
        <f t="shared" si="106"/>
        <v>0</v>
      </c>
      <c r="AJ176" s="34">
        <f t="shared" si="107"/>
        <v>75</v>
      </c>
      <c r="AK176" s="55"/>
      <c r="AL176" s="52">
        <f t="shared" si="108"/>
        <v>0</v>
      </c>
      <c r="AM176" s="52">
        <f t="shared" si="109"/>
        <v>0</v>
      </c>
      <c r="AN176" s="34">
        <f t="shared" si="110"/>
        <v>82</v>
      </c>
      <c r="AO176" s="34"/>
      <c r="AP176" s="34">
        <f t="shared" si="111"/>
        <v>106</v>
      </c>
      <c r="AQ176" s="37">
        <f t="shared" si="112"/>
        <v>109</v>
      </c>
      <c r="AR176" s="1">
        <v>30</v>
      </c>
      <c r="AS176" s="1">
        <f t="shared" si="113"/>
        <v>210</v>
      </c>
      <c r="AT176" s="34"/>
      <c r="AU176" s="34">
        <f t="shared" si="114"/>
        <v>-1</v>
      </c>
      <c r="AV176" s="7">
        <f t="shared" si="115"/>
        <v>292</v>
      </c>
      <c r="AW176" s="7"/>
      <c r="AX176" s="70">
        <f t="shared" si="116"/>
        <v>11.428571428571429</v>
      </c>
      <c r="AY176" s="50"/>
      <c r="AZ176" s="50">
        <f t="shared" si="117"/>
        <v>28</v>
      </c>
      <c r="BA176" s="50">
        <f t="shared" si="117"/>
        <v>56</v>
      </c>
      <c r="BB176" s="50">
        <f t="shared" si="118"/>
        <v>91</v>
      </c>
      <c r="BC176" s="50">
        <f t="shared" si="119"/>
        <v>112</v>
      </c>
      <c r="BD176" s="50">
        <f t="shared" si="122"/>
        <v>140</v>
      </c>
      <c r="BE176" s="50">
        <f t="shared" si="122"/>
        <v>168</v>
      </c>
      <c r="BF176" s="50">
        <f t="shared" si="122"/>
        <v>196</v>
      </c>
      <c r="BG176" s="50">
        <f t="shared" si="121"/>
        <v>224</v>
      </c>
      <c r="BH176" s="50">
        <f t="shared" si="121"/>
        <v>252</v>
      </c>
      <c r="BI176" s="50">
        <f t="shared" si="121"/>
        <v>280</v>
      </c>
    </row>
    <row r="177" spans="1:61">
      <c r="A177" s="95">
        <v>375</v>
      </c>
      <c r="L177" s="3" t="str">
        <f t="shared" si="95"/>
        <v>Not Yet Assigned</v>
      </c>
      <c r="M177" s="3" t="s">
        <v>76</v>
      </c>
      <c r="N177" s="3" t="s">
        <v>76</v>
      </c>
      <c r="O177" s="3" t="s">
        <v>76</v>
      </c>
      <c r="P177" s="3" t="s">
        <v>76</v>
      </c>
      <c r="Q177" s="3" t="s">
        <v>76</v>
      </c>
      <c r="R177" s="3" t="s">
        <v>76</v>
      </c>
      <c r="U177" s="34">
        <f t="shared" si="120"/>
        <v>21</v>
      </c>
      <c r="V177" s="35">
        <f t="shared" si="96"/>
        <v>0</v>
      </c>
      <c r="W177" s="34">
        <f t="shared" si="97"/>
        <v>56</v>
      </c>
      <c r="X177" s="34">
        <f t="shared" si="98"/>
        <v>60</v>
      </c>
      <c r="Z177" s="52">
        <f t="shared" si="99"/>
        <v>0</v>
      </c>
      <c r="AA177" s="52">
        <f t="shared" si="100"/>
        <v>0</v>
      </c>
      <c r="AB177" s="36">
        <f t="shared" si="101"/>
        <v>61</v>
      </c>
      <c r="AC177" s="55"/>
      <c r="AD177" s="52">
        <f t="shared" si="102"/>
        <v>0</v>
      </c>
      <c r="AE177" s="52">
        <f t="shared" si="103"/>
        <v>0</v>
      </c>
      <c r="AF177" s="34">
        <f t="shared" si="104"/>
        <v>68</v>
      </c>
      <c r="AG177" s="55"/>
      <c r="AH177" s="52">
        <f t="shared" si="105"/>
        <v>0</v>
      </c>
      <c r="AI177" s="52">
        <f t="shared" si="106"/>
        <v>0</v>
      </c>
      <c r="AJ177" s="34">
        <f t="shared" si="107"/>
        <v>75</v>
      </c>
      <c r="AK177" s="55"/>
      <c r="AL177" s="52">
        <f t="shared" si="108"/>
        <v>0</v>
      </c>
      <c r="AM177" s="52">
        <f t="shared" si="109"/>
        <v>0</v>
      </c>
      <c r="AN177" s="34">
        <f t="shared" si="110"/>
        <v>82</v>
      </c>
      <c r="AO177" s="34"/>
      <c r="AP177" s="34">
        <f t="shared" si="111"/>
        <v>106</v>
      </c>
      <c r="AQ177" s="37">
        <f t="shared" si="112"/>
        <v>109</v>
      </c>
      <c r="AR177" s="1">
        <v>30</v>
      </c>
      <c r="AS177" s="1">
        <f t="shared" si="113"/>
        <v>210</v>
      </c>
      <c r="AT177" s="34"/>
      <c r="AU177" s="34">
        <f t="shared" si="114"/>
        <v>-1</v>
      </c>
      <c r="AV177" s="7">
        <f t="shared" si="115"/>
        <v>292</v>
      </c>
      <c r="AW177" s="7"/>
      <c r="AX177" s="70">
        <f t="shared" si="116"/>
        <v>11.428571428571429</v>
      </c>
      <c r="AY177" s="50"/>
      <c r="AZ177" s="50">
        <f t="shared" si="117"/>
        <v>28</v>
      </c>
      <c r="BA177" s="50">
        <f t="shared" si="117"/>
        <v>56</v>
      </c>
      <c r="BB177" s="50">
        <f t="shared" si="118"/>
        <v>91</v>
      </c>
      <c r="BC177" s="50">
        <f t="shared" si="119"/>
        <v>112</v>
      </c>
      <c r="BD177" s="50">
        <f t="shared" si="122"/>
        <v>140</v>
      </c>
      <c r="BE177" s="50">
        <f t="shared" si="122"/>
        <v>168</v>
      </c>
      <c r="BF177" s="50">
        <f t="shared" si="122"/>
        <v>196</v>
      </c>
      <c r="BG177" s="50">
        <f t="shared" si="121"/>
        <v>224</v>
      </c>
      <c r="BH177" s="50">
        <f t="shared" si="121"/>
        <v>252</v>
      </c>
      <c r="BI177" s="50">
        <f t="shared" si="121"/>
        <v>280</v>
      </c>
    </row>
    <row r="178" spans="1:61">
      <c r="A178" s="95">
        <v>376</v>
      </c>
      <c r="L178" s="3" t="str">
        <f t="shared" si="95"/>
        <v>Not Yet Assigned</v>
      </c>
      <c r="M178" s="3" t="s">
        <v>76</v>
      </c>
      <c r="N178" s="3" t="s">
        <v>76</v>
      </c>
      <c r="O178" s="3" t="s">
        <v>76</v>
      </c>
      <c r="P178" s="3" t="s">
        <v>76</v>
      </c>
      <c r="Q178" s="3" t="s">
        <v>76</v>
      </c>
      <c r="R178" s="3" t="s">
        <v>76</v>
      </c>
      <c r="U178" s="34">
        <f t="shared" si="120"/>
        <v>21</v>
      </c>
      <c r="V178" s="35">
        <f t="shared" si="96"/>
        <v>0</v>
      </c>
      <c r="W178" s="34">
        <f t="shared" si="97"/>
        <v>56</v>
      </c>
      <c r="X178" s="34">
        <f t="shared" si="98"/>
        <v>60</v>
      </c>
      <c r="Z178" s="52">
        <f t="shared" si="99"/>
        <v>0</v>
      </c>
      <c r="AA178" s="52">
        <f t="shared" si="100"/>
        <v>0</v>
      </c>
      <c r="AB178" s="36">
        <f t="shared" si="101"/>
        <v>61</v>
      </c>
      <c r="AC178" s="55"/>
      <c r="AD178" s="52">
        <f t="shared" si="102"/>
        <v>0</v>
      </c>
      <c r="AE178" s="52">
        <f t="shared" si="103"/>
        <v>0</v>
      </c>
      <c r="AF178" s="34">
        <f t="shared" si="104"/>
        <v>68</v>
      </c>
      <c r="AG178" s="55"/>
      <c r="AH178" s="52">
        <f t="shared" si="105"/>
        <v>0</v>
      </c>
      <c r="AI178" s="52">
        <f t="shared" si="106"/>
        <v>0</v>
      </c>
      <c r="AJ178" s="34">
        <f t="shared" si="107"/>
        <v>75</v>
      </c>
      <c r="AK178" s="55"/>
      <c r="AL178" s="52">
        <f t="shared" si="108"/>
        <v>0</v>
      </c>
      <c r="AM178" s="52">
        <f t="shared" si="109"/>
        <v>0</v>
      </c>
      <c r="AN178" s="34">
        <f t="shared" si="110"/>
        <v>82</v>
      </c>
      <c r="AO178" s="34"/>
      <c r="AP178" s="34">
        <f t="shared" si="111"/>
        <v>106</v>
      </c>
      <c r="AQ178" s="37">
        <f t="shared" si="112"/>
        <v>109</v>
      </c>
      <c r="AR178" s="1">
        <v>30</v>
      </c>
      <c r="AS178" s="1">
        <f t="shared" si="113"/>
        <v>210</v>
      </c>
      <c r="AT178" s="34"/>
      <c r="AU178" s="34">
        <f t="shared" si="114"/>
        <v>-1</v>
      </c>
      <c r="AV178" s="7">
        <f t="shared" si="115"/>
        <v>292</v>
      </c>
      <c r="AW178" s="7"/>
      <c r="AX178" s="70">
        <f t="shared" si="116"/>
        <v>11.428571428571429</v>
      </c>
      <c r="AY178" s="50"/>
      <c r="AZ178" s="50">
        <f t="shared" si="117"/>
        <v>28</v>
      </c>
      <c r="BA178" s="50">
        <f t="shared" si="117"/>
        <v>56</v>
      </c>
      <c r="BB178" s="50">
        <f t="shared" si="118"/>
        <v>91</v>
      </c>
      <c r="BC178" s="50">
        <f t="shared" si="119"/>
        <v>112</v>
      </c>
      <c r="BD178" s="50">
        <f t="shared" si="122"/>
        <v>140</v>
      </c>
      <c r="BE178" s="50">
        <f t="shared" si="122"/>
        <v>168</v>
      </c>
      <c r="BF178" s="50">
        <f t="shared" si="122"/>
        <v>196</v>
      </c>
      <c r="BG178" s="50">
        <f t="shared" si="121"/>
        <v>224</v>
      </c>
      <c r="BH178" s="50">
        <f t="shared" si="121"/>
        <v>252</v>
      </c>
      <c r="BI178" s="50">
        <f t="shared" si="121"/>
        <v>280</v>
      </c>
    </row>
    <row r="179" spans="1:61">
      <c r="A179" s="95">
        <v>377</v>
      </c>
      <c r="L179" s="3" t="str">
        <f t="shared" si="95"/>
        <v>Not Yet Assigned</v>
      </c>
      <c r="M179" s="3" t="s">
        <v>76</v>
      </c>
      <c r="N179" s="3" t="s">
        <v>76</v>
      </c>
      <c r="O179" s="3" t="s">
        <v>76</v>
      </c>
      <c r="P179" s="3" t="s">
        <v>76</v>
      </c>
      <c r="Q179" s="3" t="s">
        <v>76</v>
      </c>
      <c r="R179" s="3" t="s">
        <v>76</v>
      </c>
      <c r="U179" s="34">
        <f t="shared" si="120"/>
        <v>21</v>
      </c>
      <c r="V179" s="35">
        <f t="shared" si="96"/>
        <v>0</v>
      </c>
      <c r="W179" s="34">
        <f t="shared" si="97"/>
        <v>56</v>
      </c>
      <c r="X179" s="34">
        <f t="shared" si="98"/>
        <v>60</v>
      </c>
      <c r="Z179" s="52">
        <f t="shared" si="99"/>
        <v>0</v>
      </c>
      <c r="AA179" s="52">
        <f t="shared" si="100"/>
        <v>0</v>
      </c>
      <c r="AB179" s="36">
        <f t="shared" si="101"/>
        <v>61</v>
      </c>
      <c r="AC179" s="55"/>
      <c r="AD179" s="52">
        <f t="shared" si="102"/>
        <v>0</v>
      </c>
      <c r="AE179" s="52">
        <f t="shared" si="103"/>
        <v>0</v>
      </c>
      <c r="AF179" s="34">
        <f t="shared" si="104"/>
        <v>68</v>
      </c>
      <c r="AG179" s="55"/>
      <c r="AH179" s="52">
        <f t="shared" si="105"/>
        <v>0</v>
      </c>
      <c r="AI179" s="52">
        <f t="shared" si="106"/>
        <v>0</v>
      </c>
      <c r="AJ179" s="34">
        <f t="shared" si="107"/>
        <v>75</v>
      </c>
      <c r="AK179" s="55"/>
      <c r="AL179" s="52">
        <f t="shared" si="108"/>
        <v>0</v>
      </c>
      <c r="AM179" s="52">
        <f t="shared" si="109"/>
        <v>0</v>
      </c>
      <c r="AN179" s="34">
        <f t="shared" si="110"/>
        <v>82</v>
      </c>
      <c r="AO179" s="34"/>
      <c r="AP179" s="34">
        <f t="shared" si="111"/>
        <v>106</v>
      </c>
      <c r="AQ179" s="37">
        <f t="shared" si="112"/>
        <v>109</v>
      </c>
      <c r="AR179" s="1">
        <v>30</v>
      </c>
      <c r="AS179" s="1">
        <f t="shared" si="113"/>
        <v>210</v>
      </c>
      <c r="AT179" s="34"/>
      <c r="AU179" s="34">
        <f t="shared" si="114"/>
        <v>-1</v>
      </c>
      <c r="AV179" s="7">
        <f t="shared" si="115"/>
        <v>292</v>
      </c>
      <c r="AW179" s="7"/>
      <c r="AX179" s="70">
        <f t="shared" si="116"/>
        <v>11.428571428571429</v>
      </c>
      <c r="AY179" s="50"/>
      <c r="AZ179" s="50">
        <f t="shared" si="117"/>
        <v>28</v>
      </c>
      <c r="BA179" s="50">
        <f t="shared" si="117"/>
        <v>56</v>
      </c>
      <c r="BB179" s="50">
        <f t="shared" si="118"/>
        <v>91</v>
      </c>
      <c r="BC179" s="50">
        <f t="shared" si="119"/>
        <v>112</v>
      </c>
      <c r="BD179" s="50">
        <f t="shared" si="122"/>
        <v>140</v>
      </c>
      <c r="BE179" s="50">
        <f t="shared" si="122"/>
        <v>168</v>
      </c>
      <c r="BF179" s="50">
        <f t="shared" si="122"/>
        <v>196</v>
      </c>
      <c r="BG179" s="50">
        <f t="shared" si="121"/>
        <v>224</v>
      </c>
      <c r="BH179" s="50">
        <f t="shared" si="121"/>
        <v>252</v>
      </c>
      <c r="BI179" s="50">
        <f t="shared" si="121"/>
        <v>280</v>
      </c>
    </row>
    <row r="180" spans="1:61">
      <c r="A180" s="95">
        <v>378</v>
      </c>
      <c r="L180" s="3" t="str">
        <f t="shared" si="95"/>
        <v>Not Yet Assigned</v>
      </c>
      <c r="M180" s="3" t="s">
        <v>76</v>
      </c>
      <c r="N180" s="3" t="s">
        <v>76</v>
      </c>
      <c r="O180" s="3" t="s">
        <v>76</v>
      </c>
      <c r="P180" s="3" t="s">
        <v>76</v>
      </c>
      <c r="Q180" s="3" t="s">
        <v>76</v>
      </c>
      <c r="R180" s="3" t="s">
        <v>76</v>
      </c>
      <c r="U180" s="34">
        <f t="shared" si="120"/>
        <v>21</v>
      </c>
      <c r="V180" s="35">
        <f t="shared" si="96"/>
        <v>0</v>
      </c>
      <c r="W180" s="34">
        <f t="shared" si="97"/>
        <v>56</v>
      </c>
      <c r="X180" s="34">
        <f t="shared" si="98"/>
        <v>60</v>
      </c>
      <c r="Z180" s="52">
        <f t="shared" si="99"/>
        <v>0</v>
      </c>
      <c r="AA180" s="52">
        <f t="shared" si="100"/>
        <v>0</v>
      </c>
      <c r="AB180" s="36">
        <f t="shared" si="101"/>
        <v>61</v>
      </c>
      <c r="AC180" s="55"/>
      <c r="AD180" s="52">
        <f t="shared" si="102"/>
        <v>0</v>
      </c>
      <c r="AE180" s="52">
        <f t="shared" si="103"/>
        <v>0</v>
      </c>
      <c r="AF180" s="34">
        <f t="shared" si="104"/>
        <v>68</v>
      </c>
      <c r="AG180" s="55"/>
      <c r="AH180" s="52">
        <f t="shared" si="105"/>
        <v>0</v>
      </c>
      <c r="AI180" s="52">
        <f t="shared" si="106"/>
        <v>0</v>
      </c>
      <c r="AJ180" s="34">
        <f t="shared" si="107"/>
        <v>75</v>
      </c>
      <c r="AK180" s="55"/>
      <c r="AL180" s="52">
        <f t="shared" si="108"/>
        <v>0</v>
      </c>
      <c r="AM180" s="52">
        <f t="shared" si="109"/>
        <v>0</v>
      </c>
      <c r="AN180" s="34">
        <f t="shared" si="110"/>
        <v>82</v>
      </c>
      <c r="AO180" s="34"/>
      <c r="AP180" s="34">
        <f t="shared" si="111"/>
        <v>106</v>
      </c>
      <c r="AQ180" s="37">
        <f t="shared" si="112"/>
        <v>109</v>
      </c>
      <c r="AR180" s="1">
        <v>30</v>
      </c>
      <c r="AS180" s="1">
        <f t="shared" si="113"/>
        <v>210</v>
      </c>
      <c r="AT180" s="34"/>
      <c r="AU180" s="34">
        <f t="shared" si="114"/>
        <v>-1</v>
      </c>
      <c r="AV180" s="7">
        <f t="shared" si="115"/>
        <v>292</v>
      </c>
      <c r="AW180" s="7"/>
      <c r="AX180" s="70">
        <f t="shared" si="116"/>
        <v>11.428571428571429</v>
      </c>
      <c r="AY180" s="50"/>
      <c r="AZ180" s="50">
        <f t="shared" si="117"/>
        <v>28</v>
      </c>
      <c r="BA180" s="50">
        <f t="shared" si="117"/>
        <v>56</v>
      </c>
      <c r="BB180" s="50">
        <f t="shared" si="118"/>
        <v>91</v>
      </c>
      <c r="BC180" s="50">
        <f t="shared" si="119"/>
        <v>112</v>
      </c>
      <c r="BD180" s="50">
        <f t="shared" si="122"/>
        <v>140</v>
      </c>
      <c r="BE180" s="50">
        <f t="shared" si="122"/>
        <v>168</v>
      </c>
      <c r="BF180" s="50">
        <f t="shared" si="122"/>
        <v>196</v>
      </c>
      <c r="BG180" s="50">
        <f t="shared" si="121"/>
        <v>224</v>
      </c>
      <c r="BH180" s="50">
        <f t="shared" si="121"/>
        <v>252</v>
      </c>
      <c r="BI180" s="50">
        <f t="shared" si="121"/>
        <v>280</v>
      </c>
    </row>
    <row r="181" spans="1:61">
      <c r="A181" s="95">
        <v>379</v>
      </c>
      <c r="L181" s="3" t="str">
        <f t="shared" si="95"/>
        <v>Not Yet Assigned</v>
      </c>
      <c r="M181" s="3" t="s">
        <v>76</v>
      </c>
      <c r="N181" s="3" t="s">
        <v>76</v>
      </c>
      <c r="O181" s="3" t="s">
        <v>76</v>
      </c>
      <c r="P181" s="3" t="s">
        <v>76</v>
      </c>
      <c r="Q181" s="3" t="s">
        <v>76</v>
      </c>
      <c r="R181" s="3" t="s">
        <v>76</v>
      </c>
      <c r="U181" s="34">
        <f t="shared" si="120"/>
        <v>21</v>
      </c>
      <c r="V181" s="35">
        <f t="shared" si="96"/>
        <v>0</v>
      </c>
      <c r="W181" s="34">
        <f t="shared" si="97"/>
        <v>56</v>
      </c>
      <c r="X181" s="34">
        <f t="shared" si="98"/>
        <v>60</v>
      </c>
      <c r="Z181" s="52">
        <f t="shared" si="99"/>
        <v>0</v>
      </c>
      <c r="AA181" s="52">
        <f t="shared" si="100"/>
        <v>0</v>
      </c>
      <c r="AB181" s="36">
        <f t="shared" si="101"/>
        <v>61</v>
      </c>
      <c r="AC181" s="55"/>
      <c r="AD181" s="52">
        <f t="shared" si="102"/>
        <v>0</v>
      </c>
      <c r="AE181" s="52">
        <f t="shared" si="103"/>
        <v>0</v>
      </c>
      <c r="AF181" s="34">
        <f t="shared" si="104"/>
        <v>68</v>
      </c>
      <c r="AG181" s="55"/>
      <c r="AH181" s="52">
        <f t="shared" si="105"/>
        <v>0</v>
      </c>
      <c r="AI181" s="52">
        <f t="shared" si="106"/>
        <v>0</v>
      </c>
      <c r="AJ181" s="34">
        <f t="shared" si="107"/>
        <v>75</v>
      </c>
      <c r="AK181" s="55"/>
      <c r="AL181" s="52">
        <f t="shared" si="108"/>
        <v>0</v>
      </c>
      <c r="AM181" s="52">
        <f t="shared" si="109"/>
        <v>0</v>
      </c>
      <c r="AN181" s="34">
        <f t="shared" si="110"/>
        <v>82</v>
      </c>
      <c r="AO181" s="34"/>
      <c r="AP181" s="34">
        <f t="shared" si="111"/>
        <v>106</v>
      </c>
      <c r="AQ181" s="37">
        <f t="shared" si="112"/>
        <v>109</v>
      </c>
      <c r="AR181" s="1">
        <v>30</v>
      </c>
      <c r="AS181" s="1">
        <f t="shared" si="113"/>
        <v>210</v>
      </c>
      <c r="AT181" s="34"/>
      <c r="AU181" s="34">
        <f t="shared" si="114"/>
        <v>-1</v>
      </c>
      <c r="AV181" s="7">
        <f t="shared" si="115"/>
        <v>292</v>
      </c>
      <c r="AW181" s="7"/>
      <c r="AX181" s="70">
        <f t="shared" si="116"/>
        <v>11.428571428571429</v>
      </c>
      <c r="AY181" s="50"/>
      <c r="AZ181" s="50">
        <f t="shared" si="117"/>
        <v>28</v>
      </c>
      <c r="BA181" s="50">
        <f t="shared" si="117"/>
        <v>56</v>
      </c>
      <c r="BB181" s="50">
        <f t="shared" si="118"/>
        <v>91</v>
      </c>
      <c r="BC181" s="50">
        <f t="shared" si="119"/>
        <v>112</v>
      </c>
      <c r="BD181" s="50">
        <f t="shared" si="122"/>
        <v>140</v>
      </c>
      <c r="BE181" s="50">
        <f t="shared" si="122"/>
        <v>168</v>
      </c>
      <c r="BF181" s="50">
        <f t="shared" si="122"/>
        <v>196</v>
      </c>
      <c r="BG181" s="50">
        <f t="shared" si="121"/>
        <v>224</v>
      </c>
      <c r="BH181" s="50">
        <f t="shared" si="121"/>
        <v>252</v>
      </c>
      <c r="BI181" s="50">
        <f t="shared" si="121"/>
        <v>280</v>
      </c>
    </row>
    <row r="182" spans="1:61">
      <c r="A182" s="95">
        <v>380</v>
      </c>
      <c r="L182" s="3" t="str">
        <f t="shared" si="95"/>
        <v>Not Yet Assigned</v>
      </c>
      <c r="M182" s="3" t="s">
        <v>76</v>
      </c>
      <c r="N182" s="3" t="s">
        <v>76</v>
      </c>
      <c r="O182" s="3" t="s">
        <v>76</v>
      </c>
      <c r="P182" s="3" t="s">
        <v>76</v>
      </c>
      <c r="Q182" s="3" t="s">
        <v>76</v>
      </c>
      <c r="R182" s="3" t="s">
        <v>76</v>
      </c>
      <c r="U182" s="34">
        <f t="shared" si="120"/>
        <v>21</v>
      </c>
      <c r="V182" s="35">
        <f t="shared" si="96"/>
        <v>0</v>
      </c>
      <c r="W182" s="34">
        <f t="shared" si="97"/>
        <v>56</v>
      </c>
      <c r="X182" s="34">
        <f t="shared" si="98"/>
        <v>60</v>
      </c>
      <c r="Z182" s="52">
        <f t="shared" si="99"/>
        <v>0</v>
      </c>
      <c r="AA182" s="52">
        <f t="shared" si="100"/>
        <v>0</v>
      </c>
      <c r="AB182" s="36">
        <f t="shared" si="101"/>
        <v>61</v>
      </c>
      <c r="AC182" s="55"/>
      <c r="AD182" s="52">
        <f t="shared" si="102"/>
        <v>0</v>
      </c>
      <c r="AE182" s="52">
        <f t="shared" si="103"/>
        <v>0</v>
      </c>
      <c r="AF182" s="34">
        <f t="shared" si="104"/>
        <v>68</v>
      </c>
      <c r="AG182" s="55"/>
      <c r="AH182" s="52">
        <f t="shared" si="105"/>
        <v>0</v>
      </c>
      <c r="AI182" s="52">
        <f t="shared" si="106"/>
        <v>0</v>
      </c>
      <c r="AJ182" s="34">
        <f t="shared" si="107"/>
        <v>75</v>
      </c>
      <c r="AK182" s="55"/>
      <c r="AL182" s="52">
        <f t="shared" si="108"/>
        <v>0</v>
      </c>
      <c r="AM182" s="52">
        <f t="shared" si="109"/>
        <v>0</v>
      </c>
      <c r="AN182" s="34">
        <f t="shared" si="110"/>
        <v>82</v>
      </c>
      <c r="AO182" s="34"/>
      <c r="AP182" s="34">
        <f t="shared" si="111"/>
        <v>106</v>
      </c>
      <c r="AQ182" s="37">
        <f t="shared" si="112"/>
        <v>109</v>
      </c>
      <c r="AR182" s="1">
        <v>30</v>
      </c>
      <c r="AS182" s="1">
        <f t="shared" si="113"/>
        <v>210</v>
      </c>
      <c r="AT182" s="34"/>
      <c r="AU182" s="34">
        <f t="shared" si="114"/>
        <v>-1</v>
      </c>
      <c r="AV182" s="7">
        <f t="shared" si="115"/>
        <v>292</v>
      </c>
      <c r="AW182" s="7"/>
      <c r="AX182" s="70">
        <f t="shared" si="116"/>
        <v>11.428571428571429</v>
      </c>
      <c r="AY182" s="50"/>
      <c r="AZ182" s="50">
        <f t="shared" si="117"/>
        <v>28</v>
      </c>
      <c r="BA182" s="50">
        <f t="shared" si="117"/>
        <v>56</v>
      </c>
      <c r="BB182" s="50">
        <f t="shared" si="118"/>
        <v>91</v>
      </c>
      <c r="BC182" s="50">
        <f t="shared" si="119"/>
        <v>112</v>
      </c>
      <c r="BD182" s="50">
        <f t="shared" si="122"/>
        <v>140</v>
      </c>
      <c r="BE182" s="50">
        <f t="shared" si="122"/>
        <v>168</v>
      </c>
      <c r="BF182" s="50">
        <f t="shared" si="122"/>
        <v>196</v>
      </c>
      <c r="BG182" s="50">
        <f t="shared" si="121"/>
        <v>224</v>
      </c>
      <c r="BH182" s="50">
        <f t="shared" si="121"/>
        <v>252</v>
      </c>
      <c r="BI182" s="50">
        <f t="shared" si="121"/>
        <v>280</v>
      </c>
    </row>
    <row r="183" spans="1:61">
      <c r="A183" s="95">
        <v>381</v>
      </c>
      <c r="L183" s="3" t="str">
        <f t="shared" si="95"/>
        <v>Not Yet Assigned</v>
      </c>
      <c r="M183" s="3" t="s">
        <v>76</v>
      </c>
      <c r="N183" s="3" t="s">
        <v>76</v>
      </c>
      <c r="O183" s="3" t="s">
        <v>76</v>
      </c>
      <c r="P183" s="3" t="s">
        <v>76</v>
      </c>
      <c r="Q183" s="3" t="s">
        <v>76</v>
      </c>
      <c r="R183" s="3" t="s">
        <v>76</v>
      </c>
      <c r="U183" s="34">
        <f t="shared" si="120"/>
        <v>21</v>
      </c>
      <c r="V183" s="35">
        <f t="shared" si="96"/>
        <v>0</v>
      </c>
      <c r="W183" s="34">
        <f t="shared" si="97"/>
        <v>56</v>
      </c>
      <c r="X183" s="34">
        <f t="shared" si="98"/>
        <v>60</v>
      </c>
      <c r="Z183" s="52">
        <f t="shared" si="99"/>
        <v>0</v>
      </c>
      <c r="AA183" s="52">
        <f t="shared" si="100"/>
        <v>0</v>
      </c>
      <c r="AB183" s="36">
        <f t="shared" si="101"/>
        <v>61</v>
      </c>
      <c r="AC183" s="55"/>
      <c r="AD183" s="52">
        <f t="shared" si="102"/>
        <v>0</v>
      </c>
      <c r="AE183" s="52">
        <f t="shared" si="103"/>
        <v>0</v>
      </c>
      <c r="AF183" s="34">
        <f t="shared" si="104"/>
        <v>68</v>
      </c>
      <c r="AG183" s="55"/>
      <c r="AH183" s="52">
        <f t="shared" si="105"/>
        <v>0</v>
      </c>
      <c r="AI183" s="52">
        <f t="shared" si="106"/>
        <v>0</v>
      </c>
      <c r="AJ183" s="34">
        <f t="shared" si="107"/>
        <v>75</v>
      </c>
      <c r="AK183" s="55"/>
      <c r="AL183" s="52">
        <f t="shared" si="108"/>
        <v>0</v>
      </c>
      <c r="AM183" s="52">
        <f t="shared" si="109"/>
        <v>0</v>
      </c>
      <c r="AN183" s="34">
        <f t="shared" si="110"/>
        <v>82</v>
      </c>
      <c r="AO183" s="34"/>
      <c r="AP183" s="34">
        <f t="shared" si="111"/>
        <v>106</v>
      </c>
      <c r="AQ183" s="37">
        <f t="shared" si="112"/>
        <v>109</v>
      </c>
      <c r="AR183" s="1">
        <v>30</v>
      </c>
      <c r="AS183" s="1">
        <f t="shared" si="113"/>
        <v>210</v>
      </c>
      <c r="AT183" s="34"/>
      <c r="AU183" s="34">
        <f t="shared" si="114"/>
        <v>-1</v>
      </c>
      <c r="AV183" s="7">
        <f t="shared" si="115"/>
        <v>292</v>
      </c>
      <c r="AW183" s="7"/>
      <c r="AX183" s="70">
        <f t="shared" si="116"/>
        <v>11.428571428571429</v>
      </c>
      <c r="AY183" s="50"/>
      <c r="AZ183" s="50">
        <f t="shared" si="117"/>
        <v>28</v>
      </c>
      <c r="BA183" s="50">
        <f t="shared" si="117"/>
        <v>56</v>
      </c>
      <c r="BB183" s="50">
        <f t="shared" si="118"/>
        <v>91</v>
      </c>
      <c r="BC183" s="50">
        <f t="shared" si="119"/>
        <v>112</v>
      </c>
      <c r="BD183" s="50">
        <f t="shared" si="122"/>
        <v>140</v>
      </c>
      <c r="BE183" s="50">
        <f t="shared" si="122"/>
        <v>168</v>
      </c>
      <c r="BF183" s="50">
        <f t="shared" si="122"/>
        <v>196</v>
      </c>
      <c r="BG183" s="50">
        <f t="shared" si="121"/>
        <v>224</v>
      </c>
      <c r="BH183" s="50">
        <f t="shared" si="121"/>
        <v>252</v>
      </c>
      <c r="BI183" s="50">
        <f t="shared" si="121"/>
        <v>280</v>
      </c>
    </row>
    <row r="184" spans="1:61">
      <c r="A184" s="95">
        <v>382</v>
      </c>
      <c r="L184" s="3" t="str">
        <f t="shared" si="95"/>
        <v>Not Yet Assigned</v>
      </c>
      <c r="M184" s="3" t="s">
        <v>76</v>
      </c>
      <c r="N184" s="3" t="s">
        <v>76</v>
      </c>
      <c r="O184" s="3" t="s">
        <v>76</v>
      </c>
      <c r="P184" s="3" t="s">
        <v>76</v>
      </c>
      <c r="Q184" s="3" t="s">
        <v>76</v>
      </c>
      <c r="R184" s="3" t="s">
        <v>76</v>
      </c>
      <c r="U184" s="34">
        <f t="shared" si="120"/>
        <v>21</v>
      </c>
      <c r="V184" s="35">
        <f t="shared" si="96"/>
        <v>0</v>
      </c>
      <c r="W184" s="34">
        <f t="shared" si="97"/>
        <v>56</v>
      </c>
      <c r="X184" s="34">
        <f t="shared" si="98"/>
        <v>60</v>
      </c>
      <c r="Z184" s="52">
        <f t="shared" si="99"/>
        <v>0</v>
      </c>
      <c r="AA184" s="52">
        <f t="shared" si="100"/>
        <v>0</v>
      </c>
      <c r="AB184" s="36">
        <f t="shared" si="101"/>
        <v>61</v>
      </c>
      <c r="AC184" s="55"/>
      <c r="AD184" s="52">
        <f t="shared" si="102"/>
        <v>0</v>
      </c>
      <c r="AE184" s="52">
        <f t="shared" si="103"/>
        <v>0</v>
      </c>
      <c r="AF184" s="34">
        <f t="shared" si="104"/>
        <v>68</v>
      </c>
      <c r="AG184" s="55"/>
      <c r="AH184" s="52">
        <f t="shared" si="105"/>
        <v>0</v>
      </c>
      <c r="AI184" s="52">
        <f t="shared" si="106"/>
        <v>0</v>
      </c>
      <c r="AJ184" s="34">
        <f t="shared" si="107"/>
        <v>75</v>
      </c>
      <c r="AK184" s="55"/>
      <c r="AL184" s="52">
        <f t="shared" si="108"/>
        <v>0</v>
      </c>
      <c r="AM184" s="52">
        <f t="shared" si="109"/>
        <v>0</v>
      </c>
      <c r="AN184" s="34">
        <f t="shared" si="110"/>
        <v>82</v>
      </c>
      <c r="AO184" s="34"/>
      <c r="AP184" s="34">
        <f t="shared" si="111"/>
        <v>106</v>
      </c>
      <c r="AQ184" s="37">
        <f t="shared" si="112"/>
        <v>109</v>
      </c>
      <c r="AR184" s="1">
        <v>30</v>
      </c>
      <c r="AS184" s="1">
        <f t="shared" si="113"/>
        <v>210</v>
      </c>
      <c r="AT184" s="34"/>
      <c r="AU184" s="34">
        <f t="shared" si="114"/>
        <v>-1</v>
      </c>
      <c r="AV184" s="7">
        <f t="shared" si="115"/>
        <v>292</v>
      </c>
      <c r="AW184" s="7"/>
      <c r="AX184" s="70">
        <f t="shared" si="116"/>
        <v>11.428571428571429</v>
      </c>
      <c r="AY184" s="50"/>
      <c r="AZ184" s="50">
        <f t="shared" si="117"/>
        <v>28</v>
      </c>
      <c r="BA184" s="50">
        <f t="shared" si="117"/>
        <v>56</v>
      </c>
      <c r="BB184" s="50">
        <f t="shared" si="118"/>
        <v>91</v>
      </c>
      <c r="BC184" s="50">
        <f t="shared" si="119"/>
        <v>112</v>
      </c>
      <c r="BD184" s="50">
        <f t="shared" si="122"/>
        <v>140</v>
      </c>
      <c r="BE184" s="50">
        <f t="shared" si="122"/>
        <v>168</v>
      </c>
      <c r="BF184" s="50">
        <f t="shared" si="122"/>
        <v>196</v>
      </c>
      <c r="BG184" s="50">
        <f t="shared" si="121"/>
        <v>224</v>
      </c>
      <c r="BH184" s="50">
        <f t="shared" si="121"/>
        <v>252</v>
      </c>
      <c r="BI184" s="50">
        <f t="shared" si="121"/>
        <v>280</v>
      </c>
    </row>
    <row r="185" spans="1:61">
      <c r="A185" s="95">
        <v>383</v>
      </c>
      <c r="L185" s="3" t="str">
        <f t="shared" si="95"/>
        <v>Not Yet Assigned</v>
      </c>
      <c r="M185" s="3" t="s">
        <v>76</v>
      </c>
      <c r="N185" s="3" t="s">
        <v>76</v>
      </c>
      <c r="O185" s="3" t="s">
        <v>76</v>
      </c>
      <c r="P185" s="3" t="s">
        <v>76</v>
      </c>
      <c r="Q185" s="3" t="s">
        <v>76</v>
      </c>
      <c r="R185" s="3" t="s">
        <v>76</v>
      </c>
      <c r="U185" s="34">
        <f t="shared" si="120"/>
        <v>21</v>
      </c>
      <c r="V185" s="35">
        <f t="shared" si="96"/>
        <v>0</v>
      </c>
      <c r="W185" s="34">
        <f t="shared" si="97"/>
        <v>56</v>
      </c>
      <c r="X185" s="34">
        <f t="shared" si="98"/>
        <v>60</v>
      </c>
      <c r="Z185" s="52">
        <f t="shared" si="99"/>
        <v>0</v>
      </c>
      <c r="AA185" s="52">
        <f t="shared" si="100"/>
        <v>0</v>
      </c>
      <c r="AB185" s="36">
        <f t="shared" si="101"/>
        <v>61</v>
      </c>
      <c r="AC185" s="55"/>
      <c r="AD185" s="52">
        <f t="shared" si="102"/>
        <v>0</v>
      </c>
      <c r="AE185" s="52">
        <f t="shared" si="103"/>
        <v>0</v>
      </c>
      <c r="AF185" s="34">
        <f t="shared" si="104"/>
        <v>68</v>
      </c>
      <c r="AG185" s="55"/>
      <c r="AH185" s="52">
        <f t="shared" si="105"/>
        <v>0</v>
      </c>
      <c r="AI185" s="52">
        <f t="shared" si="106"/>
        <v>0</v>
      </c>
      <c r="AJ185" s="34">
        <f t="shared" si="107"/>
        <v>75</v>
      </c>
      <c r="AK185" s="55"/>
      <c r="AL185" s="52">
        <f t="shared" si="108"/>
        <v>0</v>
      </c>
      <c r="AM185" s="52">
        <f t="shared" si="109"/>
        <v>0</v>
      </c>
      <c r="AN185" s="34">
        <f t="shared" si="110"/>
        <v>82</v>
      </c>
      <c r="AO185" s="34"/>
      <c r="AP185" s="34">
        <f t="shared" si="111"/>
        <v>106</v>
      </c>
      <c r="AQ185" s="37">
        <f t="shared" si="112"/>
        <v>109</v>
      </c>
      <c r="AR185" s="1">
        <v>30</v>
      </c>
      <c r="AS185" s="1">
        <f t="shared" si="113"/>
        <v>210</v>
      </c>
      <c r="AT185" s="34"/>
      <c r="AU185" s="34">
        <f t="shared" si="114"/>
        <v>-1</v>
      </c>
      <c r="AV185" s="7">
        <f t="shared" si="115"/>
        <v>292</v>
      </c>
      <c r="AW185" s="7"/>
      <c r="AX185" s="70">
        <f t="shared" si="116"/>
        <v>11.428571428571429</v>
      </c>
      <c r="AY185" s="50"/>
      <c r="AZ185" s="50">
        <f t="shared" si="117"/>
        <v>28</v>
      </c>
      <c r="BA185" s="50">
        <f t="shared" si="117"/>
        <v>56</v>
      </c>
      <c r="BB185" s="50">
        <f t="shared" si="118"/>
        <v>91</v>
      </c>
      <c r="BC185" s="50">
        <f t="shared" si="119"/>
        <v>112</v>
      </c>
      <c r="BD185" s="50">
        <f t="shared" si="122"/>
        <v>140</v>
      </c>
      <c r="BE185" s="50">
        <f t="shared" si="122"/>
        <v>168</v>
      </c>
      <c r="BF185" s="50">
        <f t="shared" si="122"/>
        <v>196</v>
      </c>
      <c r="BG185" s="50">
        <f t="shared" si="121"/>
        <v>224</v>
      </c>
      <c r="BH185" s="50">
        <f t="shared" si="121"/>
        <v>252</v>
      </c>
      <c r="BI185" s="50">
        <f t="shared" si="121"/>
        <v>280</v>
      </c>
    </row>
    <row r="186" spans="1:61">
      <c r="A186" s="95">
        <v>384</v>
      </c>
      <c r="L186" s="3" t="str">
        <f t="shared" si="95"/>
        <v>Not Yet Assigned</v>
      </c>
      <c r="M186" s="3" t="s">
        <v>76</v>
      </c>
      <c r="N186" s="3" t="s">
        <v>76</v>
      </c>
      <c r="O186" s="3" t="s">
        <v>76</v>
      </c>
      <c r="P186" s="3" t="s">
        <v>76</v>
      </c>
      <c r="Q186" s="3" t="s">
        <v>76</v>
      </c>
      <c r="R186" s="3" t="s">
        <v>76</v>
      </c>
      <c r="U186" s="34">
        <f t="shared" si="120"/>
        <v>21</v>
      </c>
      <c r="V186" s="35">
        <f t="shared" si="96"/>
        <v>0</v>
      </c>
      <c r="W186" s="34">
        <f t="shared" si="97"/>
        <v>56</v>
      </c>
      <c r="X186" s="34">
        <f t="shared" si="98"/>
        <v>60</v>
      </c>
      <c r="Z186" s="52">
        <f t="shared" si="99"/>
        <v>0</v>
      </c>
      <c r="AA186" s="52">
        <f t="shared" si="100"/>
        <v>0</v>
      </c>
      <c r="AB186" s="36">
        <f t="shared" si="101"/>
        <v>61</v>
      </c>
      <c r="AC186" s="55"/>
      <c r="AD186" s="52">
        <f t="shared" si="102"/>
        <v>0</v>
      </c>
      <c r="AE186" s="52">
        <f t="shared" si="103"/>
        <v>0</v>
      </c>
      <c r="AF186" s="34">
        <f t="shared" si="104"/>
        <v>68</v>
      </c>
      <c r="AG186" s="55"/>
      <c r="AH186" s="52">
        <f t="shared" si="105"/>
        <v>0</v>
      </c>
      <c r="AI186" s="52">
        <f t="shared" si="106"/>
        <v>0</v>
      </c>
      <c r="AJ186" s="34">
        <f t="shared" si="107"/>
        <v>75</v>
      </c>
      <c r="AK186" s="55"/>
      <c r="AL186" s="52">
        <f t="shared" si="108"/>
        <v>0</v>
      </c>
      <c r="AM186" s="52">
        <f t="shared" si="109"/>
        <v>0</v>
      </c>
      <c r="AN186" s="34">
        <f t="shared" si="110"/>
        <v>82</v>
      </c>
      <c r="AO186" s="34"/>
      <c r="AP186" s="34">
        <f t="shared" si="111"/>
        <v>106</v>
      </c>
      <c r="AQ186" s="37">
        <f t="shared" si="112"/>
        <v>109</v>
      </c>
      <c r="AR186" s="1">
        <v>30</v>
      </c>
      <c r="AS186" s="1">
        <f t="shared" si="113"/>
        <v>210</v>
      </c>
      <c r="AT186" s="34"/>
      <c r="AU186" s="34">
        <f t="shared" si="114"/>
        <v>-1</v>
      </c>
      <c r="AV186" s="7">
        <f t="shared" si="115"/>
        <v>292</v>
      </c>
      <c r="AW186" s="7"/>
      <c r="AX186" s="70">
        <f t="shared" si="116"/>
        <v>11.428571428571429</v>
      </c>
      <c r="AY186" s="50"/>
      <c r="AZ186" s="50">
        <f t="shared" si="117"/>
        <v>28</v>
      </c>
      <c r="BA186" s="50">
        <f t="shared" si="117"/>
        <v>56</v>
      </c>
      <c r="BB186" s="50">
        <f t="shared" si="118"/>
        <v>91</v>
      </c>
      <c r="BC186" s="50">
        <f t="shared" si="119"/>
        <v>112</v>
      </c>
      <c r="BD186" s="50">
        <f t="shared" si="122"/>
        <v>140</v>
      </c>
      <c r="BE186" s="50">
        <f t="shared" si="122"/>
        <v>168</v>
      </c>
      <c r="BF186" s="50">
        <f t="shared" si="122"/>
        <v>196</v>
      </c>
      <c r="BG186" s="50">
        <f t="shared" si="121"/>
        <v>224</v>
      </c>
      <c r="BH186" s="50">
        <f t="shared" si="121"/>
        <v>252</v>
      </c>
      <c r="BI186" s="50">
        <f t="shared" si="121"/>
        <v>280</v>
      </c>
    </row>
    <row r="187" spans="1:61">
      <c r="A187" s="95">
        <v>385</v>
      </c>
      <c r="L187" s="3" t="str">
        <f t="shared" si="95"/>
        <v>Not Yet Assigned</v>
      </c>
      <c r="M187" s="3" t="s">
        <v>76</v>
      </c>
      <c r="N187" s="3" t="s">
        <v>76</v>
      </c>
      <c r="O187" s="3" t="s">
        <v>76</v>
      </c>
      <c r="P187" s="3" t="s">
        <v>76</v>
      </c>
      <c r="Q187" s="3" t="s">
        <v>76</v>
      </c>
      <c r="R187" s="3" t="s">
        <v>76</v>
      </c>
      <c r="U187" s="34">
        <f t="shared" si="120"/>
        <v>21</v>
      </c>
      <c r="V187" s="35">
        <f t="shared" si="96"/>
        <v>0</v>
      </c>
      <c r="W187" s="34">
        <f t="shared" si="97"/>
        <v>56</v>
      </c>
      <c r="X187" s="34">
        <f t="shared" si="98"/>
        <v>60</v>
      </c>
      <c r="Z187" s="52">
        <f t="shared" si="99"/>
        <v>0</v>
      </c>
      <c r="AA187" s="52">
        <f t="shared" si="100"/>
        <v>0</v>
      </c>
      <c r="AB187" s="36">
        <f t="shared" si="101"/>
        <v>61</v>
      </c>
      <c r="AC187" s="55"/>
      <c r="AD187" s="52">
        <f t="shared" si="102"/>
        <v>0</v>
      </c>
      <c r="AE187" s="52">
        <f t="shared" si="103"/>
        <v>0</v>
      </c>
      <c r="AF187" s="34">
        <f t="shared" si="104"/>
        <v>68</v>
      </c>
      <c r="AG187" s="55"/>
      <c r="AH187" s="52">
        <f t="shared" si="105"/>
        <v>0</v>
      </c>
      <c r="AI187" s="52">
        <f t="shared" si="106"/>
        <v>0</v>
      </c>
      <c r="AJ187" s="34">
        <f t="shared" si="107"/>
        <v>75</v>
      </c>
      <c r="AK187" s="55"/>
      <c r="AL187" s="52">
        <f t="shared" si="108"/>
        <v>0</v>
      </c>
      <c r="AM187" s="52">
        <f t="shared" si="109"/>
        <v>0</v>
      </c>
      <c r="AN187" s="34">
        <f t="shared" si="110"/>
        <v>82</v>
      </c>
      <c r="AO187" s="34"/>
      <c r="AP187" s="34">
        <f t="shared" si="111"/>
        <v>106</v>
      </c>
      <c r="AQ187" s="37">
        <f t="shared" si="112"/>
        <v>109</v>
      </c>
      <c r="AR187" s="1">
        <v>30</v>
      </c>
      <c r="AS187" s="1">
        <f t="shared" si="113"/>
        <v>210</v>
      </c>
      <c r="AT187" s="34"/>
      <c r="AU187" s="34">
        <f t="shared" si="114"/>
        <v>-1</v>
      </c>
      <c r="AV187" s="7">
        <f t="shared" si="115"/>
        <v>292</v>
      </c>
      <c r="AW187" s="7"/>
      <c r="AX187" s="70">
        <f t="shared" si="116"/>
        <v>11.428571428571429</v>
      </c>
      <c r="AY187" s="50"/>
      <c r="AZ187" s="50">
        <f t="shared" si="117"/>
        <v>28</v>
      </c>
      <c r="BA187" s="50">
        <f t="shared" si="117"/>
        <v>56</v>
      </c>
      <c r="BB187" s="50">
        <f t="shared" si="118"/>
        <v>91</v>
      </c>
      <c r="BC187" s="50">
        <f t="shared" si="119"/>
        <v>112</v>
      </c>
      <c r="BD187" s="50">
        <f t="shared" si="122"/>
        <v>140</v>
      </c>
      <c r="BE187" s="50">
        <f t="shared" si="122"/>
        <v>168</v>
      </c>
      <c r="BF187" s="50">
        <f t="shared" si="122"/>
        <v>196</v>
      </c>
      <c r="BG187" s="50">
        <f t="shared" si="121"/>
        <v>224</v>
      </c>
      <c r="BH187" s="50">
        <f t="shared" si="121"/>
        <v>252</v>
      </c>
      <c r="BI187" s="50">
        <f t="shared" si="121"/>
        <v>280</v>
      </c>
    </row>
    <row r="188" spans="1:61">
      <c r="A188" s="95">
        <v>386</v>
      </c>
      <c r="L188" s="3" t="str">
        <f t="shared" si="95"/>
        <v>Not Yet Assigned</v>
      </c>
      <c r="M188" s="3" t="s">
        <v>76</v>
      </c>
      <c r="N188" s="3" t="s">
        <v>76</v>
      </c>
      <c r="O188" s="3" t="s">
        <v>76</v>
      </c>
      <c r="P188" s="3" t="s">
        <v>76</v>
      </c>
      <c r="Q188" s="3" t="s">
        <v>76</v>
      </c>
      <c r="R188" s="3" t="s">
        <v>76</v>
      </c>
      <c r="U188" s="34">
        <f t="shared" si="120"/>
        <v>21</v>
      </c>
      <c r="V188" s="35">
        <f t="shared" si="96"/>
        <v>0</v>
      </c>
      <c r="W188" s="34">
        <f t="shared" si="97"/>
        <v>56</v>
      </c>
      <c r="X188" s="34">
        <f t="shared" si="98"/>
        <v>60</v>
      </c>
      <c r="Z188" s="52">
        <f t="shared" si="99"/>
        <v>0</v>
      </c>
      <c r="AA188" s="52">
        <f t="shared" si="100"/>
        <v>0</v>
      </c>
      <c r="AB188" s="36">
        <f t="shared" si="101"/>
        <v>61</v>
      </c>
      <c r="AC188" s="55"/>
      <c r="AD188" s="52">
        <f t="shared" si="102"/>
        <v>0</v>
      </c>
      <c r="AE188" s="52">
        <f t="shared" si="103"/>
        <v>0</v>
      </c>
      <c r="AF188" s="34">
        <f t="shared" si="104"/>
        <v>68</v>
      </c>
      <c r="AG188" s="55"/>
      <c r="AH188" s="52">
        <f t="shared" si="105"/>
        <v>0</v>
      </c>
      <c r="AI188" s="52">
        <f t="shared" si="106"/>
        <v>0</v>
      </c>
      <c r="AJ188" s="34">
        <f t="shared" si="107"/>
        <v>75</v>
      </c>
      <c r="AK188" s="55"/>
      <c r="AL188" s="52">
        <f t="shared" si="108"/>
        <v>0</v>
      </c>
      <c r="AM188" s="52">
        <f t="shared" si="109"/>
        <v>0</v>
      </c>
      <c r="AN188" s="34">
        <f t="shared" si="110"/>
        <v>82</v>
      </c>
      <c r="AO188" s="34"/>
      <c r="AP188" s="34">
        <f t="shared" si="111"/>
        <v>106</v>
      </c>
      <c r="AQ188" s="37">
        <f t="shared" si="112"/>
        <v>109</v>
      </c>
      <c r="AR188" s="1">
        <v>30</v>
      </c>
      <c r="AS188" s="1">
        <f t="shared" si="113"/>
        <v>210</v>
      </c>
      <c r="AT188" s="34"/>
      <c r="AU188" s="34">
        <f t="shared" si="114"/>
        <v>-1</v>
      </c>
      <c r="AV188" s="7">
        <f t="shared" si="115"/>
        <v>292</v>
      </c>
      <c r="AW188" s="7"/>
      <c r="AX188" s="70">
        <f t="shared" si="116"/>
        <v>11.428571428571429</v>
      </c>
      <c r="AY188" s="50"/>
      <c r="AZ188" s="50">
        <f t="shared" si="117"/>
        <v>28</v>
      </c>
      <c r="BA188" s="50">
        <f t="shared" si="117"/>
        <v>56</v>
      </c>
      <c r="BB188" s="50">
        <f t="shared" si="118"/>
        <v>91</v>
      </c>
      <c r="BC188" s="50">
        <f t="shared" si="119"/>
        <v>112</v>
      </c>
      <c r="BD188" s="50">
        <f t="shared" si="122"/>
        <v>140</v>
      </c>
      <c r="BE188" s="50">
        <f t="shared" si="122"/>
        <v>168</v>
      </c>
      <c r="BF188" s="50">
        <f t="shared" si="122"/>
        <v>196</v>
      </c>
      <c r="BG188" s="50">
        <f t="shared" si="121"/>
        <v>224</v>
      </c>
      <c r="BH188" s="50">
        <f t="shared" si="121"/>
        <v>252</v>
      </c>
      <c r="BI188" s="50">
        <f t="shared" si="121"/>
        <v>280</v>
      </c>
    </row>
    <row r="189" spans="1:61">
      <c r="A189" s="95">
        <v>387</v>
      </c>
      <c r="L189" s="3" t="str">
        <f t="shared" si="95"/>
        <v>Not Yet Assigned</v>
      </c>
      <c r="M189" s="3" t="s">
        <v>76</v>
      </c>
      <c r="N189" s="3" t="s">
        <v>76</v>
      </c>
      <c r="O189" s="3" t="s">
        <v>76</v>
      </c>
      <c r="P189" s="3" t="s">
        <v>76</v>
      </c>
      <c r="Q189" s="3" t="s">
        <v>76</v>
      </c>
      <c r="R189" s="3" t="s">
        <v>76</v>
      </c>
      <c r="U189" s="34">
        <f t="shared" si="120"/>
        <v>21</v>
      </c>
      <c r="V189" s="35">
        <f t="shared" si="96"/>
        <v>0</v>
      </c>
      <c r="W189" s="34">
        <f t="shared" si="97"/>
        <v>56</v>
      </c>
      <c r="X189" s="34">
        <f t="shared" si="98"/>
        <v>60</v>
      </c>
      <c r="Z189" s="52">
        <f t="shared" si="99"/>
        <v>0</v>
      </c>
      <c r="AA189" s="52">
        <f t="shared" si="100"/>
        <v>0</v>
      </c>
      <c r="AB189" s="36">
        <f t="shared" si="101"/>
        <v>61</v>
      </c>
      <c r="AC189" s="55"/>
      <c r="AD189" s="52">
        <f t="shared" si="102"/>
        <v>0</v>
      </c>
      <c r="AE189" s="52">
        <f t="shared" si="103"/>
        <v>0</v>
      </c>
      <c r="AF189" s="34">
        <f t="shared" si="104"/>
        <v>68</v>
      </c>
      <c r="AG189" s="55"/>
      <c r="AH189" s="52">
        <f t="shared" si="105"/>
        <v>0</v>
      </c>
      <c r="AI189" s="52">
        <f t="shared" si="106"/>
        <v>0</v>
      </c>
      <c r="AJ189" s="34">
        <f t="shared" si="107"/>
        <v>75</v>
      </c>
      <c r="AK189" s="55"/>
      <c r="AL189" s="52">
        <f t="shared" si="108"/>
        <v>0</v>
      </c>
      <c r="AM189" s="52">
        <f t="shared" si="109"/>
        <v>0</v>
      </c>
      <c r="AN189" s="34">
        <f t="shared" si="110"/>
        <v>82</v>
      </c>
      <c r="AO189" s="34"/>
      <c r="AP189" s="34">
        <f t="shared" si="111"/>
        <v>106</v>
      </c>
      <c r="AQ189" s="37">
        <f t="shared" si="112"/>
        <v>109</v>
      </c>
      <c r="AR189" s="1">
        <v>30</v>
      </c>
      <c r="AS189" s="1">
        <f t="shared" si="113"/>
        <v>210</v>
      </c>
      <c r="AT189" s="34"/>
      <c r="AU189" s="34">
        <f t="shared" si="114"/>
        <v>-1</v>
      </c>
      <c r="AV189" s="7">
        <f t="shared" si="115"/>
        <v>292</v>
      </c>
      <c r="AW189" s="7"/>
      <c r="AX189" s="70">
        <f t="shared" si="116"/>
        <v>11.428571428571429</v>
      </c>
      <c r="AY189" s="50"/>
      <c r="AZ189" s="50">
        <f t="shared" si="117"/>
        <v>28</v>
      </c>
      <c r="BA189" s="50">
        <f t="shared" si="117"/>
        <v>56</v>
      </c>
      <c r="BB189" s="50">
        <f t="shared" si="118"/>
        <v>91</v>
      </c>
      <c r="BC189" s="50">
        <f t="shared" si="119"/>
        <v>112</v>
      </c>
      <c r="BD189" s="50">
        <f t="shared" si="122"/>
        <v>140</v>
      </c>
      <c r="BE189" s="50">
        <f t="shared" si="122"/>
        <v>168</v>
      </c>
      <c r="BF189" s="50">
        <f t="shared" si="122"/>
        <v>196</v>
      </c>
      <c r="BG189" s="50">
        <f t="shared" si="121"/>
        <v>224</v>
      </c>
      <c r="BH189" s="50">
        <f t="shared" si="121"/>
        <v>252</v>
      </c>
      <c r="BI189" s="50">
        <f t="shared" si="121"/>
        <v>280</v>
      </c>
    </row>
    <row r="190" spans="1:61">
      <c r="A190" s="95">
        <v>388</v>
      </c>
      <c r="L190" s="3" t="str">
        <f t="shared" si="95"/>
        <v>Not Yet Assigned</v>
      </c>
      <c r="M190" s="3" t="s">
        <v>76</v>
      </c>
      <c r="N190" s="3" t="s">
        <v>76</v>
      </c>
      <c r="O190" s="3" t="s">
        <v>76</v>
      </c>
      <c r="P190" s="3" t="s">
        <v>76</v>
      </c>
      <c r="Q190" s="3" t="s">
        <v>76</v>
      </c>
      <c r="R190" s="3" t="s">
        <v>76</v>
      </c>
      <c r="U190" s="34">
        <f t="shared" si="120"/>
        <v>21</v>
      </c>
      <c r="V190" s="35">
        <f t="shared" si="96"/>
        <v>0</v>
      </c>
      <c r="W190" s="34">
        <f t="shared" si="97"/>
        <v>56</v>
      </c>
      <c r="X190" s="34">
        <f t="shared" si="98"/>
        <v>60</v>
      </c>
      <c r="Z190" s="52">
        <f t="shared" si="99"/>
        <v>0</v>
      </c>
      <c r="AA190" s="52">
        <f t="shared" si="100"/>
        <v>0</v>
      </c>
      <c r="AB190" s="36">
        <f t="shared" si="101"/>
        <v>61</v>
      </c>
      <c r="AC190" s="55"/>
      <c r="AD190" s="52">
        <f t="shared" si="102"/>
        <v>0</v>
      </c>
      <c r="AE190" s="52">
        <f t="shared" si="103"/>
        <v>0</v>
      </c>
      <c r="AF190" s="34">
        <f t="shared" si="104"/>
        <v>68</v>
      </c>
      <c r="AG190" s="55"/>
      <c r="AH190" s="52">
        <f t="shared" si="105"/>
        <v>0</v>
      </c>
      <c r="AI190" s="52">
        <f t="shared" si="106"/>
        <v>0</v>
      </c>
      <c r="AJ190" s="34">
        <f t="shared" si="107"/>
        <v>75</v>
      </c>
      <c r="AK190" s="55"/>
      <c r="AL190" s="52">
        <f t="shared" si="108"/>
        <v>0</v>
      </c>
      <c r="AM190" s="52">
        <f t="shared" si="109"/>
        <v>0</v>
      </c>
      <c r="AN190" s="34">
        <f t="shared" si="110"/>
        <v>82</v>
      </c>
      <c r="AO190" s="34"/>
      <c r="AP190" s="34">
        <f t="shared" si="111"/>
        <v>106</v>
      </c>
      <c r="AQ190" s="37">
        <f t="shared" si="112"/>
        <v>109</v>
      </c>
      <c r="AR190" s="1">
        <v>30</v>
      </c>
      <c r="AS190" s="1">
        <f t="shared" si="113"/>
        <v>210</v>
      </c>
      <c r="AT190" s="34"/>
      <c r="AU190" s="34">
        <f t="shared" si="114"/>
        <v>-1</v>
      </c>
      <c r="AV190" s="7">
        <f t="shared" si="115"/>
        <v>292</v>
      </c>
      <c r="AW190" s="7"/>
      <c r="AX190" s="70">
        <f t="shared" si="116"/>
        <v>11.428571428571429</v>
      </c>
      <c r="AY190" s="50"/>
      <c r="AZ190" s="50">
        <f t="shared" si="117"/>
        <v>28</v>
      </c>
      <c r="BA190" s="50">
        <f t="shared" si="117"/>
        <v>56</v>
      </c>
      <c r="BB190" s="50">
        <f t="shared" si="118"/>
        <v>91</v>
      </c>
      <c r="BC190" s="50">
        <f t="shared" si="119"/>
        <v>112</v>
      </c>
      <c r="BD190" s="50">
        <f t="shared" si="122"/>
        <v>140</v>
      </c>
      <c r="BE190" s="50">
        <f t="shared" si="122"/>
        <v>168</v>
      </c>
      <c r="BF190" s="50">
        <f t="shared" si="122"/>
        <v>196</v>
      </c>
      <c r="BG190" s="50">
        <f t="shared" si="121"/>
        <v>224</v>
      </c>
      <c r="BH190" s="50">
        <f t="shared" si="121"/>
        <v>252</v>
      </c>
      <c r="BI190" s="50">
        <f t="shared" si="121"/>
        <v>280</v>
      </c>
    </row>
    <row r="191" spans="1:61">
      <c r="A191" s="95">
        <v>389</v>
      </c>
      <c r="L191" s="3" t="str">
        <f t="shared" si="95"/>
        <v>Not Yet Assigned</v>
      </c>
      <c r="M191" s="3" t="s">
        <v>76</v>
      </c>
      <c r="N191" s="3" t="s">
        <v>76</v>
      </c>
      <c r="O191" s="3" t="s">
        <v>76</v>
      </c>
      <c r="P191" s="3" t="s">
        <v>76</v>
      </c>
      <c r="Q191" s="3" t="s">
        <v>76</v>
      </c>
      <c r="R191" s="3" t="s">
        <v>76</v>
      </c>
      <c r="U191" s="34">
        <f t="shared" si="120"/>
        <v>21</v>
      </c>
      <c r="V191" s="35">
        <f t="shared" si="96"/>
        <v>0</v>
      </c>
      <c r="W191" s="34">
        <f t="shared" si="97"/>
        <v>56</v>
      </c>
      <c r="X191" s="34">
        <f t="shared" si="98"/>
        <v>60</v>
      </c>
      <c r="Z191" s="52">
        <f t="shared" si="99"/>
        <v>0</v>
      </c>
      <c r="AA191" s="52">
        <f t="shared" si="100"/>
        <v>0</v>
      </c>
      <c r="AB191" s="36">
        <f t="shared" si="101"/>
        <v>61</v>
      </c>
      <c r="AC191" s="55"/>
      <c r="AD191" s="52">
        <f t="shared" si="102"/>
        <v>0</v>
      </c>
      <c r="AE191" s="52">
        <f t="shared" si="103"/>
        <v>0</v>
      </c>
      <c r="AF191" s="34">
        <f t="shared" si="104"/>
        <v>68</v>
      </c>
      <c r="AG191" s="55"/>
      <c r="AH191" s="52">
        <f t="shared" si="105"/>
        <v>0</v>
      </c>
      <c r="AI191" s="52">
        <f t="shared" si="106"/>
        <v>0</v>
      </c>
      <c r="AJ191" s="34">
        <f t="shared" si="107"/>
        <v>75</v>
      </c>
      <c r="AK191" s="55"/>
      <c r="AL191" s="52">
        <f t="shared" si="108"/>
        <v>0</v>
      </c>
      <c r="AM191" s="52">
        <f t="shared" si="109"/>
        <v>0</v>
      </c>
      <c r="AN191" s="34">
        <f t="shared" si="110"/>
        <v>82</v>
      </c>
      <c r="AO191" s="34"/>
      <c r="AP191" s="34">
        <f t="shared" si="111"/>
        <v>106</v>
      </c>
      <c r="AQ191" s="37">
        <f t="shared" si="112"/>
        <v>109</v>
      </c>
      <c r="AR191" s="1">
        <v>30</v>
      </c>
      <c r="AS191" s="1">
        <f t="shared" si="113"/>
        <v>210</v>
      </c>
      <c r="AT191" s="34"/>
      <c r="AU191" s="34">
        <f t="shared" si="114"/>
        <v>-1</v>
      </c>
      <c r="AV191" s="7">
        <f t="shared" si="115"/>
        <v>292</v>
      </c>
      <c r="AW191" s="7"/>
      <c r="AX191" s="70">
        <f t="shared" si="116"/>
        <v>11.428571428571429</v>
      </c>
      <c r="AY191" s="50"/>
      <c r="AZ191" s="50">
        <f t="shared" si="117"/>
        <v>28</v>
      </c>
      <c r="BA191" s="50">
        <f t="shared" si="117"/>
        <v>56</v>
      </c>
      <c r="BB191" s="50">
        <f t="shared" si="118"/>
        <v>91</v>
      </c>
      <c r="BC191" s="50">
        <f t="shared" si="119"/>
        <v>112</v>
      </c>
      <c r="BD191" s="50">
        <f t="shared" si="122"/>
        <v>140</v>
      </c>
      <c r="BE191" s="50">
        <f t="shared" si="122"/>
        <v>168</v>
      </c>
      <c r="BF191" s="50">
        <f t="shared" si="122"/>
        <v>196</v>
      </c>
      <c r="BG191" s="50">
        <f t="shared" si="121"/>
        <v>224</v>
      </c>
      <c r="BH191" s="50">
        <f t="shared" si="121"/>
        <v>252</v>
      </c>
      <c r="BI191" s="50">
        <f t="shared" si="121"/>
        <v>280</v>
      </c>
    </row>
    <row r="192" spans="1:61">
      <c r="A192" s="95">
        <v>390</v>
      </c>
      <c r="L192" s="3" t="str">
        <f t="shared" si="95"/>
        <v>Not Yet Assigned</v>
      </c>
      <c r="M192" s="3" t="s">
        <v>76</v>
      </c>
      <c r="N192" s="3" t="s">
        <v>76</v>
      </c>
      <c r="O192" s="3" t="s">
        <v>76</v>
      </c>
      <c r="P192" s="3" t="s">
        <v>76</v>
      </c>
      <c r="Q192" s="3" t="s">
        <v>76</v>
      </c>
      <c r="R192" s="3" t="s">
        <v>76</v>
      </c>
      <c r="U192" s="34">
        <f t="shared" si="120"/>
        <v>21</v>
      </c>
      <c r="V192" s="35">
        <f t="shared" si="96"/>
        <v>0</v>
      </c>
      <c r="W192" s="34">
        <f t="shared" si="97"/>
        <v>56</v>
      </c>
      <c r="X192" s="34">
        <f t="shared" si="98"/>
        <v>60</v>
      </c>
      <c r="Z192" s="52">
        <f t="shared" si="99"/>
        <v>0</v>
      </c>
      <c r="AA192" s="52">
        <f t="shared" si="100"/>
        <v>0</v>
      </c>
      <c r="AB192" s="36">
        <f t="shared" si="101"/>
        <v>61</v>
      </c>
      <c r="AC192" s="55"/>
      <c r="AD192" s="52">
        <f t="shared" si="102"/>
        <v>0</v>
      </c>
      <c r="AE192" s="52">
        <f t="shared" si="103"/>
        <v>0</v>
      </c>
      <c r="AF192" s="34">
        <f t="shared" si="104"/>
        <v>68</v>
      </c>
      <c r="AG192" s="55"/>
      <c r="AH192" s="52">
        <f t="shared" si="105"/>
        <v>0</v>
      </c>
      <c r="AI192" s="52">
        <f t="shared" si="106"/>
        <v>0</v>
      </c>
      <c r="AJ192" s="34">
        <f t="shared" si="107"/>
        <v>75</v>
      </c>
      <c r="AK192" s="55"/>
      <c r="AL192" s="52">
        <f t="shared" si="108"/>
        <v>0</v>
      </c>
      <c r="AM192" s="52">
        <f t="shared" si="109"/>
        <v>0</v>
      </c>
      <c r="AN192" s="34">
        <f t="shared" si="110"/>
        <v>82</v>
      </c>
      <c r="AO192" s="34"/>
      <c r="AP192" s="34">
        <f t="shared" si="111"/>
        <v>106</v>
      </c>
      <c r="AQ192" s="37">
        <f t="shared" si="112"/>
        <v>109</v>
      </c>
      <c r="AR192" s="1">
        <v>30</v>
      </c>
      <c r="AS192" s="1">
        <f t="shared" si="113"/>
        <v>210</v>
      </c>
      <c r="AT192" s="34"/>
      <c r="AU192" s="34">
        <f t="shared" si="114"/>
        <v>-1</v>
      </c>
      <c r="AV192" s="7">
        <f t="shared" si="115"/>
        <v>292</v>
      </c>
      <c r="AW192" s="7"/>
      <c r="AX192" s="70">
        <f t="shared" si="116"/>
        <v>11.428571428571429</v>
      </c>
      <c r="AY192" s="50"/>
      <c r="AZ192" s="50">
        <f t="shared" si="117"/>
        <v>28</v>
      </c>
      <c r="BA192" s="50">
        <f t="shared" si="117"/>
        <v>56</v>
      </c>
      <c r="BB192" s="50">
        <f t="shared" si="118"/>
        <v>91</v>
      </c>
      <c r="BC192" s="50">
        <f t="shared" si="119"/>
        <v>112</v>
      </c>
      <c r="BD192" s="50">
        <f t="shared" si="122"/>
        <v>140</v>
      </c>
      <c r="BE192" s="50">
        <f t="shared" si="122"/>
        <v>168</v>
      </c>
      <c r="BF192" s="50">
        <f t="shared" si="122"/>
        <v>196</v>
      </c>
      <c r="BG192" s="50">
        <f t="shared" si="121"/>
        <v>224</v>
      </c>
      <c r="BH192" s="50">
        <f t="shared" si="121"/>
        <v>252</v>
      </c>
      <c r="BI192" s="50">
        <f t="shared" si="121"/>
        <v>280</v>
      </c>
    </row>
    <row r="193" spans="1:61">
      <c r="A193" s="95">
        <v>391</v>
      </c>
      <c r="L193" s="3" t="str">
        <f t="shared" si="95"/>
        <v>Not Yet Assigned</v>
      </c>
      <c r="M193" s="3" t="s">
        <v>76</v>
      </c>
      <c r="N193" s="3" t="s">
        <v>76</v>
      </c>
      <c r="O193" s="3" t="s">
        <v>76</v>
      </c>
      <c r="P193" s="3" t="s">
        <v>76</v>
      </c>
      <c r="Q193" s="3" t="s">
        <v>76</v>
      </c>
      <c r="R193" s="3" t="s">
        <v>76</v>
      </c>
      <c r="U193" s="34">
        <f t="shared" si="120"/>
        <v>21</v>
      </c>
      <c r="V193" s="35">
        <f t="shared" si="96"/>
        <v>0</v>
      </c>
      <c r="W193" s="34">
        <f t="shared" si="97"/>
        <v>56</v>
      </c>
      <c r="X193" s="34">
        <f t="shared" si="98"/>
        <v>60</v>
      </c>
      <c r="Z193" s="52">
        <f t="shared" si="99"/>
        <v>0</v>
      </c>
      <c r="AA193" s="52">
        <f t="shared" si="100"/>
        <v>0</v>
      </c>
      <c r="AB193" s="36">
        <f t="shared" si="101"/>
        <v>61</v>
      </c>
      <c r="AC193" s="55"/>
      <c r="AD193" s="52">
        <f t="shared" si="102"/>
        <v>0</v>
      </c>
      <c r="AE193" s="52">
        <f t="shared" si="103"/>
        <v>0</v>
      </c>
      <c r="AF193" s="34">
        <f t="shared" si="104"/>
        <v>68</v>
      </c>
      <c r="AG193" s="55"/>
      <c r="AH193" s="52">
        <f t="shared" si="105"/>
        <v>0</v>
      </c>
      <c r="AI193" s="52">
        <f t="shared" si="106"/>
        <v>0</v>
      </c>
      <c r="AJ193" s="34">
        <f t="shared" si="107"/>
        <v>75</v>
      </c>
      <c r="AK193" s="55"/>
      <c r="AL193" s="52">
        <f t="shared" si="108"/>
        <v>0</v>
      </c>
      <c r="AM193" s="52">
        <f t="shared" si="109"/>
        <v>0</v>
      </c>
      <c r="AN193" s="34">
        <f t="shared" si="110"/>
        <v>82</v>
      </c>
      <c r="AO193" s="34"/>
      <c r="AP193" s="34">
        <f t="shared" si="111"/>
        <v>106</v>
      </c>
      <c r="AQ193" s="37">
        <f t="shared" si="112"/>
        <v>109</v>
      </c>
      <c r="AR193" s="1">
        <v>30</v>
      </c>
      <c r="AS193" s="1">
        <f t="shared" si="113"/>
        <v>210</v>
      </c>
      <c r="AT193" s="34"/>
      <c r="AU193" s="34">
        <f t="shared" si="114"/>
        <v>-1</v>
      </c>
      <c r="AV193" s="7">
        <f t="shared" si="115"/>
        <v>292</v>
      </c>
      <c r="AW193" s="7"/>
      <c r="AX193" s="70">
        <f t="shared" si="116"/>
        <v>11.428571428571429</v>
      </c>
      <c r="AY193" s="50"/>
      <c r="AZ193" s="50">
        <f t="shared" si="117"/>
        <v>28</v>
      </c>
      <c r="BA193" s="50">
        <f t="shared" si="117"/>
        <v>56</v>
      </c>
      <c r="BB193" s="50">
        <f t="shared" si="118"/>
        <v>91</v>
      </c>
      <c r="BC193" s="50">
        <f t="shared" si="119"/>
        <v>112</v>
      </c>
      <c r="BD193" s="50">
        <f t="shared" si="122"/>
        <v>140</v>
      </c>
      <c r="BE193" s="50">
        <f t="shared" si="122"/>
        <v>168</v>
      </c>
      <c r="BF193" s="50">
        <f t="shared" si="122"/>
        <v>196</v>
      </c>
      <c r="BG193" s="50">
        <f t="shared" si="121"/>
        <v>224</v>
      </c>
      <c r="BH193" s="50">
        <f t="shared" si="121"/>
        <v>252</v>
      </c>
      <c r="BI193" s="50">
        <f t="shared" si="121"/>
        <v>280</v>
      </c>
    </row>
    <row r="194" spans="1:61">
      <c r="A194" s="95">
        <v>392</v>
      </c>
      <c r="L194" s="3" t="str">
        <f t="shared" ref="L194:L201" si="123">IF((AND(J194="CON",K194="SED")),"CON-SED",IF((AND(J194="CON",K194="EX")),"CON-EX",IF((AND(J194="HFD",K194="SED")),"HFD-SED",IF((AND(J194="HFD",K194="EX")),"HFD-EX","Not Yet Assigned"))))</f>
        <v>Not Yet Assigned</v>
      </c>
      <c r="M194" s="3" t="s">
        <v>76</v>
      </c>
      <c r="N194" s="3" t="s">
        <v>76</v>
      </c>
      <c r="O194" s="3" t="s">
        <v>76</v>
      </c>
      <c r="P194" s="3" t="s">
        <v>76</v>
      </c>
      <c r="Q194" s="3" t="s">
        <v>76</v>
      </c>
      <c r="R194" s="3" t="s">
        <v>76</v>
      </c>
      <c r="U194" s="34">
        <f t="shared" si="120"/>
        <v>21</v>
      </c>
      <c r="V194" s="35">
        <f t="shared" ref="V194:V201" si="124">AY194</f>
        <v>0</v>
      </c>
      <c r="W194" s="34">
        <f t="shared" ref="W194:W201" si="125">BA194</f>
        <v>56</v>
      </c>
      <c r="X194" s="34">
        <f t="shared" ref="X194:X201" si="126">AB194-1</f>
        <v>60</v>
      </c>
      <c r="Z194" s="52">
        <f t="shared" ref="Z194:Z201" si="127">10/1000*Y194</f>
        <v>0</v>
      </c>
      <c r="AA194" s="52">
        <f t="shared" ref="AA194:AA201" si="128">Y194*(10/1000)*(1/2)*(1000/1)</f>
        <v>0</v>
      </c>
      <c r="AB194" s="36">
        <f t="shared" ref="AB194:AB201" si="129">V194+61</f>
        <v>61</v>
      </c>
      <c r="AC194" s="55"/>
      <c r="AD194" s="52">
        <f t="shared" ref="AD194:AD201" si="130">10/1000*AC194</f>
        <v>0</v>
      </c>
      <c r="AE194" s="52">
        <f t="shared" ref="AE194:AE201" si="131">AC194*(10/1000)*(1/2)*(1000/1)</f>
        <v>0</v>
      </c>
      <c r="AF194" s="34">
        <f t="shared" ref="AF194:AF201" si="132">AB194+7</f>
        <v>68</v>
      </c>
      <c r="AG194" s="55"/>
      <c r="AH194" s="52">
        <f t="shared" ref="AH194:AH201" si="133">10/1000*AG194</f>
        <v>0</v>
      </c>
      <c r="AI194" s="52">
        <f t="shared" ref="AI194:AI201" si="134">AG194*(10/1000)*(1/2)*(1000/1)</f>
        <v>0</v>
      </c>
      <c r="AJ194" s="34">
        <f t="shared" ref="AJ194:AJ201" si="135">AB194+14</f>
        <v>75</v>
      </c>
      <c r="AK194" s="55"/>
      <c r="AL194" s="52">
        <f t="shared" ref="AL194:AL201" si="136">10/1000*AK194</f>
        <v>0</v>
      </c>
      <c r="AM194" s="52">
        <f t="shared" ref="AM194:AM201" si="137">AK194*(10/1000)*(1/2)*(1000/1)</f>
        <v>0</v>
      </c>
      <c r="AN194" s="34">
        <f t="shared" ref="AN194:AN201" si="138">AB194+21</f>
        <v>82</v>
      </c>
      <c r="AO194" s="34"/>
      <c r="AP194" s="34">
        <f t="shared" ref="AP194:AP201" si="139">AQ194-3</f>
        <v>106</v>
      </c>
      <c r="AQ194" s="37">
        <f t="shared" ref="AQ194:AQ201" si="140">AN194+27</f>
        <v>109</v>
      </c>
      <c r="AR194" s="1">
        <v>30</v>
      </c>
      <c r="AS194" s="1">
        <f t="shared" ref="AS194:AS201" si="141">AR194*7</f>
        <v>210</v>
      </c>
      <c r="AT194" s="34"/>
      <c r="AU194" s="34">
        <f t="shared" ref="AU194:AU201" si="142">AW194-1</f>
        <v>-1</v>
      </c>
      <c r="AV194" s="7">
        <f t="shared" ref="AV194:AV201" si="143">AN194+AS194</f>
        <v>292</v>
      </c>
      <c r="AW194" s="7"/>
      <c r="AX194" s="70">
        <f t="shared" ref="AX194:AX201" si="144">((AV194-V194)/28)+1</f>
        <v>11.428571428571429</v>
      </c>
      <c r="AY194" s="50"/>
      <c r="AZ194" s="50">
        <f t="shared" ref="AZ194:BA201" si="145">AY194+28</f>
        <v>28</v>
      </c>
      <c r="BA194" s="50">
        <f t="shared" si="145"/>
        <v>56</v>
      </c>
      <c r="BB194" s="50">
        <f t="shared" ref="BB194:BB201" si="146">BA194+35</f>
        <v>91</v>
      </c>
      <c r="BC194" s="50">
        <f t="shared" ref="BC194:BC201" si="147">BB194+21</f>
        <v>112</v>
      </c>
      <c r="BD194" s="50">
        <f t="shared" si="122"/>
        <v>140</v>
      </c>
      <c r="BE194" s="50">
        <f t="shared" si="122"/>
        <v>168</v>
      </c>
      <c r="BF194" s="50">
        <f t="shared" si="122"/>
        <v>196</v>
      </c>
      <c r="BG194" s="50">
        <f t="shared" si="121"/>
        <v>224</v>
      </c>
      <c r="BH194" s="50">
        <f t="shared" si="121"/>
        <v>252</v>
      </c>
      <c r="BI194" s="50">
        <f t="shared" si="121"/>
        <v>280</v>
      </c>
    </row>
    <row r="195" spans="1:61">
      <c r="A195" s="95">
        <v>393</v>
      </c>
      <c r="L195" s="3" t="str">
        <f t="shared" si="123"/>
        <v>Not Yet Assigned</v>
      </c>
      <c r="M195" s="3" t="s">
        <v>76</v>
      </c>
      <c r="N195" s="3" t="s">
        <v>76</v>
      </c>
      <c r="O195" s="3" t="s">
        <v>76</v>
      </c>
      <c r="P195" s="3" t="s">
        <v>76</v>
      </c>
      <c r="Q195" s="3" t="s">
        <v>76</v>
      </c>
      <c r="R195" s="3" t="s">
        <v>76</v>
      </c>
      <c r="U195" s="34">
        <f t="shared" si="120"/>
        <v>21</v>
      </c>
      <c r="V195" s="35">
        <f t="shared" si="124"/>
        <v>0</v>
      </c>
      <c r="W195" s="34">
        <f t="shared" si="125"/>
        <v>56</v>
      </c>
      <c r="X195" s="34">
        <f t="shared" si="126"/>
        <v>60</v>
      </c>
      <c r="Z195" s="52">
        <f t="shared" si="127"/>
        <v>0</v>
      </c>
      <c r="AA195" s="52">
        <f t="shared" si="128"/>
        <v>0</v>
      </c>
      <c r="AB195" s="36">
        <f t="shared" si="129"/>
        <v>61</v>
      </c>
      <c r="AC195" s="55"/>
      <c r="AD195" s="52">
        <f t="shared" si="130"/>
        <v>0</v>
      </c>
      <c r="AE195" s="52">
        <f t="shared" si="131"/>
        <v>0</v>
      </c>
      <c r="AF195" s="34">
        <f t="shared" si="132"/>
        <v>68</v>
      </c>
      <c r="AG195" s="55"/>
      <c r="AH195" s="52">
        <f t="shared" si="133"/>
        <v>0</v>
      </c>
      <c r="AI195" s="52">
        <f t="shared" si="134"/>
        <v>0</v>
      </c>
      <c r="AJ195" s="34">
        <f t="shared" si="135"/>
        <v>75</v>
      </c>
      <c r="AK195" s="55"/>
      <c r="AL195" s="52">
        <f t="shared" si="136"/>
        <v>0</v>
      </c>
      <c r="AM195" s="52">
        <f t="shared" si="137"/>
        <v>0</v>
      </c>
      <c r="AN195" s="34">
        <f t="shared" si="138"/>
        <v>82</v>
      </c>
      <c r="AO195" s="34"/>
      <c r="AP195" s="34">
        <f t="shared" si="139"/>
        <v>106</v>
      </c>
      <c r="AQ195" s="37">
        <f t="shared" si="140"/>
        <v>109</v>
      </c>
      <c r="AR195" s="1">
        <v>30</v>
      </c>
      <c r="AS195" s="1">
        <f t="shared" si="141"/>
        <v>210</v>
      </c>
      <c r="AT195" s="34"/>
      <c r="AU195" s="34">
        <f t="shared" si="142"/>
        <v>-1</v>
      </c>
      <c r="AV195" s="7">
        <f t="shared" si="143"/>
        <v>292</v>
      </c>
      <c r="AW195" s="7"/>
      <c r="AX195" s="70">
        <f t="shared" si="144"/>
        <v>11.428571428571429</v>
      </c>
      <c r="AY195" s="50"/>
      <c r="AZ195" s="50">
        <f t="shared" si="145"/>
        <v>28</v>
      </c>
      <c r="BA195" s="50">
        <f t="shared" si="145"/>
        <v>56</v>
      </c>
      <c r="BB195" s="50">
        <f t="shared" si="146"/>
        <v>91</v>
      </c>
      <c r="BC195" s="50">
        <f t="shared" si="147"/>
        <v>112</v>
      </c>
      <c r="BD195" s="50">
        <f t="shared" si="122"/>
        <v>140</v>
      </c>
      <c r="BE195" s="50">
        <f t="shared" si="122"/>
        <v>168</v>
      </c>
      <c r="BF195" s="50">
        <f t="shared" si="122"/>
        <v>196</v>
      </c>
      <c r="BG195" s="50">
        <f t="shared" si="121"/>
        <v>224</v>
      </c>
      <c r="BH195" s="50">
        <f t="shared" si="121"/>
        <v>252</v>
      </c>
      <c r="BI195" s="50">
        <f t="shared" si="121"/>
        <v>280</v>
      </c>
    </row>
    <row r="196" spans="1:61">
      <c r="A196" s="95">
        <v>394</v>
      </c>
      <c r="L196" s="3" t="str">
        <f t="shared" si="123"/>
        <v>Not Yet Assigned</v>
      </c>
      <c r="M196" s="3" t="s">
        <v>76</v>
      </c>
      <c r="N196" s="3" t="s">
        <v>76</v>
      </c>
      <c r="O196" s="3" t="s">
        <v>76</v>
      </c>
      <c r="P196" s="3" t="s">
        <v>76</v>
      </c>
      <c r="Q196" s="3" t="s">
        <v>76</v>
      </c>
      <c r="R196" s="3" t="s">
        <v>76</v>
      </c>
      <c r="U196" s="34">
        <f t="shared" si="120"/>
        <v>21</v>
      </c>
      <c r="V196" s="35">
        <f t="shared" si="124"/>
        <v>0</v>
      </c>
      <c r="W196" s="34">
        <f t="shared" si="125"/>
        <v>56</v>
      </c>
      <c r="X196" s="34">
        <f t="shared" si="126"/>
        <v>60</v>
      </c>
      <c r="Z196" s="52">
        <f t="shared" si="127"/>
        <v>0</v>
      </c>
      <c r="AA196" s="52">
        <f t="shared" si="128"/>
        <v>0</v>
      </c>
      <c r="AB196" s="36">
        <f t="shared" si="129"/>
        <v>61</v>
      </c>
      <c r="AC196" s="55"/>
      <c r="AD196" s="52">
        <f t="shared" si="130"/>
        <v>0</v>
      </c>
      <c r="AE196" s="52">
        <f t="shared" si="131"/>
        <v>0</v>
      </c>
      <c r="AF196" s="34">
        <f t="shared" si="132"/>
        <v>68</v>
      </c>
      <c r="AG196" s="55"/>
      <c r="AH196" s="52">
        <f t="shared" si="133"/>
        <v>0</v>
      </c>
      <c r="AI196" s="52">
        <f t="shared" si="134"/>
        <v>0</v>
      </c>
      <c r="AJ196" s="34">
        <f t="shared" si="135"/>
        <v>75</v>
      </c>
      <c r="AK196" s="55"/>
      <c r="AL196" s="52">
        <f t="shared" si="136"/>
        <v>0</v>
      </c>
      <c r="AM196" s="52">
        <f t="shared" si="137"/>
        <v>0</v>
      </c>
      <c r="AN196" s="34">
        <f t="shared" si="138"/>
        <v>82</v>
      </c>
      <c r="AO196" s="34"/>
      <c r="AP196" s="34">
        <f t="shared" si="139"/>
        <v>106</v>
      </c>
      <c r="AQ196" s="37">
        <f t="shared" si="140"/>
        <v>109</v>
      </c>
      <c r="AR196" s="1">
        <v>30</v>
      </c>
      <c r="AS196" s="1">
        <f t="shared" si="141"/>
        <v>210</v>
      </c>
      <c r="AT196" s="34"/>
      <c r="AU196" s="34">
        <f t="shared" si="142"/>
        <v>-1</v>
      </c>
      <c r="AV196" s="7">
        <f t="shared" si="143"/>
        <v>292</v>
      </c>
      <c r="AW196" s="7"/>
      <c r="AX196" s="70">
        <f t="shared" si="144"/>
        <v>11.428571428571429</v>
      </c>
      <c r="AY196" s="50"/>
      <c r="AZ196" s="50">
        <f t="shared" si="145"/>
        <v>28</v>
      </c>
      <c r="BA196" s="50">
        <f t="shared" si="145"/>
        <v>56</v>
      </c>
      <c r="BB196" s="50">
        <f t="shared" si="146"/>
        <v>91</v>
      </c>
      <c r="BC196" s="50">
        <f t="shared" si="147"/>
        <v>112</v>
      </c>
      <c r="BD196" s="50">
        <f t="shared" si="122"/>
        <v>140</v>
      </c>
      <c r="BE196" s="50">
        <f t="shared" si="122"/>
        <v>168</v>
      </c>
      <c r="BF196" s="50">
        <f t="shared" si="122"/>
        <v>196</v>
      </c>
      <c r="BG196" s="50">
        <f t="shared" si="121"/>
        <v>224</v>
      </c>
      <c r="BH196" s="50">
        <f t="shared" si="121"/>
        <v>252</v>
      </c>
      <c r="BI196" s="50">
        <f t="shared" si="121"/>
        <v>280</v>
      </c>
    </row>
    <row r="197" spans="1:61">
      <c r="A197" s="95">
        <v>395</v>
      </c>
      <c r="L197" s="3" t="str">
        <f t="shared" si="123"/>
        <v>Not Yet Assigned</v>
      </c>
      <c r="M197" s="3" t="s">
        <v>76</v>
      </c>
      <c r="N197" s="3" t="s">
        <v>76</v>
      </c>
      <c r="O197" s="3" t="s">
        <v>76</v>
      </c>
      <c r="P197" s="3" t="s">
        <v>76</v>
      </c>
      <c r="Q197" s="3" t="s">
        <v>76</v>
      </c>
      <c r="R197" s="3" t="s">
        <v>76</v>
      </c>
      <c r="U197" s="34">
        <f t="shared" si="120"/>
        <v>21</v>
      </c>
      <c r="V197" s="35">
        <f t="shared" si="124"/>
        <v>0</v>
      </c>
      <c r="W197" s="34">
        <f t="shared" si="125"/>
        <v>56</v>
      </c>
      <c r="X197" s="34">
        <f t="shared" si="126"/>
        <v>60</v>
      </c>
      <c r="Z197" s="52">
        <f t="shared" si="127"/>
        <v>0</v>
      </c>
      <c r="AA197" s="52">
        <f t="shared" si="128"/>
        <v>0</v>
      </c>
      <c r="AB197" s="36">
        <f t="shared" si="129"/>
        <v>61</v>
      </c>
      <c r="AC197" s="55"/>
      <c r="AD197" s="52">
        <f t="shared" si="130"/>
        <v>0</v>
      </c>
      <c r="AE197" s="52">
        <f t="shared" si="131"/>
        <v>0</v>
      </c>
      <c r="AF197" s="34">
        <f t="shared" si="132"/>
        <v>68</v>
      </c>
      <c r="AG197" s="55"/>
      <c r="AH197" s="52">
        <f t="shared" si="133"/>
        <v>0</v>
      </c>
      <c r="AI197" s="52">
        <f t="shared" si="134"/>
        <v>0</v>
      </c>
      <c r="AJ197" s="34">
        <f t="shared" si="135"/>
        <v>75</v>
      </c>
      <c r="AK197" s="55"/>
      <c r="AL197" s="52">
        <f t="shared" si="136"/>
        <v>0</v>
      </c>
      <c r="AM197" s="52">
        <f t="shared" si="137"/>
        <v>0</v>
      </c>
      <c r="AN197" s="34">
        <f t="shared" si="138"/>
        <v>82</v>
      </c>
      <c r="AO197" s="34"/>
      <c r="AP197" s="34">
        <f t="shared" si="139"/>
        <v>106</v>
      </c>
      <c r="AQ197" s="37">
        <f t="shared" si="140"/>
        <v>109</v>
      </c>
      <c r="AR197" s="1">
        <v>30</v>
      </c>
      <c r="AS197" s="1">
        <f t="shared" si="141"/>
        <v>210</v>
      </c>
      <c r="AT197" s="34"/>
      <c r="AU197" s="34">
        <f t="shared" si="142"/>
        <v>-1</v>
      </c>
      <c r="AV197" s="7">
        <f t="shared" si="143"/>
        <v>292</v>
      </c>
      <c r="AW197" s="7"/>
      <c r="AX197" s="70">
        <f t="shared" si="144"/>
        <v>11.428571428571429</v>
      </c>
      <c r="AY197" s="50"/>
      <c r="AZ197" s="50">
        <f t="shared" si="145"/>
        <v>28</v>
      </c>
      <c r="BA197" s="50">
        <f t="shared" si="145"/>
        <v>56</v>
      </c>
      <c r="BB197" s="50">
        <f t="shared" si="146"/>
        <v>91</v>
      </c>
      <c r="BC197" s="50">
        <f t="shared" si="147"/>
        <v>112</v>
      </c>
      <c r="BD197" s="50">
        <f t="shared" si="122"/>
        <v>140</v>
      </c>
      <c r="BE197" s="50">
        <f t="shared" si="122"/>
        <v>168</v>
      </c>
      <c r="BF197" s="50">
        <f t="shared" si="122"/>
        <v>196</v>
      </c>
      <c r="BG197" s="50">
        <f t="shared" si="121"/>
        <v>224</v>
      </c>
      <c r="BH197" s="50">
        <f t="shared" si="121"/>
        <v>252</v>
      </c>
      <c r="BI197" s="50">
        <f t="shared" si="121"/>
        <v>280</v>
      </c>
    </row>
    <row r="198" spans="1:61">
      <c r="A198" s="95">
        <v>396</v>
      </c>
      <c r="L198" s="3" t="str">
        <f t="shared" si="123"/>
        <v>Not Yet Assigned</v>
      </c>
      <c r="M198" s="3" t="s">
        <v>76</v>
      </c>
      <c r="N198" s="3" t="s">
        <v>76</v>
      </c>
      <c r="O198" s="3" t="s">
        <v>76</v>
      </c>
      <c r="P198" s="3" t="s">
        <v>76</v>
      </c>
      <c r="Q198" s="3" t="s">
        <v>76</v>
      </c>
      <c r="R198" s="3" t="s">
        <v>76</v>
      </c>
      <c r="U198" s="34">
        <f t="shared" si="120"/>
        <v>21</v>
      </c>
      <c r="V198" s="35">
        <f t="shared" si="124"/>
        <v>0</v>
      </c>
      <c r="W198" s="34">
        <f t="shared" si="125"/>
        <v>56</v>
      </c>
      <c r="X198" s="34">
        <f t="shared" si="126"/>
        <v>60</v>
      </c>
      <c r="Z198" s="52">
        <f t="shared" si="127"/>
        <v>0</v>
      </c>
      <c r="AA198" s="52">
        <f t="shared" si="128"/>
        <v>0</v>
      </c>
      <c r="AB198" s="36">
        <f t="shared" si="129"/>
        <v>61</v>
      </c>
      <c r="AC198" s="55"/>
      <c r="AD198" s="52">
        <f t="shared" si="130"/>
        <v>0</v>
      </c>
      <c r="AE198" s="52">
        <f t="shared" si="131"/>
        <v>0</v>
      </c>
      <c r="AF198" s="34">
        <f t="shared" si="132"/>
        <v>68</v>
      </c>
      <c r="AG198" s="55"/>
      <c r="AH198" s="52">
        <f t="shared" si="133"/>
        <v>0</v>
      </c>
      <c r="AI198" s="52">
        <f t="shared" si="134"/>
        <v>0</v>
      </c>
      <c r="AJ198" s="34">
        <f t="shared" si="135"/>
        <v>75</v>
      </c>
      <c r="AK198" s="55"/>
      <c r="AL198" s="52">
        <f t="shared" si="136"/>
        <v>0</v>
      </c>
      <c r="AM198" s="52">
        <f t="shared" si="137"/>
        <v>0</v>
      </c>
      <c r="AN198" s="34">
        <f t="shared" si="138"/>
        <v>82</v>
      </c>
      <c r="AO198" s="34"/>
      <c r="AP198" s="34">
        <f t="shared" si="139"/>
        <v>106</v>
      </c>
      <c r="AQ198" s="37">
        <f t="shared" si="140"/>
        <v>109</v>
      </c>
      <c r="AR198" s="1">
        <v>30</v>
      </c>
      <c r="AS198" s="1">
        <f t="shared" si="141"/>
        <v>210</v>
      </c>
      <c r="AT198" s="34"/>
      <c r="AU198" s="34">
        <f t="shared" si="142"/>
        <v>-1</v>
      </c>
      <c r="AV198" s="7">
        <f t="shared" si="143"/>
        <v>292</v>
      </c>
      <c r="AW198" s="7"/>
      <c r="AX198" s="70">
        <f t="shared" si="144"/>
        <v>11.428571428571429</v>
      </c>
      <c r="AY198" s="50"/>
      <c r="AZ198" s="50">
        <f t="shared" si="145"/>
        <v>28</v>
      </c>
      <c r="BA198" s="50">
        <f t="shared" si="145"/>
        <v>56</v>
      </c>
      <c r="BB198" s="50">
        <f t="shared" si="146"/>
        <v>91</v>
      </c>
      <c r="BC198" s="50">
        <f t="shared" si="147"/>
        <v>112</v>
      </c>
      <c r="BD198" s="50">
        <f t="shared" si="122"/>
        <v>140</v>
      </c>
      <c r="BE198" s="50">
        <f t="shared" si="122"/>
        <v>168</v>
      </c>
      <c r="BF198" s="50">
        <f t="shared" si="122"/>
        <v>196</v>
      </c>
      <c r="BG198" s="50">
        <f t="shared" si="121"/>
        <v>224</v>
      </c>
      <c r="BH198" s="50">
        <f t="shared" si="121"/>
        <v>252</v>
      </c>
      <c r="BI198" s="50">
        <f t="shared" si="121"/>
        <v>280</v>
      </c>
    </row>
    <row r="199" spans="1:61">
      <c r="A199" s="95">
        <v>397</v>
      </c>
      <c r="L199" s="3" t="str">
        <f t="shared" si="123"/>
        <v>Not Yet Assigned</v>
      </c>
      <c r="M199" s="3" t="s">
        <v>76</v>
      </c>
      <c r="N199" s="3" t="s">
        <v>76</v>
      </c>
      <c r="O199" s="3" t="s">
        <v>76</v>
      </c>
      <c r="P199" s="3" t="s">
        <v>76</v>
      </c>
      <c r="Q199" s="3" t="s">
        <v>76</v>
      </c>
      <c r="R199" s="3" t="s">
        <v>76</v>
      </c>
      <c r="U199" s="34">
        <f t="shared" si="120"/>
        <v>21</v>
      </c>
      <c r="V199" s="35">
        <f t="shared" si="124"/>
        <v>0</v>
      </c>
      <c r="W199" s="34">
        <f t="shared" si="125"/>
        <v>56</v>
      </c>
      <c r="X199" s="34">
        <f t="shared" si="126"/>
        <v>60</v>
      </c>
      <c r="Z199" s="52">
        <f t="shared" si="127"/>
        <v>0</v>
      </c>
      <c r="AA199" s="52">
        <f t="shared" si="128"/>
        <v>0</v>
      </c>
      <c r="AB199" s="36">
        <f t="shared" si="129"/>
        <v>61</v>
      </c>
      <c r="AC199" s="55"/>
      <c r="AD199" s="52">
        <f t="shared" si="130"/>
        <v>0</v>
      </c>
      <c r="AE199" s="52">
        <f t="shared" si="131"/>
        <v>0</v>
      </c>
      <c r="AF199" s="34">
        <f t="shared" si="132"/>
        <v>68</v>
      </c>
      <c r="AG199" s="55"/>
      <c r="AH199" s="52">
        <f t="shared" si="133"/>
        <v>0</v>
      </c>
      <c r="AI199" s="52">
        <f t="shared" si="134"/>
        <v>0</v>
      </c>
      <c r="AJ199" s="34">
        <f t="shared" si="135"/>
        <v>75</v>
      </c>
      <c r="AK199" s="55"/>
      <c r="AL199" s="52">
        <f t="shared" si="136"/>
        <v>0</v>
      </c>
      <c r="AM199" s="52">
        <f t="shared" si="137"/>
        <v>0</v>
      </c>
      <c r="AN199" s="34">
        <f t="shared" si="138"/>
        <v>82</v>
      </c>
      <c r="AO199" s="34"/>
      <c r="AP199" s="34">
        <f t="shared" si="139"/>
        <v>106</v>
      </c>
      <c r="AQ199" s="37">
        <f t="shared" si="140"/>
        <v>109</v>
      </c>
      <c r="AR199" s="1">
        <v>30</v>
      </c>
      <c r="AS199" s="1">
        <f t="shared" si="141"/>
        <v>210</v>
      </c>
      <c r="AT199" s="34"/>
      <c r="AU199" s="34">
        <f t="shared" si="142"/>
        <v>-1</v>
      </c>
      <c r="AV199" s="7">
        <f t="shared" si="143"/>
        <v>292</v>
      </c>
      <c r="AW199" s="7"/>
      <c r="AX199" s="70">
        <f t="shared" si="144"/>
        <v>11.428571428571429</v>
      </c>
      <c r="AY199" s="50"/>
      <c r="AZ199" s="50">
        <f t="shared" si="145"/>
        <v>28</v>
      </c>
      <c r="BA199" s="50">
        <f t="shared" si="145"/>
        <v>56</v>
      </c>
      <c r="BB199" s="50">
        <f t="shared" si="146"/>
        <v>91</v>
      </c>
      <c r="BC199" s="50">
        <f t="shared" si="147"/>
        <v>112</v>
      </c>
      <c r="BD199" s="50">
        <f t="shared" si="122"/>
        <v>140</v>
      </c>
      <c r="BE199" s="50">
        <f t="shared" si="122"/>
        <v>168</v>
      </c>
      <c r="BF199" s="50">
        <f t="shared" si="122"/>
        <v>196</v>
      </c>
      <c r="BG199" s="50">
        <f t="shared" si="121"/>
        <v>224</v>
      </c>
      <c r="BH199" s="50">
        <f t="shared" si="121"/>
        <v>252</v>
      </c>
      <c r="BI199" s="50">
        <f t="shared" si="121"/>
        <v>280</v>
      </c>
    </row>
    <row r="200" spans="1:61">
      <c r="A200" s="95">
        <v>398</v>
      </c>
      <c r="L200" s="3" t="str">
        <f t="shared" si="123"/>
        <v>Not Yet Assigned</v>
      </c>
      <c r="M200" s="3" t="s">
        <v>76</v>
      </c>
      <c r="N200" s="3" t="s">
        <v>76</v>
      </c>
      <c r="O200" s="3" t="s">
        <v>76</v>
      </c>
      <c r="P200" s="3" t="s">
        <v>76</v>
      </c>
      <c r="Q200" s="3" t="s">
        <v>76</v>
      </c>
      <c r="R200" s="3" t="s">
        <v>76</v>
      </c>
      <c r="U200" s="34">
        <f t="shared" si="120"/>
        <v>21</v>
      </c>
      <c r="V200" s="35">
        <f t="shared" si="124"/>
        <v>0</v>
      </c>
      <c r="W200" s="34">
        <f t="shared" si="125"/>
        <v>56</v>
      </c>
      <c r="X200" s="34">
        <f t="shared" si="126"/>
        <v>60</v>
      </c>
      <c r="Z200" s="52">
        <f t="shared" si="127"/>
        <v>0</v>
      </c>
      <c r="AA200" s="52">
        <f t="shared" si="128"/>
        <v>0</v>
      </c>
      <c r="AB200" s="36">
        <f t="shared" si="129"/>
        <v>61</v>
      </c>
      <c r="AC200" s="55"/>
      <c r="AD200" s="52">
        <f t="shared" si="130"/>
        <v>0</v>
      </c>
      <c r="AE200" s="52">
        <f t="shared" si="131"/>
        <v>0</v>
      </c>
      <c r="AF200" s="34">
        <f t="shared" si="132"/>
        <v>68</v>
      </c>
      <c r="AG200" s="55"/>
      <c r="AH200" s="52">
        <f t="shared" si="133"/>
        <v>0</v>
      </c>
      <c r="AI200" s="52">
        <f t="shared" si="134"/>
        <v>0</v>
      </c>
      <c r="AJ200" s="34">
        <f t="shared" si="135"/>
        <v>75</v>
      </c>
      <c r="AK200" s="55"/>
      <c r="AL200" s="52">
        <f t="shared" si="136"/>
        <v>0</v>
      </c>
      <c r="AM200" s="52">
        <f t="shared" si="137"/>
        <v>0</v>
      </c>
      <c r="AN200" s="34">
        <f t="shared" si="138"/>
        <v>82</v>
      </c>
      <c r="AO200" s="34"/>
      <c r="AP200" s="34">
        <f t="shared" si="139"/>
        <v>106</v>
      </c>
      <c r="AQ200" s="37">
        <f t="shared" si="140"/>
        <v>109</v>
      </c>
      <c r="AR200" s="1">
        <v>30</v>
      </c>
      <c r="AS200" s="1">
        <f t="shared" si="141"/>
        <v>210</v>
      </c>
      <c r="AT200" s="34"/>
      <c r="AU200" s="34">
        <f t="shared" si="142"/>
        <v>-1</v>
      </c>
      <c r="AV200" s="7">
        <f t="shared" si="143"/>
        <v>292</v>
      </c>
      <c r="AW200" s="7"/>
      <c r="AX200" s="70">
        <f t="shared" si="144"/>
        <v>11.428571428571429</v>
      </c>
      <c r="AY200" s="50"/>
      <c r="AZ200" s="50">
        <f t="shared" si="145"/>
        <v>28</v>
      </c>
      <c r="BA200" s="50">
        <f t="shared" si="145"/>
        <v>56</v>
      </c>
      <c r="BB200" s="50">
        <f t="shared" si="146"/>
        <v>91</v>
      </c>
      <c r="BC200" s="50">
        <f t="shared" si="147"/>
        <v>112</v>
      </c>
      <c r="BD200" s="50">
        <f t="shared" si="122"/>
        <v>140</v>
      </c>
      <c r="BE200" s="50">
        <f t="shared" si="122"/>
        <v>168</v>
      </c>
      <c r="BF200" s="50">
        <f t="shared" si="122"/>
        <v>196</v>
      </c>
      <c r="BG200" s="50">
        <f t="shared" si="121"/>
        <v>224</v>
      </c>
      <c r="BH200" s="50">
        <f t="shared" si="121"/>
        <v>252</v>
      </c>
      <c r="BI200" s="50">
        <f t="shared" si="121"/>
        <v>280</v>
      </c>
    </row>
    <row r="201" spans="1:61">
      <c r="A201" s="95">
        <v>399</v>
      </c>
      <c r="L201" s="3" t="str">
        <f t="shared" si="123"/>
        <v>Not Yet Assigned</v>
      </c>
      <c r="M201" s="3" t="s">
        <v>76</v>
      </c>
      <c r="N201" s="3" t="s">
        <v>76</v>
      </c>
      <c r="O201" s="3" t="s">
        <v>76</v>
      </c>
      <c r="P201" s="3" t="s">
        <v>76</v>
      </c>
      <c r="Q201" s="3" t="s">
        <v>76</v>
      </c>
      <c r="R201" s="3" t="s">
        <v>76</v>
      </c>
      <c r="U201" s="34">
        <f t="shared" si="120"/>
        <v>21</v>
      </c>
      <c r="V201" s="35">
        <f t="shared" si="124"/>
        <v>0</v>
      </c>
      <c r="W201" s="34">
        <f t="shared" si="125"/>
        <v>56</v>
      </c>
      <c r="X201" s="34">
        <f t="shared" si="126"/>
        <v>60</v>
      </c>
      <c r="Z201" s="52">
        <f t="shared" si="127"/>
        <v>0</v>
      </c>
      <c r="AA201" s="52">
        <f t="shared" si="128"/>
        <v>0</v>
      </c>
      <c r="AB201" s="36">
        <f t="shared" si="129"/>
        <v>61</v>
      </c>
      <c r="AC201" s="55"/>
      <c r="AD201" s="52">
        <f t="shared" si="130"/>
        <v>0</v>
      </c>
      <c r="AE201" s="52">
        <f t="shared" si="131"/>
        <v>0</v>
      </c>
      <c r="AF201" s="34">
        <f t="shared" si="132"/>
        <v>68</v>
      </c>
      <c r="AG201" s="55"/>
      <c r="AH201" s="52">
        <f t="shared" si="133"/>
        <v>0</v>
      </c>
      <c r="AI201" s="52">
        <f t="shared" si="134"/>
        <v>0</v>
      </c>
      <c r="AJ201" s="34">
        <f t="shared" si="135"/>
        <v>75</v>
      </c>
      <c r="AK201" s="55"/>
      <c r="AL201" s="52">
        <f t="shared" si="136"/>
        <v>0</v>
      </c>
      <c r="AM201" s="52">
        <f t="shared" si="137"/>
        <v>0</v>
      </c>
      <c r="AN201" s="34">
        <f t="shared" si="138"/>
        <v>82</v>
      </c>
      <c r="AO201" s="34"/>
      <c r="AP201" s="34">
        <f t="shared" si="139"/>
        <v>106</v>
      </c>
      <c r="AQ201" s="37">
        <f t="shared" si="140"/>
        <v>109</v>
      </c>
      <c r="AR201" s="1">
        <v>30</v>
      </c>
      <c r="AS201" s="1">
        <f t="shared" si="141"/>
        <v>210</v>
      </c>
      <c r="AT201" s="34"/>
      <c r="AU201" s="34">
        <f t="shared" si="142"/>
        <v>-1</v>
      </c>
      <c r="AV201" s="7">
        <f t="shared" si="143"/>
        <v>292</v>
      </c>
      <c r="AW201" s="7"/>
      <c r="AX201" s="70">
        <f t="shared" si="144"/>
        <v>11.428571428571429</v>
      </c>
      <c r="AY201" s="50"/>
      <c r="AZ201" s="50">
        <f t="shared" si="145"/>
        <v>28</v>
      </c>
      <c r="BA201" s="50">
        <f t="shared" si="145"/>
        <v>56</v>
      </c>
      <c r="BB201" s="50">
        <f t="shared" si="146"/>
        <v>91</v>
      </c>
      <c r="BC201" s="50">
        <f t="shared" si="147"/>
        <v>112</v>
      </c>
      <c r="BD201" s="50">
        <f t="shared" si="122"/>
        <v>140</v>
      </c>
      <c r="BE201" s="50">
        <f t="shared" si="122"/>
        <v>168</v>
      </c>
      <c r="BF201" s="50">
        <f t="shared" si="122"/>
        <v>196</v>
      </c>
      <c r="BG201" s="50">
        <f t="shared" si="121"/>
        <v>224</v>
      </c>
      <c r="BH201" s="50">
        <f t="shared" si="121"/>
        <v>252</v>
      </c>
      <c r="BI201" s="50">
        <f t="shared" si="121"/>
        <v>280</v>
      </c>
    </row>
    <row r="202" spans="1:61" s="4" customFormat="1">
      <c r="A202" s="95"/>
      <c r="B202" s="3"/>
      <c r="C202" s="3"/>
      <c r="D202" s="3"/>
      <c r="E202" s="3"/>
      <c r="F202" s="3"/>
      <c r="G202" s="3"/>
      <c r="H202" s="3"/>
      <c r="I202" s="33"/>
      <c r="J202" s="3"/>
      <c r="K202" s="3"/>
      <c r="L202" s="3"/>
      <c r="M202" s="3"/>
      <c r="N202" s="3"/>
      <c r="O202" s="3"/>
      <c r="P202" s="3"/>
      <c r="Q202" s="3"/>
      <c r="R202" s="3"/>
      <c r="S202" s="1"/>
      <c r="T202" s="38"/>
      <c r="U202" s="34"/>
      <c r="Y202" s="56"/>
      <c r="Z202" s="56"/>
      <c r="AA202" s="53"/>
      <c r="AC202" s="56"/>
      <c r="AD202" s="56"/>
      <c r="AE202" s="53"/>
      <c r="AG202" s="56"/>
      <c r="AH202" s="56"/>
      <c r="AI202" s="53"/>
      <c r="AK202" s="56"/>
      <c r="AL202" s="56"/>
      <c r="AM202" s="53"/>
      <c r="AR202" s="1"/>
      <c r="AS202" s="1"/>
      <c r="AV202"/>
      <c r="AW202"/>
      <c r="AX202" s="1"/>
      <c r="AY202"/>
      <c r="AZ202"/>
      <c r="BA202"/>
      <c r="BB202"/>
      <c r="BC202"/>
      <c r="BD202"/>
      <c r="BE202"/>
      <c r="BF202"/>
      <c r="BG202"/>
      <c r="BH202"/>
      <c r="BI202"/>
    </row>
    <row r="203" spans="1:61" s="4" customFormat="1">
      <c r="A203" s="95"/>
      <c r="B203" s="3"/>
      <c r="C203" s="3"/>
      <c r="D203" s="3"/>
      <c r="E203" s="3"/>
      <c r="F203" s="3"/>
      <c r="G203" s="3"/>
      <c r="H203" s="3"/>
      <c r="I203" s="33"/>
      <c r="J203" s="3"/>
      <c r="K203" s="3"/>
      <c r="L203" s="3"/>
      <c r="M203" s="3"/>
      <c r="N203" s="3"/>
      <c r="O203" s="3"/>
      <c r="P203" s="3"/>
      <c r="Q203" s="3"/>
      <c r="R203" s="3"/>
      <c r="S203" s="1"/>
      <c r="T203" s="38"/>
      <c r="U203" s="34"/>
      <c r="Y203" s="56"/>
      <c r="Z203" s="56"/>
      <c r="AA203" s="53"/>
      <c r="AC203" s="56"/>
      <c r="AD203" s="56"/>
      <c r="AE203" s="53"/>
      <c r="AG203" s="56"/>
      <c r="AH203" s="56"/>
      <c r="AI203" s="53"/>
      <c r="AK203" s="56"/>
      <c r="AL203" s="56"/>
      <c r="AM203" s="53"/>
      <c r="AR203" s="1"/>
      <c r="AS203" s="1"/>
      <c r="AV203"/>
      <c r="AW203"/>
      <c r="AX203" s="1"/>
      <c r="AY203"/>
      <c r="AZ203"/>
      <c r="BA203"/>
      <c r="BB203"/>
      <c r="BC203"/>
      <c r="BD203"/>
      <c r="BE203"/>
      <c r="BF203"/>
      <c r="BG203"/>
      <c r="BH203"/>
      <c r="BI203"/>
    </row>
    <row r="204" spans="1:61" s="4" customFormat="1">
      <c r="A204" s="95"/>
      <c r="B204" s="3"/>
      <c r="C204" s="3"/>
      <c r="D204" s="3"/>
      <c r="E204" s="3"/>
      <c r="F204" s="3"/>
      <c r="G204" s="3"/>
      <c r="H204" s="3"/>
      <c r="I204" s="33"/>
      <c r="J204" s="3"/>
      <c r="K204" s="3"/>
      <c r="L204" s="3"/>
      <c r="M204" s="3"/>
      <c r="N204" s="3"/>
      <c r="O204" s="3"/>
      <c r="P204" s="3"/>
      <c r="Q204" s="3"/>
      <c r="R204" s="3"/>
      <c r="S204" s="1"/>
      <c r="T204" s="38"/>
      <c r="U204" s="34"/>
      <c r="Y204" s="56"/>
      <c r="Z204" s="56"/>
      <c r="AA204" s="53"/>
      <c r="AC204" s="56"/>
      <c r="AD204" s="56"/>
      <c r="AE204" s="53"/>
      <c r="AG204" s="56"/>
      <c r="AH204" s="56"/>
      <c r="AI204" s="53"/>
      <c r="AK204" s="56"/>
      <c r="AL204" s="56"/>
      <c r="AM204" s="53"/>
      <c r="AR204" s="1"/>
      <c r="AS204" s="1"/>
      <c r="AV204"/>
      <c r="AW204"/>
      <c r="AX204" s="1"/>
      <c r="AY204"/>
      <c r="AZ204"/>
      <c r="BA204"/>
      <c r="BB204"/>
      <c r="BC204"/>
      <c r="BD204"/>
      <c r="BE204"/>
      <c r="BF204"/>
      <c r="BG204"/>
      <c r="BH204"/>
      <c r="BI204"/>
    </row>
    <row r="205" spans="1:61" s="4" customFormat="1">
      <c r="A205" s="95"/>
      <c r="B205" s="3"/>
      <c r="C205" s="3"/>
      <c r="D205" s="3"/>
      <c r="E205" s="3"/>
      <c r="F205" s="3"/>
      <c r="G205" s="3"/>
      <c r="H205" s="3"/>
      <c r="I205" s="33"/>
      <c r="J205" s="3"/>
      <c r="K205" s="3"/>
      <c r="L205" s="3"/>
      <c r="M205" s="3"/>
      <c r="N205" s="3"/>
      <c r="O205" s="3"/>
      <c r="P205" s="3"/>
      <c r="Q205" s="3"/>
      <c r="R205" s="3"/>
      <c r="S205" s="1"/>
      <c r="T205" s="38"/>
      <c r="U205" s="34"/>
      <c r="Y205" s="56"/>
      <c r="Z205" s="56"/>
      <c r="AA205" s="53"/>
      <c r="AC205" s="56"/>
      <c r="AD205" s="56"/>
      <c r="AE205" s="53"/>
      <c r="AG205" s="56"/>
      <c r="AH205" s="56"/>
      <c r="AI205" s="53"/>
      <c r="AK205" s="56"/>
      <c r="AL205" s="56"/>
      <c r="AM205" s="53"/>
      <c r="AR205" s="1"/>
      <c r="AS205" s="1"/>
      <c r="AV205"/>
      <c r="AW205"/>
      <c r="AX205" s="1"/>
      <c r="AY205"/>
      <c r="AZ205"/>
      <c r="BA205"/>
      <c r="BB205"/>
      <c r="BC205"/>
      <c r="BD205"/>
      <c r="BE205"/>
      <c r="BF205"/>
      <c r="BG205"/>
      <c r="BH205"/>
      <c r="BI205"/>
    </row>
    <row r="206" spans="1:61" s="4" customFormat="1">
      <c r="A206" s="95"/>
      <c r="B206" s="3"/>
      <c r="C206" s="3"/>
      <c r="D206" s="3"/>
      <c r="E206" s="3"/>
      <c r="F206" s="3"/>
      <c r="G206" s="3"/>
      <c r="H206" s="3"/>
      <c r="I206" s="33"/>
      <c r="J206" s="3"/>
      <c r="K206" s="3"/>
      <c r="L206" s="3"/>
      <c r="M206" s="3"/>
      <c r="N206" s="3"/>
      <c r="O206" s="3"/>
      <c r="P206" s="3"/>
      <c r="Q206" s="3"/>
      <c r="R206" s="3"/>
      <c r="S206" s="1"/>
      <c r="T206" s="38"/>
      <c r="U206" s="34"/>
      <c r="Y206" s="56"/>
      <c r="Z206" s="56"/>
      <c r="AA206" s="53"/>
      <c r="AC206" s="56"/>
      <c r="AD206" s="56"/>
      <c r="AE206" s="53"/>
      <c r="AG206" s="56"/>
      <c r="AH206" s="56"/>
      <c r="AI206" s="53"/>
      <c r="AK206" s="56"/>
      <c r="AL206" s="56"/>
      <c r="AM206" s="53"/>
      <c r="AR206" s="1"/>
      <c r="AS206" s="1"/>
      <c r="AV206"/>
      <c r="AW206"/>
      <c r="AX206" s="1"/>
      <c r="AY206"/>
      <c r="AZ206"/>
      <c r="BA206"/>
      <c r="BB206"/>
      <c r="BC206"/>
      <c r="BD206"/>
      <c r="BE206"/>
      <c r="BF206"/>
      <c r="BG206"/>
      <c r="BH206"/>
      <c r="BI206"/>
    </row>
    <row r="207" spans="1:61" s="4" customFormat="1">
      <c r="A207" s="95"/>
      <c r="B207" s="3"/>
      <c r="C207" s="3"/>
      <c r="D207" s="3"/>
      <c r="E207" s="3"/>
      <c r="F207" s="3"/>
      <c r="G207" s="3"/>
      <c r="H207" s="3"/>
      <c r="I207" s="33"/>
      <c r="J207" s="3"/>
      <c r="K207" s="3"/>
      <c r="L207" s="3"/>
      <c r="M207" s="3"/>
      <c r="N207" s="3"/>
      <c r="O207" s="3"/>
      <c r="P207" s="3"/>
      <c r="Q207" s="3"/>
      <c r="R207" s="3"/>
      <c r="S207" s="1"/>
      <c r="T207" s="38"/>
      <c r="U207" s="34"/>
      <c r="Y207" s="56"/>
      <c r="Z207" s="56"/>
      <c r="AA207" s="53"/>
      <c r="AC207" s="56"/>
      <c r="AD207" s="56"/>
      <c r="AE207" s="53"/>
      <c r="AG207" s="56"/>
      <c r="AH207" s="56"/>
      <c r="AI207" s="53"/>
      <c r="AK207" s="56"/>
      <c r="AL207" s="56"/>
      <c r="AM207" s="53"/>
      <c r="AR207" s="1"/>
      <c r="AS207" s="1"/>
      <c r="AV207"/>
      <c r="AW207"/>
      <c r="AX207" s="1"/>
      <c r="AY207"/>
      <c r="AZ207"/>
      <c r="BA207"/>
      <c r="BB207"/>
      <c r="BC207"/>
      <c r="BD207"/>
      <c r="BE207"/>
      <c r="BF207"/>
      <c r="BG207"/>
      <c r="BH207"/>
      <c r="BI207"/>
    </row>
    <row r="208" spans="1:61" s="4" customFormat="1">
      <c r="A208" s="95"/>
      <c r="B208" s="3"/>
      <c r="C208" s="3"/>
      <c r="D208" s="3"/>
      <c r="E208" s="3"/>
      <c r="F208" s="3"/>
      <c r="G208" s="3"/>
      <c r="H208" s="3"/>
      <c r="I208" s="33"/>
      <c r="J208" s="3"/>
      <c r="K208" s="3"/>
      <c r="L208" s="3"/>
      <c r="M208" s="3"/>
      <c r="N208" s="3"/>
      <c r="O208" s="3"/>
      <c r="P208" s="3"/>
      <c r="Q208" s="3"/>
      <c r="R208" s="3"/>
      <c r="S208" s="1"/>
      <c r="T208" s="38"/>
      <c r="U208" s="34"/>
      <c r="Y208" s="56"/>
      <c r="Z208" s="56"/>
      <c r="AA208" s="53"/>
      <c r="AC208" s="56"/>
      <c r="AD208" s="56"/>
      <c r="AE208" s="53"/>
      <c r="AG208" s="56"/>
      <c r="AH208" s="56"/>
      <c r="AI208" s="53"/>
      <c r="AK208" s="56"/>
      <c r="AL208" s="56"/>
      <c r="AM208" s="53"/>
      <c r="AR208" s="1"/>
      <c r="AS208" s="1"/>
      <c r="AV208"/>
      <c r="AW208"/>
      <c r="AX208" s="1"/>
      <c r="AY208"/>
      <c r="AZ208"/>
      <c r="BA208"/>
      <c r="BB208"/>
      <c r="BC208"/>
      <c r="BD208"/>
      <c r="BE208"/>
      <c r="BF208"/>
      <c r="BG208"/>
      <c r="BH208"/>
      <c r="BI208"/>
    </row>
    <row r="209" spans="1:61" s="4" customFormat="1">
      <c r="A209" s="95"/>
      <c r="B209" s="3"/>
      <c r="C209" s="3"/>
      <c r="D209" s="3"/>
      <c r="E209" s="3"/>
      <c r="F209" s="3"/>
      <c r="G209" s="3"/>
      <c r="H209" s="3"/>
      <c r="I209" s="33"/>
      <c r="J209" s="3"/>
      <c r="K209" s="3"/>
      <c r="L209" s="3"/>
      <c r="M209" s="3"/>
      <c r="N209" s="3"/>
      <c r="O209" s="3"/>
      <c r="P209" s="3"/>
      <c r="Q209" s="3"/>
      <c r="R209" s="3"/>
      <c r="S209" s="1"/>
      <c r="T209" s="38"/>
      <c r="U209" s="34"/>
      <c r="Y209" s="56"/>
      <c r="Z209" s="56"/>
      <c r="AA209" s="53"/>
      <c r="AC209" s="56"/>
      <c r="AD209" s="56"/>
      <c r="AE209" s="53"/>
      <c r="AG209" s="56"/>
      <c r="AH209" s="56"/>
      <c r="AI209" s="53"/>
      <c r="AK209" s="56"/>
      <c r="AL209" s="56"/>
      <c r="AM209" s="53"/>
      <c r="AR209" s="1"/>
      <c r="AS209" s="1"/>
      <c r="AV209"/>
      <c r="AW209"/>
      <c r="AX209" s="1"/>
      <c r="AY209"/>
      <c r="AZ209"/>
      <c r="BA209"/>
      <c r="BB209"/>
      <c r="BC209"/>
      <c r="BD209"/>
      <c r="BE209"/>
      <c r="BF209"/>
      <c r="BG209"/>
      <c r="BH209"/>
      <c r="BI209"/>
    </row>
    <row r="210" spans="1:61" s="4" customFormat="1">
      <c r="A210" s="95"/>
      <c r="B210" s="3"/>
      <c r="C210" s="3"/>
      <c r="D210" s="3"/>
      <c r="E210" s="3"/>
      <c r="F210" s="3"/>
      <c r="G210" s="3"/>
      <c r="H210" s="3"/>
      <c r="I210" s="33"/>
      <c r="J210" s="3"/>
      <c r="K210" s="3"/>
      <c r="L210" s="3"/>
      <c r="M210" s="3"/>
      <c r="N210" s="3"/>
      <c r="O210" s="3"/>
      <c r="P210" s="3"/>
      <c r="Q210" s="3"/>
      <c r="R210" s="3"/>
      <c r="S210" s="1"/>
      <c r="T210" s="38"/>
      <c r="U210" s="34"/>
      <c r="Y210" s="56"/>
      <c r="Z210" s="56"/>
      <c r="AA210" s="53"/>
      <c r="AC210" s="56"/>
      <c r="AD210" s="56"/>
      <c r="AE210" s="53"/>
      <c r="AG210" s="56"/>
      <c r="AH210" s="56"/>
      <c r="AI210" s="53"/>
      <c r="AK210" s="56"/>
      <c r="AL210" s="56"/>
      <c r="AM210" s="53"/>
      <c r="AR210" s="1"/>
      <c r="AS210" s="1"/>
      <c r="AV210"/>
      <c r="AW210"/>
      <c r="AX210" s="1"/>
      <c r="AY210"/>
      <c r="AZ210"/>
      <c r="BA210"/>
      <c r="BB210"/>
      <c r="BC210"/>
      <c r="BD210"/>
      <c r="BE210"/>
      <c r="BF210"/>
      <c r="BG210"/>
      <c r="BH210"/>
      <c r="BI210"/>
    </row>
    <row r="211" spans="1:61" s="4" customFormat="1">
      <c r="A211" s="95"/>
      <c r="B211" s="3"/>
      <c r="C211" s="3"/>
      <c r="D211" s="3"/>
      <c r="E211" s="3"/>
      <c r="F211" s="3"/>
      <c r="G211" s="3"/>
      <c r="H211" s="3"/>
      <c r="I211" s="33"/>
      <c r="J211" s="3"/>
      <c r="K211" s="3"/>
      <c r="L211" s="3"/>
      <c r="M211" s="3"/>
      <c r="N211" s="3"/>
      <c r="O211" s="3"/>
      <c r="P211" s="3"/>
      <c r="Q211" s="3"/>
      <c r="R211" s="3"/>
      <c r="S211" s="1"/>
      <c r="T211" s="38"/>
      <c r="U211" s="34"/>
      <c r="Y211" s="56"/>
      <c r="Z211" s="56"/>
      <c r="AA211" s="53"/>
      <c r="AC211" s="56"/>
      <c r="AD211" s="56"/>
      <c r="AE211" s="53"/>
      <c r="AG211" s="56"/>
      <c r="AH211" s="56"/>
      <c r="AI211" s="53"/>
      <c r="AK211" s="56"/>
      <c r="AL211" s="56"/>
      <c r="AM211" s="53"/>
      <c r="AR211" s="1"/>
      <c r="AS211" s="1"/>
      <c r="AV211"/>
      <c r="AW211"/>
      <c r="AX211" s="1"/>
      <c r="AY211"/>
      <c r="AZ211"/>
      <c r="BA211"/>
      <c r="BB211"/>
      <c r="BC211"/>
      <c r="BD211"/>
      <c r="BE211"/>
      <c r="BF211"/>
      <c r="BG211"/>
      <c r="BH211"/>
      <c r="BI211"/>
    </row>
    <row r="212" spans="1:61" s="4" customFormat="1">
      <c r="A212" s="95"/>
      <c r="B212" s="3"/>
      <c r="C212" s="3"/>
      <c r="D212" s="3"/>
      <c r="E212" s="3"/>
      <c r="F212" s="3"/>
      <c r="G212" s="3"/>
      <c r="H212" s="3"/>
      <c r="I212" s="33"/>
      <c r="J212" s="3"/>
      <c r="K212" s="3"/>
      <c r="L212" s="3"/>
      <c r="M212" s="3"/>
      <c r="N212" s="3"/>
      <c r="O212" s="3"/>
      <c r="P212" s="3"/>
      <c r="Q212" s="3"/>
      <c r="R212" s="3"/>
      <c r="S212" s="1"/>
      <c r="T212" s="38"/>
      <c r="U212" s="34"/>
      <c r="Y212" s="56"/>
      <c r="Z212" s="56"/>
      <c r="AA212" s="53"/>
      <c r="AC212" s="56"/>
      <c r="AD212" s="56"/>
      <c r="AE212" s="53"/>
      <c r="AG212" s="56"/>
      <c r="AH212" s="56"/>
      <c r="AI212" s="53"/>
      <c r="AK212" s="56"/>
      <c r="AL212" s="56"/>
      <c r="AM212" s="53"/>
      <c r="AR212" s="1"/>
      <c r="AS212" s="1"/>
      <c r="AV212"/>
      <c r="AW212"/>
      <c r="AX212" s="1"/>
      <c r="AY212"/>
      <c r="AZ212"/>
      <c r="BA212"/>
      <c r="BB212"/>
      <c r="BC212"/>
      <c r="BD212"/>
      <c r="BE212"/>
      <c r="BF212"/>
      <c r="BG212"/>
      <c r="BH212"/>
      <c r="BI212"/>
    </row>
    <row r="213" spans="1:61" s="4" customFormat="1">
      <c r="A213" s="95"/>
      <c r="B213" s="3"/>
      <c r="C213" s="3"/>
      <c r="D213" s="3"/>
      <c r="E213" s="3"/>
      <c r="F213" s="3"/>
      <c r="G213" s="3"/>
      <c r="H213" s="3"/>
      <c r="I213" s="33"/>
      <c r="J213" s="3"/>
      <c r="K213" s="3"/>
      <c r="L213" s="3"/>
      <c r="M213" s="3"/>
      <c r="N213" s="3"/>
      <c r="O213" s="3"/>
      <c r="P213" s="3"/>
      <c r="Q213" s="3"/>
      <c r="R213" s="3"/>
      <c r="S213" s="1"/>
      <c r="T213" s="38"/>
      <c r="U213" s="34"/>
      <c r="Y213" s="56"/>
      <c r="Z213" s="56"/>
      <c r="AA213" s="53"/>
      <c r="AC213" s="56"/>
      <c r="AD213" s="56"/>
      <c r="AE213" s="53"/>
      <c r="AG213" s="56"/>
      <c r="AH213" s="56"/>
      <c r="AI213" s="53"/>
      <c r="AK213" s="56"/>
      <c r="AL213" s="56"/>
      <c r="AM213" s="53"/>
      <c r="AR213" s="1"/>
      <c r="AS213" s="1"/>
      <c r="AV213"/>
      <c r="AW213"/>
      <c r="AX213" s="1"/>
      <c r="AY213"/>
      <c r="AZ213"/>
      <c r="BA213"/>
      <c r="BB213"/>
      <c r="BC213"/>
      <c r="BD213"/>
      <c r="BE213"/>
      <c r="BF213"/>
      <c r="BG213"/>
      <c r="BH213"/>
      <c r="BI213"/>
    </row>
    <row r="214" spans="1:61" s="4" customFormat="1">
      <c r="A214" s="95"/>
      <c r="B214" s="3"/>
      <c r="C214" s="3"/>
      <c r="D214" s="3"/>
      <c r="E214" s="3"/>
      <c r="F214" s="3"/>
      <c r="G214" s="3"/>
      <c r="H214" s="3"/>
      <c r="I214" s="33"/>
      <c r="J214" s="3"/>
      <c r="K214" s="3"/>
      <c r="L214" s="3"/>
      <c r="M214" s="3"/>
      <c r="N214" s="3"/>
      <c r="O214" s="3"/>
      <c r="P214" s="3"/>
      <c r="Q214" s="3"/>
      <c r="R214" s="3"/>
      <c r="S214" s="1"/>
      <c r="T214" s="38"/>
      <c r="U214" s="34"/>
      <c r="Y214" s="56"/>
      <c r="Z214" s="56"/>
      <c r="AA214" s="53"/>
      <c r="AC214" s="56"/>
      <c r="AD214" s="56"/>
      <c r="AE214" s="53"/>
      <c r="AG214" s="56"/>
      <c r="AH214" s="56"/>
      <c r="AI214" s="53"/>
      <c r="AK214" s="56"/>
      <c r="AL214" s="56"/>
      <c r="AM214" s="53"/>
      <c r="AR214" s="1"/>
      <c r="AS214" s="1"/>
      <c r="AV214"/>
      <c r="AW214"/>
      <c r="AX214" s="1"/>
      <c r="AY214"/>
      <c r="AZ214"/>
      <c r="BA214"/>
      <c r="BB214"/>
      <c r="BC214"/>
      <c r="BD214"/>
      <c r="BE214"/>
      <c r="BF214"/>
      <c r="BG214"/>
      <c r="BH214"/>
      <c r="BI214"/>
    </row>
    <row r="215" spans="1:61" s="4" customFormat="1">
      <c r="A215" s="95"/>
      <c r="B215" s="3"/>
      <c r="C215" s="3"/>
      <c r="D215" s="3"/>
      <c r="E215" s="3"/>
      <c r="F215" s="3"/>
      <c r="G215" s="3"/>
      <c r="H215" s="3"/>
      <c r="I215" s="33"/>
      <c r="J215" s="3"/>
      <c r="K215" s="3"/>
      <c r="L215" s="3"/>
      <c r="M215" s="3"/>
      <c r="N215" s="3"/>
      <c r="O215" s="3"/>
      <c r="P215" s="3"/>
      <c r="Q215" s="3"/>
      <c r="R215" s="3"/>
      <c r="S215" s="1"/>
      <c r="T215" s="38"/>
      <c r="U215" s="34"/>
      <c r="Y215" s="56"/>
      <c r="Z215" s="56"/>
      <c r="AA215" s="53"/>
      <c r="AC215" s="56"/>
      <c r="AD215" s="56"/>
      <c r="AE215" s="53"/>
      <c r="AG215" s="56"/>
      <c r="AH215" s="56"/>
      <c r="AI215" s="53"/>
      <c r="AK215" s="56"/>
      <c r="AL215" s="56"/>
      <c r="AM215" s="53"/>
      <c r="AR215" s="1"/>
      <c r="AS215" s="1"/>
      <c r="AV215"/>
      <c r="AW215"/>
      <c r="AX215" s="1"/>
      <c r="AY215"/>
      <c r="AZ215"/>
      <c r="BA215"/>
      <c r="BB215"/>
      <c r="BC215"/>
      <c r="BD215"/>
      <c r="BE215"/>
      <c r="BF215"/>
      <c r="BG215"/>
      <c r="BH215"/>
      <c r="BI215"/>
    </row>
    <row r="216" spans="1:61" s="4" customFormat="1">
      <c r="A216" s="95"/>
      <c r="B216" s="3"/>
      <c r="C216" s="3"/>
      <c r="D216" s="3"/>
      <c r="E216" s="3"/>
      <c r="F216" s="3"/>
      <c r="G216" s="3"/>
      <c r="H216" s="3"/>
      <c r="I216" s="33"/>
      <c r="J216" s="3"/>
      <c r="K216" s="3"/>
      <c r="L216" s="3"/>
      <c r="M216" s="3"/>
      <c r="N216" s="3"/>
      <c r="O216" s="3"/>
      <c r="P216" s="3"/>
      <c r="Q216" s="3"/>
      <c r="R216" s="3"/>
      <c r="S216" s="1"/>
      <c r="T216" s="38"/>
      <c r="U216" s="34"/>
      <c r="Y216" s="56"/>
      <c r="Z216" s="56"/>
      <c r="AA216" s="53"/>
      <c r="AC216" s="56"/>
      <c r="AD216" s="56"/>
      <c r="AE216" s="53"/>
      <c r="AG216" s="56"/>
      <c r="AH216" s="56"/>
      <c r="AI216" s="53"/>
      <c r="AK216" s="56"/>
      <c r="AL216" s="56"/>
      <c r="AM216" s="53"/>
      <c r="AR216" s="1"/>
      <c r="AS216" s="1"/>
      <c r="AV216"/>
      <c r="AW216"/>
      <c r="AX216" s="1"/>
      <c r="AY216"/>
      <c r="AZ216"/>
      <c r="BA216"/>
      <c r="BB216"/>
      <c r="BC216"/>
      <c r="BD216"/>
      <c r="BE216"/>
      <c r="BF216"/>
      <c r="BG216"/>
      <c r="BH216"/>
      <c r="BI216"/>
    </row>
    <row r="217" spans="1:61" s="4" customFormat="1">
      <c r="A217" s="95"/>
      <c r="B217" s="3"/>
      <c r="C217" s="3"/>
      <c r="D217" s="3"/>
      <c r="E217" s="3"/>
      <c r="F217" s="3"/>
      <c r="G217" s="3"/>
      <c r="H217" s="3"/>
      <c r="I217" s="33"/>
      <c r="J217" s="3"/>
      <c r="K217" s="3"/>
      <c r="L217" s="3"/>
      <c r="M217" s="3"/>
      <c r="N217" s="3"/>
      <c r="O217" s="3"/>
      <c r="P217" s="3"/>
      <c r="Q217" s="3"/>
      <c r="R217" s="3"/>
      <c r="S217" s="1"/>
      <c r="T217" s="38"/>
      <c r="U217" s="34"/>
      <c r="Y217" s="56"/>
      <c r="Z217" s="56"/>
      <c r="AA217" s="53"/>
      <c r="AC217" s="56"/>
      <c r="AD217" s="56"/>
      <c r="AE217" s="53"/>
      <c r="AG217" s="56"/>
      <c r="AH217" s="56"/>
      <c r="AI217" s="53"/>
      <c r="AK217" s="56"/>
      <c r="AL217" s="56"/>
      <c r="AM217" s="53"/>
      <c r="AR217" s="1"/>
      <c r="AS217" s="1"/>
      <c r="AV217"/>
      <c r="AW217"/>
      <c r="AX217" s="1"/>
      <c r="AY217"/>
      <c r="AZ217"/>
      <c r="BA217"/>
      <c r="BB217"/>
      <c r="BC217"/>
      <c r="BD217"/>
      <c r="BE217"/>
      <c r="BF217"/>
      <c r="BG217"/>
      <c r="BH217"/>
      <c r="BI217"/>
    </row>
    <row r="218" spans="1:61" s="4" customFormat="1">
      <c r="A218" s="95"/>
      <c r="B218" s="3"/>
      <c r="C218" s="3"/>
      <c r="D218" s="3"/>
      <c r="E218" s="3"/>
      <c r="F218" s="3"/>
      <c r="G218" s="3"/>
      <c r="H218" s="3"/>
      <c r="I218" s="33"/>
      <c r="J218" s="3"/>
      <c r="K218" s="3"/>
      <c r="L218" s="3"/>
      <c r="M218" s="3"/>
      <c r="N218" s="3"/>
      <c r="O218" s="3"/>
      <c r="P218" s="3"/>
      <c r="Q218" s="3"/>
      <c r="R218" s="3"/>
      <c r="S218" s="1"/>
      <c r="T218" s="38"/>
      <c r="U218" s="34"/>
      <c r="Y218" s="56"/>
      <c r="Z218" s="56"/>
      <c r="AA218" s="53"/>
      <c r="AC218" s="56"/>
      <c r="AD218" s="56"/>
      <c r="AE218" s="53"/>
      <c r="AG218" s="56"/>
      <c r="AH218" s="56"/>
      <c r="AI218" s="53"/>
      <c r="AK218" s="56"/>
      <c r="AL218" s="56"/>
      <c r="AM218" s="53"/>
      <c r="AR218" s="1"/>
      <c r="AS218" s="1"/>
      <c r="AV218"/>
      <c r="AW218"/>
      <c r="AX218" s="1"/>
      <c r="AY218"/>
      <c r="AZ218"/>
      <c r="BA218"/>
      <c r="BB218"/>
      <c r="BC218"/>
      <c r="BD218"/>
      <c r="BE218"/>
      <c r="BF218"/>
      <c r="BG218"/>
      <c r="BH218"/>
      <c r="BI218"/>
    </row>
    <row r="219" spans="1:61" s="4" customFormat="1">
      <c r="A219" s="95"/>
      <c r="B219" s="3"/>
      <c r="C219" s="3"/>
      <c r="D219" s="3"/>
      <c r="E219" s="3"/>
      <c r="F219" s="3"/>
      <c r="G219" s="3"/>
      <c r="H219" s="3"/>
      <c r="I219" s="33"/>
      <c r="J219" s="3"/>
      <c r="K219" s="3"/>
      <c r="L219" s="3"/>
      <c r="M219" s="3"/>
      <c r="N219" s="3"/>
      <c r="O219" s="3"/>
      <c r="P219" s="3"/>
      <c r="Q219" s="3"/>
      <c r="R219" s="3"/>
      <c r="S219" s="1"/>
      <c r="T219" s="38"/>
      <c r="U219" s="34"/>
      <c r="Y219" s="56"/>
      <c r="Z219" s="56"/>
      <c r="AA219" s="53"/>
      <c r="AC219" s="56"/>
      <c r="AD219" s="56"/>
      <c r="AE219" s="53"/>
      <c r="AG219" s="56"/>
      <c r="AH219" s="56"/>
      <c r="AI219" s="53"/>
      <c r="AK219" s="56"/>
      <c r="AL219" s="56"/>
      <c r="AM219" s="53"/>
      <c r="AR219" s="1"/>
      <c r="AS219" s="1"/>
      <c r="AV219"/>
      <c r="AW219"/>
      <c r="AX219" s="1"/>
      <c r="AY219"/>
      <c r="AZ219"/>
      <c r="BA219"/>
      <c r="BB219"/>
      <c r="BC219"/>
      <c r="BD219"/>
      <c r="BE219"/>
      <c r="BF219"/>
      <c r="BG219"/>
      <c r="BH219"/>
      <c r="BI219"/>
    </row>
    <row r="220" spans="1:61" s="4" customFormat="1">
      <c r="A220" s="95"/>
      <c r="B220" s="3"/>
      <c r="C220" s="3"/>
      <c r="D220" s="3"/>
      <c r="E220" s="3"/>
      <c r="F220" s="3"/>
      <c r="G220" s="3"/>
      <c r="H220" s="3"/>
      <c r="I220" s="33"/>
      <c r="J220" s="3"/>
      <c r="K220" s="3"/>
      <c r="L220" s="3"/>
      <c r="M220" s="3"/>
      <c r="N220" s="3"/>
      <c r="O220" s="3"/>
      <c r="P220" s="3"/>
      <c r="Q220" s="3"/>
      <c r="R220" s="3"/>
      <c r="S220" s="1"/>
      <c r="T220" s="38"/>
      <c r="U220" s="34"/>
      <c r="Y220" s="56"/>
      <c r="Z220" s="56"/>
      <c r="AA220" s="53"/>
      <c r="AC220" s="56"/>
      <c r="AD220" s="56"/>
      <c r="AE220" s="53"/>
      <c r="AG220" s="56"/>
      <c r="AH220" s="56"/>
      <c r="AI220" s="53"/>
      <c r="AK220" s="56"/>
      <c r="AL220" s="56"/>
      <c r="AM220" s="53"/>
      <c r="AR220" s="1"/>
      <c r="AS220" s="1"/>
      <c r="AV220"/>
      <c r="AW220"/>
      <c r="AX220" s="1"/>
      <c r="AY220"/>
      <c r="AZ220"/>
      <c r="BA220"/>
      <c r="BB220"/>
      <c r="BC220"/>
      <c r="BD220"/>
      <c r="BE220"/>
      <c r="BF220"/>
      <c r="BG220"/>
      <c r="BH220"/>
      <c r="BI220"/>
    </row>
    <row r="221" spans="1:61" s="4" customFormat="1">
      <c r="A221" s="95"/>
      <c r="B221" s="3"/>
      <c r="C221" s="3"/>
      <c r="D221" s="3"/>
      <c r="E221" s="3"/>
      <c r="F221" s="3"/>
      <c r="G221" s="3"/>
      <c r="H221" s="3"/>
      <c r="I221" s="33"/>
      <c r="J221" s="3"/>
      <c r="K221" s="3"/>
      <c r="L221" s="3"/>
      <c r="M221" s="3"/>
      <c r="N221" s="3"/>
      <c r="O221" s="3"/>
      <c r="P221" s="3"/>
      <c r="Q221" s="3"/>
      <c r="R221" s="3"/>
      <c r="S221" s="1"/>
      <c r="T221" s="38"/>
      <c r="U221" s="34"/>
      <c r="Y221" s="56"/>
      <c r="Z221" s="56"/>
      <c r="AA221" s="53"/>
      <c r="AC221" s="56"/>
      <c r="AD221" s="56"/>
      <c r="AE221" s="53"/>
      <c r="AG221" s="56"/>
      <c r="AH221" s="56"/>
      <c r="AI221" s="53"/>
      <c r="AK221" s="56"/>
      <c r="AL221" s="56"/>
      <c r="AM221" s="53"/>
      <c r="AR221" s="1"/>
      <c r="AS221" s="1"/>
      <c r="AV221"/>
      <c r="AW221"/>
      <c r="AX221" s="1"/>
      <c r="AY221"/>
      <c r="AZ221"/>
      <c r="BA221"/>
      <c r="BB221"/>
      <c r="BC221"/>
      <c r="BD221"/>
      <c r="BE221"/>
      <c r="BF221"/>
      <c r="BG221"/>
      <c r="BH221"/>
      <c r="BI221"/>
    </row>
    <row r="222" spans="1:61" s="4" customFormat="1">
      <c r="A222" s="95"/>
      <c r="B222" s="3"/>
      <c r="C222" s="3"/>
      <c r="D222" s="3"/>
      <c r="E222" s="3"/>
      <c r="F222" s="3"/>
      <c r="G222" s="3"/>
      <c r="H222" s="3"/>
      <c r="I222" s="33"/>
      <c r="J222" s="3"/>
      <c r="K222" s="3"/>
      <c r="L222" s="3"/>
      <c r="M222" s="3"/>
      <c r="N222" s="3"/>
      <c r="O222" s="3"/>
      <c r="P222" s="3"/>
      <c r="Q222" s="3"/>
      <c r="R222" s="3"/>
      <c r="S222" s="1"/>
      <c r="T222" s="38"/>
      <c r="U222" s="34"/>
      <c r="Y222" s="56"/>
      <c r="Z222" s="56"/>
      <c r="AA222" s="53"/>
      <c r="AC222" s="56"/>
      <c r="AD222" s="56"/>
      <c r="AE222" s="53"/>
      <c r="AG222" s="56"/>
      <c r="AH222" s="56"/>
      <c r="AI222" s="53"/>
      <c r="AK222" s="56"/>
      <c r="AL222" s="56"/>
      <c r="AM222" s="53"/>
      <c r="AR222" s="1"/>
      <c r="AS222" s="1"/>
      <c r="AV222"/>
      <c r="AW222"/>
      <c r="AX222" s="1"/>
      <c r="AY222"/>
      <c r="AZ222"/>
      <c r="BA222"/>
      <c r="BB222"/>
      <c r="BC222"/>
      <c r="BD222"/>
      <c r="BE222"/>
      <c r="BF222"/>
      <c r="BG222"/>
      <c r="BH222"/>
      <c r="BI222"/>
    </row>
    <row r="223" spans="1:61" s="4" customFormat="1">
      <c r="A223" s="95"/>
      <c r="B223" s="3"/>
      <c r="C223" s="3"/>
      <c r="D223" s="3"/>
      <c r="E223" s="3"/>
      <c r="F223" s="3"/>
      <c r="G223" s="3"/>
      <c r="H223" s="3"/>
      <c r="I223" s="33"/>
      <c r="J223" s="3"/>
      <c r="K223" s="3"/>
      <c r="L223" s="3"/>
      <c r="M223" s="3"/>
      <c r="N223" s="3"/>
      <c r="O223" s="3"/>
      <c r="P223" s="3"/>
      <c r="Q223" s="3"/>
      <c r="R223" s="3"/>
      <c r="S223" s="1"/>
      <c r="T223" s="38"/>
      <c r="U223" s="34"/>
      <c r="Y223" s="56"/>
      <c r="Z223" s="56"/>
      <c r="AA223" s="53"/>
      <c r="AC223" s="56"/>
      <c r="AD223" s="56"/>
      <c r="AE223" s="53"/>
      <c r="AG223" s="56"/>
      <c r="AH223" s="56"/>
      <c r="AI223" s="53"/>
      <c r="AK223" s="56"/>
      <c r="AL223" s="56"/>
      <c r="AM223" s="53"/>
      <c r="AR223" s="1"/>
      <c r="AS223" s="1"/>
      <c r="AV223"/>
      <c r="AW223"/>
      <c r="AX223" s="1"/>
      <c r="AY223"/>
      <c r="AZ223"/>
      <c r="BA223"/>
      <c r="BB223"/>
      <c r="BC223"/>
      <c r="BD223"/>
      <c r="BE223"/>
      <c r="BF223"/>
      <c r="BG223"/>
      <c r="BH223"/>
      <c r="BI223"/>
    </row>
    <row r="224" spans="1:61" s="4" customFormat="1">
      <c r="A224" s="95"/>
      <c r="B224" s="3"/>
      <c r="C224" s="3"/>
      <c r="D224" s="3"/>
      <c r="E224" s="3"/>
      <c r="F224" s="3"/>
      <c r="G224" s="3"/>
      <c r="H224" s="3"/>
      <c r="I224" s="33"/>
      <c r="J224" s="3"/>
      <c r="K224" s="3"/>
      <c r="L224" s="3"/>
      <c r="M224" s="3"/>
      <c r="N224" s="3"/>
      <c r="O224" s="3"/>
      <c r="P224" s="3"/>
      <c r="Q224" s="3"/>
      <c r="R224" s="3"/>
      <c r="S224" s="1"/>
      <c r="T224" s="38"/>
      <c r="U224" s="34"/>
      <c r="Y224" s="56"/>
      <c r="Z224" s="56"/>
      <c r="AA224" s="53"/>
      <c r="AC224" s="56"/>
      <c r="AD224" s="56"/>
      <c r="AE224" s="53"/>
      <c r="AG224" s="56"/>
      <c r="AH224" s="56"/>
      <c r="AI224" s="53"/>
      <c r="AK224" s="56"/>
      <c r="AL224" s="56"/>
      <c r="AM224" s="53"/>
      <c r="AR224" s="1"/>
      <c r="AS224" s="1"/>
      <c r="AV224"/>
      <c r="AW224"/>
      <c r="AX224" s="1"/>
      <c r="AY224"/>
      <c r="AZ224"/>
      <c r="BA224"/>
      <c r="BB224"/>
      <c r="BC224"/>
      <c r="BD224"/>
      <c r="BE224"/>
      <c r="BF224"/>
      <c r="BG224"/>
      <c r="BH224"/>
      <c r="BI224"/>
    </row>
    <row r="225" spans="1:61" s="4" customFormat="1">
      <c r="A225" s="95"/>
      <c r="B225" s="3"/>
      <c r="C225" s="3"/>
      <c r="D225" s="3"/>
      <c r="E225" s="3"/>
      <c r="F225" s="3"/>
      <c r="G225" s="3"/>
      <c r="H225" s="3"/>
      <c r="I225" s="33"/>
      <c r="J225" s="3"/>
      <c r="K225" s="3"/>
      <c r="L225" s="3"/>
      <c r="M225" s="3"/>
      <c r="N225" s="3"/>
      <c r="O225" s="3"/>
      <c r="P225" s="3"/>
      <c r="Q225" s="3"/>
      <c r="R225" s="3"/>
      <c r="S225" s="1"/>
      <c r="T225" s="38"/>
      <c r="U225" s="34"/>
      <c r="Y225" s="56"/>
      <c r="Z225" s="56"/>
      <c r="AA225" s="53"/>
      <c r="AC225" s="56"/>
      <c r="AD225" s="56"/>
      <c r="AE225" s="53"/>
      <c r="AG225" s="56"/>
      <c r="AH225" s="56"/>
      <c r="AI225" s="53"/>
      <c r="AK225" s="56"/>
      <c r="AL225" s="56"/>
      <c r="AM225" s="53"/>
      <c r="AR225" s="1"/>
      <c r="AS225" s="1"/>
      <c r="AV225"/>
      <c r="AW225"/>
      <c r="AX225" s="1"/>
      <c r="AY225"/>
      <c r="AZ225"/>
      <c r="BA225"/>
      <c r="BB225"/>
      <c r="BC225"/>
      <c r="BD225"/>
      <c r="BE225"/>
      <c r="BF225"/>
      <c r="BG225"/>
      <c r="BH225"/>
      <c r="BI225"/>
    </row>
    <row r="226" spans="1:61" s="4" customFormat="1">
      <c r="A226" s="95"/>
      <c r="B226" s="3"/>
      <c r="C226" s="3"/>
      <c r="D226" s="3"/>
      <c r="E226" s="3"/>
      <c r="F226" s="3"/>
      <c r="G226" s="3"/>
      <c r="H226" s="3"/>
      <c r="I226" s="33"/>
      <c r="J226" s="3"/>
      <c r="K226" s="3"/>
      <c r="L226" s="3"/>
      <c r="M226" s="3"/>
      <c r="N226" s="3"/>
      <c r="O226" s="3"/>
      <c r="P226" s="3"/>
      <c r="Q226" s="3"/>
      <c r="R226" s="3"/>
      <c r="S226" s="1"/>
      <c r="T226" s="38"/>
      <c r="U226" s="34"/>
      <c r="Y226" s="56"/>
      <c r="Z226" s="56"/>
      <c r="AA226" s="53"/>
      <c r="AC226" s="56"/>
      <c r="AD226" s="56"/>
      <c r="AE226" s="53"/>
      <c r="AG226" s="56"/>
      <c r="AH226" s="56"/>
      <c r="AI226" s="53"/>
      <c r="AK226" s="56"/>
      <c r="AL226" s="56"/>
      <c r="AM226" s="53"/>
      <c r="AR226" s="1"/>
      <c r="AS226" s="1"/>
      <c r="AV226"/>
      <c r="AW226"/>
      <c r="AX226" s="1"/>
      <c r="AY226"/>
      <c r="AZ226"/>
      <c r="BA226"/>
      <c r="BB226"/>
      <c r="BC226"/>
      <c r="BD226"/>
      <c r="BE226"/>
      <c r="BF226"/>
      <c r="BG226"/>
      <c r="BH226"/>
      <c r="BI226"/>
    </row>
    <row r="227" spans="1:61" s="4" customFormat="1">
      <c r="A227" s="95"/>
      <c r="B227" s="3"/>
      <c r="C227" s="3"/>
      <c r="D227" s="3"/>
      <c r="E227" s="3"/>
      <c r="F227" s="3"/>
      <c r="G227" s="3"/>
      <c r="H227" s="3"/>
      <c r="I227" s="33"/>
      <c r="J227" s="3"/>
      <c r="K227" s="3"/>
      <c r="L227" s="3"/>
      <c r="M227" s="3"/>
      <c r="N227" s="3"/>
      <c r="O227" s="3"/>
      <c r="P227" s="3"/>
      <c r="Q227" s="3"/>
      <c r="R227" s="3"/>
      <c r="S227" s="1"/>
      <c r="T227" s="38"/>
      <c r="U227" s="34"/>
      <c r="Y227" s="56"/>
      <c r="Z227" s="56"/>
      <c r="AA227" s="53"/>
      <c r="AC227" s="56"/>
      <c r="AD227" s="56"/>
      <c r="AE227" s="53"/>
      <c r="AG227" s="56"/>
      <c r="AH227" s="56"/>
      <c r="AI227" s="53"/>
      <c r="AK227" s="56"/>
      <c r="AL227" s="56"/>
      <c r="AM227" s="53"/>
      <c r="AR227" s="1"/>
      <c r="AS227" s="1"/>
      <c r="AV227"/>
      <c r="AW227"/>
      <c r="AX227" s="1"/>
      <c r="AY227"/>
      <c r="AZ227"/>
      <c r="BA227"/>
      <c r="BB227"/>
      <c r="BC227"/>
      <c r="BD227"/>
      <c r="BE227"/>
      <c r="BF227"/>
      <c r="BG227"/>
      <c r="BH227"/>
      <c r="BI227"/>
    </row>
    <row r="228" spans="1:61" s="4" customFormat="1">
      <c r="A228" s="95"/>
      <c r="B228" s="3"/>
      <c r="C228" s="3"/>
      <c r="D228" s="3"/>
      <c r="E228" s="3"/>
      <c r="F228" s="3"/>
      <c r="G228" s="3"/>
      <c r="H228" s="3"/>
      <c r="I228" s="33"/>
      <c r="J228" s="3"/>
      <c r="K228" s="3"/>
      <c r="L228" s="3"/>
      <c r="M228" s="3"/>
      <c r="N228" s="3"/>
      <c r="O228" s="3"/>
      <c r="P228" s="3"/>
      <c r="Q228" s="3"/>
      <c r="R228" s="3"/>
      <c r="S228" s="1"/>
      <c r="T228" s="38"/>
      <c r="U228" s="34"/>
      <c r="Y228" s="56"/>
      <c r="Z228" s="56"/>
      <c r="AA228" s="53"/>
      <c r="AC228" s="56"/>
      <c r="AD228" s="56"/>
      <c r="AE228" s="53"/>
      <c r="AG228" s="56"/>
      <c r="AH228" s="56"/>
      <c r="AI228" s="53"/>
      <c r="AK228" s="56"/>
      <c r="AL228" s="56"/>
      <c r="AM228" s="53"/>
      <c r="AR228" s="1"/>
      <c r="AS228" s="1"/>
      <c r="AV228"/>
      <c r="AW228"/>
      <c r="AX228" s="1"/>
      <c r="AY228"/>
      <c r="AZ228"/>
      <c r="BA228"/>
      <c r="BB228"/>
      <c r="BC228"/>
      <c r="BD228"/>
      <c r="BE228"/>
      <c r="BF228"/>
      <c r="BG228"/>
      <c r="BH228"/>
      <c r="BI228"/>
    </row>
    <row r="229" spans="1:61" s="4" customFormat="1">
      <c r="A229" s="95"/>
      <c r="B229" s="3"/>
      <c r="C229" s="3"/>
      <c r="D229" s="3"/>
      <c r="E229" s="3"/>
      <c r="F229" s="3"/>
      <c r="G229" s="3"/>
      <c r="H229" s="3"/>
      <c r="I229" s="33"/>
      <c r="J229" s="3"/>
      <c r="K229" s="3"/>
      <c r="L229" s="3"/>
      <c r="M229" s="3"/>
      <c r="N229" s="3"/>
      <c r="O229" s="3"/>
      <c r="P229" s="3"/>
      <c r="Q229" s="3"/>
      <c r="R229" s="3"/>
      <c r="S229" s="1"/>
      <c r="T229" s="38"/>
      <c r="U229" s="34"/>
      <c r="Y229" s="56"/>
      <c r="Z229" s="56"/>
      <c r="AA229" s="53"/>
      <c r="AC229" s="56"/>
      <c r="AD229" s="56"/>
      <c r="AE229" s="53"/>
      <c r="AG229" s="56"/>
      <c r="AH229" s="56"/>
      <c r="AI229" s="53"/>
      <c r="AK229" s="56"/>
      <c r="AL229" s="56"/>
      <c r="AM229" s="53"/>
      <c r="AR229" s="1"/>
      <c r="AS229" s="1"/>
      <c r="AV229"/>
      <c r="AW229"/>
      <c r="AX229" s="1"/>
      <c r="AY229"/>
      <c r="AZ229"/>
      <c r="BA229"/>
      <c r="BB229"/>
      <c r="BC229"/>
      <c r="BD229"/>
      <c r="BE229"/>
      <c r="BF229"/>
      <c r="BG229"/>
      <c r="BH229"/>
      <c r="BI229"/>
    </row>
    <row r="230" spans="1:61" s="4" customFormat="1">
      <c r="A230" s="95"/>
      <c r="B230" s="3"/>
      <c r="C230" s="3"/>
      <c r="D230" s="3"/>
      <c r="E230" s="3"/>
      <c r="F230" s="3"/>
      <c r="G230" s="3"/>
      <c r="H230" s="3"/>
      <c r="I230" s="33"/>
      <c r="J230" s="3"/>
      <c r="K230" s="3"/>
      <c r="L230" s="3"/>
      <c r="M230" s="3"/>
      <c r="N230" s="3"/>
      <c r="O230" s="3"/>
      <c r="P230" s="3"/>
      <c r="Q230" s="3"/>
      <c r="R230" s="3"/>
      <c r="S230" s="1"/>
      <c r="T230" s="38"/>
      <c r="U230" s="34"/>
      <c r="Y230" s="56"/>
      <c r="Z230" s="56"/>
      <c r="AA230" s="53"/>
      <c r="AC230" s="56"/>
      <c r="AD230" s="56"/>
      <c r="AE230" s="53"/>
      <c r="AG230" s="56"/>
      <c r="AH230" s="56"/>
      <c r="AI230" s="53"/>
      <c r="AK230" s="56"/>
      <c r="AL230" s="56"/>
      <c r="AM230" s="53"/>
      <c r="AR230" s="1"/>
      <c r="AS230" s="1"/>
      <c r="AV230"/>
      <c r="AW230"/>
      <c r="AX230" s="1"/>
      <c r="AY230"/>
      <c r="AZ230"/>
      <c r="BA230"/>
      <c r="BB230"/>
      <c r="BC230"/>
      <c r="BD230"/>
      <c r="BE230"/>
      <c r="BF230"/>
      <c r="BG230"/>
      <c r="BH230"/>
      <c r="BI230"/>
    </row>
    <row r="231" spans="1:61" s="4" customFormat="1">
      <c r="A231" s="95"/>
      <c r="B231" s="3"/>
      <c r="C231" s="3"/>
      <c r="D231" s="3"/>
      <c r="E231" s="3"/>
      <c r="F231" s="3"/>
      <c r="G231" s="3"/>
      <c r="H231" s="3"/>
      <c r="I231" s="33"/>
      <c r="J231" s="3"/>
      <c r="K231" s="3"/>
      <c r="L231" s="3"/>
      <c r="M231" s="3"/>
      <c r="N231" s="3"/>
      <c r="O231" s="3"/>
      <c r="P231" s="3"/>
      <c r="Q231" s="3"/>
      <c r="R231" s="3"/>
      <c r="S231" s="1"/>
      <c r="T231" s="38"/>
      <c r="U231" s="34"/>
      <c r="Y231" s="56"/>
      <c r="Z231" s="56"/>
      <c r="AA231" s="53"/>
      <c r="AC231" s="56"/>
      <c r="AD231" s="56"/>
      <c r="AE231" s="53"/>
      <c r="AG231" s="56"/>
      <c r="AH231" s="56"/>
      <c r="AI231" s="53"/>
      <c r="AK231" s="56"/>
      <c r="AL231" s="56"/>
      <c r="AM231" s="53"/>
      <c r="AR231" s="1"/>
      <c r="AS231" s="1"/>
      <c r="AV231"/>
      <c r="AW231"/>
      <c r="AX231" s="1"/>
      <c r="AY231"/>
      <c r="AZ231"/>
      <c r="BA231"/>
      <c r="BB231"/>
      <c r="BC231"/>
      <c r="BD231"/>
      <c r="BE231"/>
      <c r="BF231"/>
      <c r="BG231"/>
      <c r="BH231"/>
      <c r="BI231"/>
    </row>
    <row r="232" spans="1:61" s="4" customFormat="1">
      <c r="A232" s="95"/>
      <c r="B232" s="3"/>
      <c r="C232" s="3"/>
      <c r="D232" s="3"/>
      <c r="E232" s="3"/>
      <c r="F232" s="3"/>
      <c r="G232" s="3"/>
      <c r="H232" s="3"/>
      <c r="I232" s="33"/>
      <c r="J232" s="3"/>
      <c r="K232" s="3"/>
      <c r="L232" s="3"/>
      <c r="M232" s="3"/>
      <c r="N232" s="3"/>
      <c r="O232" s="3"/>
      <c r="P232" s="3"/>
      <c r="Q232" s="3"/>
      <c r="R232" s="3"/>
      <c r="S232" s="1"/>
      <c r="T232" s="38"/>
      <c r="U232" s="34"/>
      <c r="Y232" s="56"/>
      <c r="Z232" s="56"/>
      <c r="AA232" s="53"/>
      <c r="AC232" s="56"/>
      <c r="AD232" s="56"/>
      <c r="AE232" s="53"/>
      <c r="AG232" s="56"/>
      <c r="AH232" s="56"/>
      <c r="AI232" s="53"/>
      <c r="AK232" s="56"/>
      <c r="AL232" s="56"/>
      <c r="AM232" s="53"/>
      <c r="AR232" s="1"/>
      <c r="AS232" s="1"/>
      <c r="AV232"/>
      <c r="AW232"/>
      <c r="AX232" s="1"/>
      <c r="AY232"/>
      <c r="AZ232"/>
      <c r="BA232"/>
      <c r="BB232"/>
      <c r="BC232"/>
      <c r="BD232"/>
      <c r="BE232"/>
      <c r="BF232"/>
      <c r="BG232"/>
      <c r="BH232"/>
      <c r="BI232"/>
    </row>
    <row r="233" spans="1:61" s="4" customFormat="1">
      <c r="A233" s="95"/>
      <c r="B233" s="3"/>
      <c r="C233" s="3"/>
      <c r="D233" s="3"/>
      <c r="E233" s="3"/>
      <c r="F233" s="3"/>
      <c r="G233" s="3"/>
      <c r="H233" s="3"/>
      <c r="I233" s="33"/>
      <c r="J233" s="3"/>
      <c r="K233" s="3"/>
      <c r="L233" s="3"/>
      <c r="M233" s="3"/>
      <c r="N233" s="3"/>
      <c r="O233" s="3"/>
      <c r="P233" s="3"/>
      <c r="Q233" s="3"/>
      <c r="R233" s="3"/>
      <c r="S233" s="1"/>
      <c r="T233" s="38"/>
      <c r="U233" s="34"/>
      <c r="Y233" s="56"/>
      <c r="Z233" s="56"/>
      <c r="AA233" s="53"/>
      <c r="AC233" s="56"/>
      <c r="AD233" s="56"/>
      <c r="AE233" s="53"/>
      <c r="AG233" s="56"/>
      <c r="AH233" s="56"/>
      <c r="AI233" s="53"/>
      <c r="AK233" s="56"/>
      <c r="AL233" s="56"/>
      <c r="AM233" s="53"/>
      <c r="AR233" s="1"/>
      <c r="AS233" s="1"/>
      <c r="AV233"/>
      <c r="AW233"/>
      <c r="AX233" s="1"/>
      <c r="AY233"/>
      <c r="AZ233"/>
      <c r="BA233"/>
      <c r="BB233"/>
      <c r="BC233"/>
      <c r="BD233"/>
      <c r="BE233"/>
      <c r="BF233"/>
      <c r="BG233"/>
      <c r="BH233"/>
      <c r="BI233"/>
    </row>
    <row r="234" spans="1:61" s="4" customFormat="1">
      <c r="A234" s="95"/>
      <c r="B234" s="3"/>
      <c r="C234" s="3"/>
      <c r="D234" s="3"/>
      <c r="E234" s="3"/>
      <c r="F234" s="3"/>
      <c r="G234" s="3"/>
      <c r="H234" s="3"/>
      <c r="I234" s="33"/>
      <c r="J234" s="3"/>
      <c r="K234" s="3"/>
      <c r="L234" s="3"/>
      <c r="M234" s="3"/>
      <c r="N234" s="3"/>
      <c r="O234" s="3"/>
      <c r="P234" s="3"/>
      <c r="Q234" s="3"/>
      <c r="R234" s="3"/>
      <c r="S234" s="1"/>
      <c r="T234" s="38"/>
      <c r="U234" s="34"/>
      <c r="Y234" s="56"/>
      <c r="Z234" s="56"/>
      <c r="AA234" s="53"/>
      <c r="AC234" s="56"/>
      <c r="AD234" s="56"/>
      <c r="AE234" s="53"/>
      <c r="AG234" s="56"/>
      <c r="AH234" s="56"/>
      <c r="AI234" s="53"/>
      <c r="AK234" s="56"/>
      <c r="AL234" s="56"/>
      <c r="AM234" s="53"/>
      <c r="AR234" s="1"/>
      <c r="AS234" s="1"/>
      <c r="AV234"/>
      <c r="AW234"/>
      <c r="AX234" s="1"/>
      <c r="AY234"/>
      <c r="AZ234"/>
      <c r="BA234"/>
      <c r="BB234"/>
      <c r="BC234"/>
      <c r="BD234"/>
      <c r="BE234"/>
      <c r="BF234"/>
      <c r="BG234"/>
      <c r="BH234"/>
      <c r="BI234"/>
    </row>
    <row r="235" spans="1:61" s="4" customFormat="1">
      <c r="A235" s="95"/>
      <c r="B235" s="3"/>
      <c r="C235" s="3"/>
      <c r="D235" s="3"/>
      <c r="E235" s="3"/>
      <c r="F235" s="3"/>
      <c r="G235" s="3"/>
      <c r="H235" s="3"/>
      <c r="I235" s="33"/>
      <c r="J235" s="3"/>
      <c r="K235" s="3"/>
      <c r="L235" s="3"/>
      <c r="M235" s="3"/>
      <c r="N235" s="3"/>
      <c r="O235" s="3"/>
      <c r="P235" s="3"/>
      <c r="Q235" s="3"/>
      <c r="R235" s="3"/>
      <c r="S235" s="1"/>
      <c r="T235" s="38"/>
      <c r="U235" s="34"/>
      <c r="Y235" s="56"/>
      <c r="Z235" s="56"/>
      <c r="AA235" s="53"/>
      <c r="AC235" s="56"/>
      <c r="AD235" s="56"/>
      <c r="AE235" s="53"/>
      <c r="AG235" s="56"/>
      <c r="AH235" s="56"/>
      <c r="AI235" s="53"/>
      <c r="AK235" s="56"/>
      <c r="AL235" s="56"/>
      <c r="AM235" s="53"/>
      <c r="AR235" s="1"/>
      <c r="AS235" s="1"/>
      <c r="AV235"/>
      <c r="AW235"/>
      <c r="AX235" s="1"/>
      <c r="AY235"/>
      <c r="AZ235"/>
      <c r="BA235"/>
      <c r="BB235"/>
      <c r="BC235"/>
      <c r="BD235"/>
      <c r="BE235"/>
      <c r="BF235"/>
      <c r="BG235"/>
      <c r="BH235"/>
      <c r="BI235"/>
    </row>
    <row r="236" spans="1:61" s="4" customFormat="1">
      <c r="A236" s="95"/>
      <c r="B236" s="3"/>
      <c r="C236" s="3"/>
      <c r="D236" s="3"/>
      <c r="E236" s="3"/>
      <c r="F236" s="3"/>
      <c r="G236" s="3"/>
      <c r="H236" s="3"/>
      <c r="I236" s="33"/>
      <c r="J236" s="3"/>
      <c r="K236" s="3"/>
      <c r="L236" s="3"/>
      <c r="M236" s="3"/>
      <c r="N236" s="3"/>
      <c r="O236" s="3"/>
      <c r="P236" s="3"/>
      <c r="Q236" s="3"/>
      <c r="R236" s="3"/>
      <c r="S236" s="1"/>
      <c r="T236" s="38"/>
      <c r="U236" s="34"/>
      <c r="Y236" s="56"/>
      <c r="Z236" s="56"/>
      <c r="AA236" s="53"/>
      <c r="AC236" s="56"/>
      <c r="AD236" s="56"/>
      <c r="AE236" s="53"/>
      <c r="AG236" s="56"/>
      <c r="AH236" s="56"/>
      <c r="AI236" s="53"/>
      <c r="AK236" s="56"/>
      <c r="AL236" s="56"/>
      <c r="AM236" s="53"/>
      <c r="AR236" s="1"/>
      <c r="AS236" s="1"/>
      <c r="AV236"/>
      <c r="AW236"/>
      <c r="AX236" s="1"/>
      <c r="AY236"/>
      <c r="AZ236"/>
      <c r="BA236"/>
      <c r="BB236"/>
      <c r="BC236"/>
      <c r="BD236"/>
      <c r="BE236"/>
      <c r="BF236"/>
      <c r="BG236"/>
      <c r="BH236"/>
      <c r="BI236"/>
    </row>
    <row r="237" spans="1:61" s="4" customFormat="1">
      <c r="A237" s="95"/>
      <c r="B237" s="3"/>
      <c r="C237" s="3"/>
      <c r="D237" s="3"/>
      <c r="E237" s="3"/>
      <c r="F237" s="3"/>
      <c r="G237" s="3"/>
      <c r="H237" s="3"/>
      <c r="I237" s="33"/>
      <c r="J237" s="3"/>
      <c r="K237" s="3"/>
      <c r="L237" s="3"/>
      <c r="M237" s="3"/>
      <c r="N237" s="3"/>
      <c r="O237" s="3"/>
      <c r="P237" s="3"/>
      <c r="Q237" s="3"/>
      <c r="R237" s="3"/>
      <c r="S237" s="1"/>
      <c r="T237" s="38"/>
      <c r="U237" s="34"/>
      <c r="Y237" s="56"/>
      <c r="Z237" s="56"/>
      <c r="AA237" s="53"/>
      <c r="AC237" s="56"/>
      <c r="AD237" s="56"/>
      <c r="AE237" s="53"/>
      <c r="AG237" s="56"/>
      <c r="AH237" s="56"/>
      <c r="AI237" s="53"/>
      <c r="AK237" s="56"/>
      <c r="AL237" s="56"/>
      <c r="AM237" s="53"/>
      <c r="AR237" s="1"/>
      <c r="AS237" s="1"/>
      <c r="AV237"/>
      <c r="AW237"/>
      <c r="AX237" s="1"/>
      <c r="AY237"/>
      <c r="AZ237"/>
      <c r="BA237"/>
      <c r="BB237"/>
      <c r="BC237"/>
      <c r="BD237"/>
      <c r="BE237"/>
      <c r="BF237"/>
      <c r="BG237"/>
      <c r="BH237"/>
      <c r="BI237"/>
    </row>
    <row r="238" spans="1:61" s="4" customFormat="1">
      <c r="A238" s="95"/>
      <c r="B238" s="3"/>
      <c r="C238" s="3"/>
      <c r="D238" s="3"/>
      <c r="E238" s="3"/>
      <c r="F238" s="3"/>
      <c r="G238" s="3"/>
      <c r="H238" s="3"/>
      <c r="I238" s="33"/>
      <c r="J238" s="3"/>
      <c r="K238" s="3"/>
      <c r="L238" s="3"/>
      <c r="M238" s="3"/>
      <c r="N238" s="3"/>
      <c r="O238" s="3"/>
      <c r="P238" s="3"/>
      <c r="Q238" s="3"/>
      <c r="R238" s="3"/>
      <c r="S238" s="1"/>
      <c r="T238" s="38"/>
      <c r="U238" s="34"/>
      <c r="Y238" s="56"/>
      <c r="Z238" s="56"/>
      <c r="AA238" s="53"/>
      <c r="AC238" s="56"/>
      <c r="AD238" s="56"/>
      <c r="AE238" s="53"/>
      <c r="AG238" s="56"/>
      <c r="AH238" s="56"/>
      <c r="AI238" s="53"/>
      <c r="AK238" s="56"/>
      <c r="AL238" s="56"/>
      <c r="AM238" s="53"/>
      <c r="AR238" s="1"/>
      <c r="AS238" s="1"/>
      <c r="AV238"/>
      <c r="AW238"/>
      <c r="AX238" s="1"/>
      <c r="AY238"/>
      <c r="AZ238"/>
      <c r="BA238"/>
      <c r="BB238"/>
      <c r="BC238"/>
      <c r="BD238"/>
      <c r="BE238"/>
      <c r="BF238"/>
      <c r="BG238"/>
      <c r="BH238"/>
      <c r="BI238"/>
    </row>
    <row r="239" spans="1:61" s="4" customFormat="1">
      <c r="A239" s="95"/>
      <c r="B239" s="3"/>
      <c r="C239" s="3"/>
      <c r="D239" s="3"/>
      <c r="E239" s="3"/>
      <c r="F239" s="3"/>
      <c r="G239" s="3"/>
      <c r="H239" s="3"/>
      <c r="I239" s="33"/>
      <c r="J239" s="3"/>
      <c r="K239" s="3"/>
      <c r="L239" s="3"/>
      <c r="M239" s="3"/>
      <c r="N239" s="3"/>
      <c r="O239" s="3"/>
      <c r="P239" s="3"/>
      <c r="Q239" s="3"/>
      <c r="R239" s="3"/>
      <c r="S239" s="1"/>
      <c r="T239" s="38"/>
      <c r="U239" s="34"/>
      <c r="Y239" s="56"/>
      <c r="Z239" s="56"/>
      <c r="AA239" s="53"/>
      <c r="AC239" s="56"/>
      <c r="AD239" s="56"/>
      <c r="AE239" s="53"/>
      <c r="AG239" s="56"/>
      <c r="AH239" s="56"/>
      <c r="AI239" s="53"/>
      <c r="AK239" s="56"/>
      <c r="AL239" s="56"/>
      <c r="AM239" s="53"/>
      <c r="AR239" s="1"/>
      <c r="AS239" s="1"/>
      <c r="AV239"/>
      <c r="AW239"/>
      <c r="AX239" s="1"/>
      <c r="AY239"/>
      <c r="AZ239"/>
      <c r="BA239"/>
      <c r="BB239"/>
      <c r="BC239"/>
      <c r="BD239"/>
      <c r="BE239"/>
      <c r="BF239"/>
      <c r="BG239"/>
      <c r="BH239"/>
      <c r="BI239"/>
    </row>
    <row r="240" spans="1:61" s="4" customFormat="1">
      <c r="A240" s="95"/>
      <c r="B240" s="3"/>
      <c r="C240" s="3"/>
      <c r="D240" s="3"/>
      <c r="E240" s="3"/>
      <c r="F240" s="3"/>
      <c r="G240" s="3"/>
      <c r="H240" s="3"/>
      <c r="I240" s="33"/>
      <c r="J240" s="3"/>
      <c r="K240" s="3"/>
      <c r="L240" s="3"/>
      <c r="M240" s="3"/>
      <c r="N240" s="3"/>
      <c r="O240" s="3"/>
      <c r="P240" s="3"/>
      <c r="Q240" s="3"/>
      <c r="R240" s="3"/>
      <c r="S240" s="1"/>
      <c r="T240" s="38"/>
      <c r="U240" s="34"/>
      <c r="Y240" s="56"/>
      <c r="Z240" s="56"/>
      <c r="AA240" s="53"/>
      <c r="AC240" s="56"/>
      <c r="AD240" s="56"/>
      <c r="AE240" s="53"/>
      <c r="AG240" s="56"/>
      <c r="AH240" s="56"/>
      <c r="AI240" s="53"/>
      <c r="AK240" s="56"/>
      <c r="AL240" s="56"/>
      <c r="AM240" s="53"/>
      <c r="AR240" s="1"/>
      <c r="AS240" s="1"/>
      <c r="AV240"/>
      <c r="AW240"/>
      <c r="AX240" s="1"/>
      <c r="AY240"/>
      <c r="AZ240"/>
      <c r="BA240"/>
      <c r="BB240"/>
      <c r="BC240"/>
      <c r="BD240"/>
      <c r="BE240"/>
      <c r="BF240"/>
      <c r="BG240"/>
      <c r="BH240"/>
      <c r="BI240"/>
    </row>
    <row r="241" spans="1:61" s="4" customFormat="1">
      <c r="A241" s="95"/>
      <c r="B241" s="3"/>
      <c r="C241" s="3"/>
      <c r="D241" s="3"/>
      <c r="E241" s="3"/>
      <c r="F241" s="3"/>
      <c r="G241" s="3"/>
      <c r="H241" s="3"/>
      <c r="I241" s="33"/>
      <c r="J241" s="3"/>
      <c r="K241" s="3"/>
      <c r="L241" s="3"/>
      <c r="M241" s="3"/>
      <c r="N241" s="3"/>
      <c r="O241" s="3"/>
      <c r="P241" s="3"/>
      <c r="Q241" s="3"/>
      <c r="R241" s="3"/>
      <c r="S241" s="1"/>
      <c r="T241" s="38"/>
      <c r="U241" s="34"/>
      <c r="Y241" s="56"/>
      <c r="Z241" s="56"/>
      <c r="AA241" s="53"/>
      <c r="AC241" s="56"/>
      <c r="AD241" s="56"/>
      <c r="AE241" s="53"/>
      <c r="AG241" s="56"/>
      <c r="AH241" s="56"/>
      <c r="AI241" s="53"/>
      <c r="AK241" s="56"/>
      <c r="AL241" s="56"/>
      <c r="AM241" s="53"/>
      <c r="AR241" s="1"/>
      <c r="AS241" s="1"/>
      <c r="AV241"/>
      <c r="AW241"/>
      <c r="AX241" s="1"/>
      <c r="AY241"/>
      <c r="AZ241"/>
      <c r="BA241"/>
      <c r="BB241"/>
      <c r="BC241"/>
      <c r="BD241"/>
      <c r="BE241"/>
      <c r="BF241"/>
      <c r="BG241"/>
      <c r="BH241"/>
      <c r="BI241"/>
    </row>
    <row r="242" spans="1:61" s="4" customFormat="1">
      <c r="A242" s="95"/>
      <c r="B242" s="3"/>
      <c r="C242" s="3"/>
      <c r="D242" s="3"/>
      <c r="E242" s="3"/>
      <c r="F242" s="3"/>
      <c r="G242" s="3"/>
      <c r="H242" s="3"/>
      <c r="I242" s="33"/>
      <c r="J242" s="3"/>
      <c r="K242" s="3"/>
      <c r="L242" s="3"/>
      <c r="M242" s="3"/>
      <c r="N242" s="3"/>
      <c r="O242" s="3"/>
      <c r="P242" s="3"/>
      <c r="Q242" s="3"/>
      <c r="R242" s="3"/>
      <c r="S242" s="1"/>
      <c r="T242" s="38"/>
      <c r="U242" s="34"/>
      <c r="Y242" s="56"/>
      <c r="Z242" s="56"/>
      <c r="AA242" s="53"/>
      <c r="AC242" s="56"/>
      <c r="AD242" s="56"/>
      <c r="AE242" s="53"/>
      <c r="AG242" s="56"/>
      <c r="AH242" s="56"/>
      <c r="AI242" s="53"/>
      <c r="AK242" s="56"/>
      <c r="AL242" s="56"/>
      <c r="AM242" s="53"/>
      <c r="AR242" s="1"/>
      <c r="AS242" s="1"/>
      <c r="AV242"/>
      <c r="AW242"/>
      <c r="AX242" s="1"/>
      <c r="AY242"/>
      <c r="AZ242"/>
      <c r="BA242"/>
      <c r="BB242"/>
      <c r="BC242"/>
      <c r="BD242"/>
      <c r="BE242"/>
      <c r="BF242"/>
      <c r="BG242"/>
      <c r="BH242"/>
      <c r="BI242"/>
    </row>
    <row r="243" spans="1:61" s="4" customFormat="1">
      <c r="A243" s="95"/>
      <c r="B243" s="3"/>
      <c r="C243" s="3"/>
      <c r="D243" s="3"/>
      <c r="E243" s="3"/>
      <c r="F243" s="3"/>
      <c r="G243" s="3"/>
      <c r="H243" s="3"/>
      <c r="I243" s="33"/>
      <c r="J243" s="3"/>
      <c r="K243" s="3"/>
      <c r="L243" s="3"/>
      <c r="M243" s="3"/>
      <c r="N243" s="3"/>
      <c r="O243" s="3"/>
      <c r="P243" s="3"/>
      <c r="Q243" s="3"/>
      <c r="R243" s="3"/>
      <c r="S243" s="1"/>
      <c r="T243" s="38"/>
      <c r="U243" s="34"/>
      <c r="Y243" s="56"/>
      <c r="Z243" s="56"/>
      <c r="AA243" s="53"/>
      <c r="AC243" s="56"/>
      <c r="AD243" s="56"/>
      <c r="AE243" s="53"/>
      <c r="AG243" s="56"/>
      <c r="AH243" s="56"/>
      <c r="AI243" s="53"/>
      <c r="AK243" s="56"/>
      <c r="AL243" s="56"/>
      <c r="AM243" s="53"/>
      <c r="AR243" s="1"/>
      <c r="AS243" s="1"/>
      <c r="AV243"/>
      <c r="AW243"/>
      <c r="AX243" s="1"/>
      <c r="AY243"/>
      <c r="AZ243"/>
      <c r="BA243"/>
      <c r="BB243"/>
      <c r="BC243"/>
      <c r="BD243"/>
      <c r="BE243"/>
      <c r="BF243"/>
      <c r="BG243"/>
      <c r="BH243"/>
      <c r="BI243"/>
    </row>
    <row r="244" spans="1:61" s="4" customFormat="1">
      <c r="A244" s="95"/>
      <c r="B244" s="3"/>
      <c r="C244" s="3"/>
      <c r="D244" s="3"/>
      <c r="E244" s="3"/>
      <c r="F244" s="3"/>
      <c r="G244" s="3"/>
      <c r="H244" s="3"/>
      <c r="I244" s="33"/>
      <c r="J244" s="3"/>
      <c r="K244" s="3"/>
      <c r="L244" s="3"/>
      <c r="M244" s="3"/>
      <c r="N244" s="3"/>
      <c r="O244" s="3"/>
      <c r="P244" s="3"/>
      <c r="Q244" s="3"/>
      <c r="R244" s="3"/>
      <c r="S244" s="1"/>
      <c r="T244" s="38"/>
      <c r="U244" s="34"/>
      <c r="Y244" s="56"/>
      <c r="Z244" s="56"/>
      <c r="AA244" s="53"/>
      <c r="AC244" s="56"/>
      <c r="AD244" s="56"/>
      <c r="AE244" s="53"/>
      <c r="AG244" s="56"/>
      <c r="AH244" s="56"/>
      <c r="AI244" s="53"/>
      <c r="AK244" s="56"/>
      <c r="AL244" s="56"/>
      <c r="AM244" s="53"/>
      <c r="AR244" s="1"/>
      <c r="AS244" s="1"/>
      <c r="AV244"/>
      <c r="AW244"/>
      <c r="AX244" s="1"/>
      <c r="AY244"/>
      <c r="AZ244"/>
      <c r="BA244"/>
      <c r="BB244"/>
      <c r="BC244"/>
      <c r="BD244"/>
      <c r="BE244"/>
      <c r="BF244"/>
      <c r="BG244"/>
      <c r="BH244"/>
      <c r="BI244"/>
    </row>
    <row r="245" spans="1:61" s="4" customFormat="1">
      <c r="A245" s="95"/>
      <c r="B245" s="3"/>
      <c r="C245" s="3"/>
      <c r="D245" s="3"/>
      <c r="E245" s="3"/>
      <c r="F245" s="3"/>
      <c r="G245" s="3"/>
      <c r="H245" s="3"/>
      <c r="I245" s="33"/>
      <c r="J245" s="3"/>
      <c r="K245" s="3"/>
      <c r="L245" s="3"/>
      <c r="M245" s="3"/>
      <c r="N245" s="3"/>
      <c r="O245" s="3"/>
      <c r="P245" s="3"/>
      <c r="Q245" s="3"/>
      <c r="R245" s="3"/>
      <c r="S245" s="1"/>
      <c r="T245" s="38"/>
      <c r="U245" s="34"/>
      <c r="Y245" s="56"/>
      <c r="Z245" s="56"/>
      <c r="AA245" s="53"/>
      <c r="AC245" s="56"/>
      <c r="AD245" s="56"/>
      <c r="AE245" s="53"/>
      <c r="AG245" s="56"/>
      <c r="AH245" s="56"/>
      <c r="AI245" s="53"/>
      <c r="AK245" s="56"/>
      <c r="AL245" s="56"/>
      <c r="AM245" s="53"/>
      <c r="AR245" s="1"/>
      <c r="AS245" s="1"/>
      <c r="AV245"/>
      <c r="AW245"/>
      <c r="AX245" s="1"/>
      <c r="AY245"/>
      <c r="AZ245"/>
      <c r="BA245"/>
      <c r="BB245"/>
      <c r="BC245"/>
      <c r="BD245"/>
      <c r="BE245"/>
      <c r="BF245"/>
      <c r="BG245"/>
      <c r="BH245"/>
      <c r="BI245"/>
    </row>
  </sheetData>
  <phoneticPr fontId="1" type="noConversion"/>
  <conditionalFormatting sqref="M14:P37 N202:P245 R2:R42 R54:R201 P54:P201 P38:P42 M38:O201">
    <cfRule type="containsText" dxfId="117" priority="52" operator="containsText" text="No">
      <formula>NOT(ISERROR(SEARCH("No",M2)))</formula>
    </cfRule>
  </conditionalFormatting>
  <conditionalFormatting sqref="M27:R37 M14:P26 R2:R26 M202:R1048576 P54:R201 P38:R42 M38:O201">
    <cfRule type="cellIs" dxfId="116" priority="47" operator="equal">
      <formula>"Pending"</formula>
    </cfRule>
    <cfRule type="containsText" dxfId="115" priority="49" operator="containsText" text="Yes">
      <formula>NOT(ISERROR(SEARCH("Yes",M2)))</formula>
    </cfRule>
    <cfRule type="containsText" dxfId="114" priority="50" operator="containsText" text="No">
      <formula>NOT(ISERROR(SEARCH("No",M2)))</formula>
    </cfRule>
    <cfRule type="containsText" dxfId="113" priority="51" operator="containsText" text="' '">
      <formula>NOT(ISERROR(SEARCH("' '",M2)))</formula>
    </cfRule>
  </conditionalFormatting>
  <conditionalFormatting sqref="L2:L1048576">
    <cfRule type="cellIs" dxfId="112" priority="43" operator="equal">
      <formula>"HFD-SED"</formula>
    </cfRule>
    <cfRule type="cellIs" dxfId="111" priority="44" operator="equal">
      <formula>"HFD-EX"</formula>
    </cfRule>
    <cfRule type="cellIs" dxfId="110" priority="45" operator="equal">
      <formula>"CON-SED"</formula>
    </cfRule>
    <cfRule type="cellIs" dxfId="109" priority="46" operator="equal">
      <formula>"CON-EX"</formula>
    </cfRule>
  </conditionalFormatting>
  <conditionalFormatting sqref="M1:R1">
    <cfRule type="cellIs" dxfId="108" priority="39" operator="equal">
      <formula>"Pending"</formula>
    </cfRule>
    <cfRule type="containsText" dxfId="107" priority="40" operator="containsText" text="Yes">
      <formula>NOT(ISERROR(SEARCH("Yes",M1)))</formula>
    </cfRule>
    <cfRule type="containsText" dxfId="106" priority="41" operator="containsText" text="No">
      <formula>NOT(ISERROR(SEARCH("No",M1)))</formula>
    </cfRule>
    <cfRule type="containsText" dxfId="105" priority="42" operator="containsText" text="' '">
      <formula>NOT(ISERROR(SEARCH("' '",M1)))</formula>
    </cfRule>
  </conditionalFormatting>
  <conditionalFormatting sqref="L1">
    <cfRule type="cellIs" dxfId="104" priority="35" operator="equal">
      <formula>"HFD-SED"</formula>
    </cfRule>
    <cfRule type="cellIs" dxfId="103" priority="36" operator="equal">
      <formula>"HFD-EX"</formula>
    </cfRule>
    <cfRule type="cellIs" dxfId="102" priority="37" operator="equal">
      <formula>"CON-SED"</formula>
    </cfRule>
    <cfRule type="cellIs" dxfId="101" priority="38" operator="equal">
      <formula>"CON-EX"</formula>
    </cfRule>
  </conditionalFormatting>
  <conditionalFormatting sqref="Q2:Q26">
    <cfRule type="cellIs" dxfId="100" priority="30" operator="equal">
      <formula>"Pending"</formula>
    </cfRule>
    <cfRule type="containsText" dxfId="99" priority="32" operator="containsText" text="Yes">
      <formula>NOT(ISERROR(SEARCH("Yes",Q2)))</formula>
    </cfRule>
    <cfRule type="containsText" dxfId="98" priority="33" operator="containsText" text="No">
      <formula>NOT(ISERROR(SEARCH("No",Q2)))</formula>
    </cfRule>
    <cfRule type="containsText" dxfId="97" priority="34" operator="containsText" text="' '">
      <formula>NOT(ISERROR(SEARCH("' '",Q2)))</formula>
    </cfRule>
  </conditionalFormatting>
  <conditionalFormatting sqref="Q2:Q26">
    <cfRule type="containsText" dxfId="96" priority="31" operator="containsText" text="No">
      <formula>NOT(ISERROR(SEARCH("No",Q2)))</formula>
    </cfRule>
  </conditionalFormatting>
  <conditionalFormatting sqref="M2:M13">
    <cfRule type="cellIs" dxfId="95" priority="25" operator="equal">
      <formula>"Pending"</formula>
    </cfRule>
    <cfRule type="containsText" dxfId="94" priority="27" operator="containsText" text="Yes">
      <formula>NOT(ISERROR(SEARCH("Yes",M2)))</formula>
    </cfRule>
    <cfRule type="containsText" dxfId="93" priority="28" operator="containsText" text="No">
      <formula>NOT(ISERROR(SEARCH("No",M2)))</formula>
    </cfRule>
    <cfRule type="containsText" dxfId="92" priority="29" operator="containsText" text="' '">
      <formula>NOT(ISERROR(SEARCH("' '",M2)))</formula>
    </cfRule>
  </conditionalFormatting>
  <conditionalFormatting sqref="M2:M13">
    <cfRule type="containsText" dxfId="91" priority="26" operator="containsText" text="No">
      <formula>NOT(ISERROR(SEARCH("No",M2)))</formula>
    </cfRule>
  </conditionalFormatting>
  <conditionalFormatting sqref="N2:N13">
    <cfRule type="cellIs" dxfId="90" priority="20" operator="equal">
      <formula>"Pending"</formula>
    </cfRule>
    <cfRule type="containsText" dxfId="89" priority="22" operator="containsText" text="Yes">
      <formula>NOT(ISERROR(SEARCH("Yes",N2)))</formula>
    </cfRule>
    <cfRule type="containsText" dxfId="88" priority="23" operator="containsText" text="No">
      <formula>NOT(ISERROR(SEARCH("No",N2)))</formula>
    </cfRule>
    <cfRule type="containsText" dxfId="87" priority="24" operator="containsText" text="' '">
      <formula>NOT(ISERROR(SEARCH("' '",N2)))</formula>
    </cfRule>
  </conditionalFormatting>
  <conditionalFormatting sqref="N2:N13">
    <cfRule type="containsText" dxfId="86" priority="21" operator="containsText" text="No">
      <formula>NOT(ISERROR(SEARCH("No",N2)))</formula>
    </cfRule>
  </conditionalFormatting>
  <conditionalFormatting sqref="O2:O13">
    <cfRule type="cellIs" dxfId="85" priority="15" operator="equal">
      <formula>"Pending"</formula>
    </cfRule>
    <cfRule type="containsText" dxfId="84" priority="17" operator="containsText" text="Yes">
      <formula>NOT(ISERROR(SEARCH("Yes",O2)))</formula>
    </cfRule>
    <cfRule type="containsText" dxfId="83" priority="18" operator="containsText" text="No">
      <formula>NOT(ISERROR(SEARCH("No",O2)))</formula>
    </cfRule>
    <cfRule type="containsText" dxfId="82" priority="19" operator="containsText" text="' '">
      <formula>NOT(ISERROR(SEARCH("' '",O2)))</formula>
    </cfRule>
  </conditionalFormatting>
  <conditionalFormatting sqref="O2:O13">
    <cfRule type="containsText" dxfId="81" priority="16" operator="containsText" text="No">
      <formula>NOT(ISERROR(SEARCH("No",O2)))</formula>
    </cfRule>
  </conditionalFormatting>
  <conditionalFormatting sqref="P43:S53">
    <cfRule type="containsText" dxfId="80" priority="14" operator="containsText" text="No">
      <formula>NOT(ISERROR(SEARCH("No",P43)))</formula>
    </cfRule>
  </conditionalFormatting>
  <conditionalFormatting sqref="P43:S53">
    <cfRule type="cellIs" dxfId="79" priority="10" operator="equal">
      <formula>"Pending"</formula>
    </cfRule>
    <cfRule type="containsText" dxfId="78" priority="11" operator="containsText" text="Yes">
      <formula>NOT(ISERROR(SEARCH("Yes",P43)))</formula>
    </cfRule>
    <cfRule type="containsText" dxfId="77" priority="12" operator="containsText" text="No">
      <formula>NOT(ISERROR(SEARCH("No",P43)))</formula>
    </cfRule>
    <cfRule type="containsText" dxfId="76" priority="13" operator="containsText" text="' '">
      <formula>NOT(ISERROR(SEARCH("' '",P43)))</formula>
    </cfRule>
  </conditionalFormatting>
  <conditionalFormatting sqref="P2:P13">
    <cfRule type="cellIs" dxfId="75" priority="1" operator="equal">
      <formula>"Pending"</formula>
    </cfRule>
    <cfRule type="containsText" dxfId="74" priority="3" operator="containsText" text="Yes">
      <formula>NOT(ISERROR(SEARCH("Yes",P2)))</formula>
    </cfRule>
    <cfRule type="containsText" dxfId="73" priority="4" operator="containsText" text="No">
      <formula>NOT(ISERROR(SEARCH("No",P2)))</formula>
    </cfRule>
    <cfRule type="containsText" dxfId="72" priority="5" operator="containsText" text="' '">
      <formula>NOT(ISERROR(SEARCH("' '",P2)))</formula>
    </cfRule>
  </conditionalFormatting>
  <conditionalFormatting sqref="P2:P13">
    <cfRule type="containsText" dxfId="71" priority="2" operator="containsText" text="No">
      <formula>NOT(ISERROR(SEARCH("No",P2)))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3B3F-FF54-5949-BDAA-EBF86E8A4BD2}">
  <dimension ref="A1:BI245"/>
  <sheetViews>
    <sheetView zoomScaleNormal="100" workbookViewId="0">
      <pane xSplit="1" topLeftCell="AH1" activePane="topRight" state="frozen"/>
      <selection pane="topRight" activeCell="AJ31" sqref="AJ31"/>
    </sheetView>
  </sheetViews>
  <sheetFormatPr defaultColWidth="8.625" defaultRowHeight="14.25"/>
  <cols>
    <col min="1" max="1" width="10.625" style="95" customWidth="1"/>
    <col min="2" max="3" width="23.125" style="3" customWidth="1"/>
    <col min="4" max="6" width="15.125" style="3" customWidth="1"/>
    <col min="7" max="8" width="10.625" style="3" customWidth="1"/>
    <col min="9" max="9" width="10.625" style="33" customWidth="1"/>
    <col min="10" max="11" width="10.625" style="3" customWidth="1"/>
    <col min="12" max="12" width="16.625" style="3" customWidth="1"/>
    <col min="13" max="13" width="10.625" style="3" customWidth="1"/>
    <col min="14" max="16" width="16.125" style="3" customWidth="1"/>
    <col min="17" max="17" width="12.5" style="3" customWidth="1"/>
    <col min="18" max="18" width="15.125" style="3" customWidth="1"/>
    <col min="19" max="19" width="17.5" style="1" customWidth="1"/>
    <col min="20" max="20" width="10.125" style="38" bestFit="1" customWidth="1"/>
    <col min="21" max="21" width="10.125" style="38" customWidth="1"/>
    <col min="22" max="23" width="14.625" style="4" customWidth="1"/>
    <col min="24" max="24" width="17.125" style="4" customWidth="1"/>
    <col min="25" max="26" width="14.625" style="56" customWidth="1"/>
    <col min="27" max="27" width="14.625" style="53" customWidth="1"/>
    <col min="28" max="28" width="10.125" style="4" bestFit="1" customWidth="1"/>
    <col min="29" max="30" width="14.625" style="56" customWidth="1"/>
    <col min="31" max="31" width="14.625" style="53" customWidth="1"/>
    <col min="32" max="32" width="10.125" style="4" bestFit="1" customWidth="1"/>
    <col min="33" max="34" width="14.625" style="56" customWidth="1"/>
    <col min="35" max="35" width="14.625" style="53" customWidth="1"/>
    <col min="36" max="36" width="10.125" style="4" bestFit="1" customWidth="1"/>
    <col min="37" max="38" width="14.625" style="56" customWidth="1"/>
    <col min="39" max="39" width="14.625" style="53" customWidth="1"/>
    <col min="40" max="40" width="10.125" style="4" bestFit="1" customWidth="1"/>
    <col min="41" max="41" width="14.625" style="4" customWidth="1"/>
    <col min="42" max="42" width="17.125" style="4" customWidth="1"/>
    <col min="43" max="43" width="18.625" style="4" customWidth="1"/>
    <col min="44" max="44" width="8.625" style="1" bestFit="1"/>
    <col min="45" max="45" width="26.5" style="1" customWidth="1"/>
    <col min="46" max="46" width="14.625" style="4" customWidth="1"/>
    <col min="47" max="47" width="23.125" style="4" customWidth="1"/>
    <col min="48" max="48" width="10.5" bestFit="1" customWidth="1"/>
    <col min="49" max="49" width="18.625" customWidth="1"/>
    <col min="50" max="50" width="17.625" style="1" customWidth="1"/>
    <col min="51" max="54" width="16.625" customWidth="1"/>
    <col min="55" max="55" width="20.5" customWidth="1"/>
    <col min="56" max="61" width="24.625" customWidth="1"/>
  </cols>
  <sheetData>
    <row r="1" spans="1:61" s="1" customFormat="1">
      <c r="A1" s="94" t="s">
        <v>0</v>
      </c>
      <c r="B1" s="5" t="s">
        <v>90</v>
      </c>
      <c r="C1" s="5" t="s">
        <v>1</v>
      </c>
      <c r="D1" s="5" t="s">
        <v>2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97</v>
      </c>
      <c r="T1" s="58" t="s">
        <v>19</v>
      </c>
      <c r="U1" s="58" t="s">
        <v>20</v>
      </c>
      <c r="V1" s="5" t="s">
        <v>21</v>
      </c>
      <c r="W1" s="5" t="s">
        <v>22</v>
      </c>
      <c r="X1" s="5" t="s">
        <v>23</v>
      </c>
      <c r="Y1" s="54" t="s">
        <v>91</v>
      </c>
      <c r="Z1" s="54" t="s">
        <v>25</v>
      </c>
      <c r="AA1" s="51" t="s">
        <v>26</v>
      </c>
      <c r="AB1" s="5" t="s">
        <v>27</v>
      </c>
      <c r="AC1" s="54" t="s">
        <v>91</v>
      </c>
      <c r="AD1" s="54" t="s">
        <v>25</v>
      </c>
      <c r="AE1" s="51" t="s">
        <v>26</v>
      </c>
      <c r="AF1" s="5" t="s">
        <v>29</v>
      </c>
      <c r="AG1" s="54" t="s">
        <v>91</v>
      </c>
      <c r="AH1" s="54" t="s">
        <v>25</v>
      </c>
      <c r="AI1" s="51" t="s">
        <v>26</v>
      </c>
      <c r="AJ1" s="5" t="s">
        <v>31</v>
      </c>
      <c r="AK1" s="54" t="s">
        <v>91</v>
      </c>
      <c r="AL1" s="54" t="s">
        <v>25</v>
      </c>
      <c r="AM1" s="51" t="s">
        <v>26</v>
      </c>
      <c r="AN1" s="5" t="s">
        <v>33</v>
      </c>
      <c r="AO1" s="5" t="s">
        <v>92</v>
      </c>
      <c r="AP1" s="5" t="s">
        <v>34</v>
      </c>
      <c r="AQ1" s="5" t="s">
        <v>35</v>
      </c>
      <c r="AR1" s="5" t="s">
        <v>36</v>
      </c>
      <c r="AS1" s="5" t="s">
        <v>37</v>
      </c>
      <c r="AT1" s="5" t="s">
        <v>92</v>
      </c>
      <c r="AU1" s="5" t="s">
        <v>38</v>
      </c>
      <c r="AV1" s="5" t="s">
        <v>40</v>
      </c>
      <c r="AW1" s="5" t="s">
        <v>41</v>
      </c>
      <c r="AX1" s="5" t="s">
        <v>42</v>
      </c>
      <c r="AY1" s="5" t="s">
        <v>43</v>
      </c>
      <c r="AZ1" s="5" t="s">
        <v>44</v>
      </c>
      <c r="BA1" s="5" t="s">
        <v>45</v>
      </c>
      <c r="BB1" s="5" t="s">
        <v>46</v>
      </c>
      <c r="BC1" s="5" t="s">
        <v>93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5" t="s">
        <v>52</v>
      </c>
    </row>
    <row r="2" spans="1:61">
      <c r="A2" s="95">
        <v>200</v>
      </c>
      <c r="B2" s="98">
        <v>189931</v>
      </c>
      <c r="C2" s="145">
        <v>202673</v>
      </c>
      <c r="D2" s="3" t="s">
        <v>94</v>
      </c>
      <c r="E2" s="3">
        <v>209576</v>
      </c>
      <c r="G2" s="3" t="s">
        <v>56</v>
      </c>
      <c r="H2" s="3" t="s">
        <v>95</v>
      </c>
      <c r="I2" s="3">
        <v>2</v>
      </c>
      <c r="J2" s="3" t="s">
        <v>58</v>
      </c>
      <c r="K2" s="3" t="s">
        <v>59</v>
      </c>
      <c r="L2" s="3" t="str">
        <f t="shared" ref="L2:L42" si="0">IF((AND(J2="CON",K2="SED")),"CON-SED",IF((AND(J2="CON",K2="EX")),"CON-EX",IF((AND(J2="HFD",K2="SED")),"HFD-SED",IF((AND(J2="HFD",K2="EX")),"HFD-EX","Not Yet Assigned"))))</f>
        <v>CON-SED</v>
      </c>
      <c r="M2" s="3" t="s">
        <v>60</v>
      </c>
      <c r="N2" s="3" t="s">
        <v>60</v>
      </c>
      <c r="O2" s="3" t="s">
        <v>60</v>
      </c>
      <c r="P2" s="3" t="s">
        <v>60</v>
      </c>
      <c r="Q2" s="3" t="s">
        <v>60</v>
      </c>
      <c r="R2" s="3" t="s">
        <v>76</v>
      </c>
      <c r="T2" s="38">
        <v>44698</v>
      </c>
      <c r="U2" s="34">
        <f t="shared" ref="U2:U33" si="1">T2+21</f>
        <v>44719</v>
      </c>
      <c r="V2" s="35">
        <f t="shared" ref="V2:V33" si="2">AY2</f>
        <v>44728</v>
      </c>
      <c r="W2" s="34">
        <f t="shared" ref="W2:W33" si="3">BA2</f>
        <v>44784</v>
      </c>
      <c r="X2" s="34">
        <f t="shared" ref="X2:X33" si="4">AB2-1</f>
        <v>44788</v>
      </c>
      <c r="Y2" s="56">
        <v>20.2</v>
      </c>
      <c r="Z2" s="52">
        <f t="shared" ref="Z2:Z33" si="5">10/1000*Y2</f>
        <v>0.20199999999999999</v>
      </c>
      <c r="AA2" s="52">
        <f t="shared" ref="AA2:AA33" si="6">Y2*(10/1000)*(1/2)*(1000/1)</f>
        <v>100.99999999999999</v>
      </c>
      <c r="AB2" s="36">
        <f t="shared" ref="AB2:AB33" si="7">V2+61</f>
        <v>44789</v>
      </c>
      <c r="AC2" s="55"/>
      <c r="AD2" s="52">
        <f t="shared" ref="AD2:AD33" si="8">10/1000*AC2</f>
        <v>0</v>
      </c>
      <c r="AE2" s="52">
        <f t="shared" ref="AE2:AE33" si="9">AC2*(10/1000)*(1/2)*(1000/1)</f>
        <v>0</v>
      </c>
      <c r="AF2" s="34">
        <f t="shared" ref="AF2:AF33" si="10">AB2+7</f>
        <v>44796</v>
      </c>
      <c r="AG2" s="55"/>
      <c r="AH2" s="52">
        <f t="shared" ref="AH2:AH33" si="11">10/1000*AG2</f>
        <v>0</v>
      </c>
      <c r="AI2" s="52">
        <f t="shared" ref="AI2:AI33" si="12">AG2*(10/1000)*(1/2)*(1000/1)</f>
        <v>0</v>
      </c>
      <c r="AJ2" s="34">
        <f t="shared" ref="AJ2:AJ33" si="13">AB2+14</f>
        <v>44803</v>
      </c>
      <c r="AK2" s="55"/>
      <c r="AL2" s="52">
        <f t="shared" ref="AL2:AL33" si="14">10/1000*AK2</f>
        <v>0</v>
      </c>
      <c r="AM2" s="52">
        <f t="shared" ref="AM2:AM33" si="15">AK2*(10/1000)*(1/2)*(1000/1)</f>
        <v>0</v>
      </c>
      <c r="AN2" s="34">
        <f t="shared" ref="AN2:AN33" si="16">AB2+21</f>
        <v>44810</v>
      </c>
      <c r="AO2" s="34"/>
      <c r="AP2" s="34">
        <f t="shared" ref="AP2:AP33" si="17">AQ2-3</f>
        <v>44834</v>
      </c>
      <c r="AQ2" s="37">
        <f t="shared" ref="AQ2:AQ33" si="18">AN2+27</f>
        <v>44837</v>
      </c>
      <c r="AR2" s="1">
        <v>30</v>
      </c>
      <c r="AS2" s="1">
        <f t="shared" ref="AS2:AS33" si="19">AR2*7</f>
        <v>210</v>
      </c>
      <c r="AT2" s="34"/>
      <c r="AU2" s="34">
        <f t="shared" ref="AU2:AU33" si="20">AW2-1</f>
        <v>-1</v>
      </c>
      <c r="AV2" s="7">
        <f t="shared" ref="AV2:AV33" si="21">AN2+AS2</f>
        <v>45020</v>
      </c>
      <c r="AW2" s="7"/>
      <c r="AX2" s="70">
        <f t="shared" ref="AX2:AX33" si="22">((AV2-V2)/28)+1</f>
        <v>11.428571428571429</v>
      </c>
      <c r="AY2" s="50">
        <v>44728</v>
      </c>
      <c r="AZ2" s="50">
        <f t="shared" ref="AZ2:BA21" si="23">AY2+28</f>
        <v>44756</v>
      </c>
      <c r="BA2" s="50">
        <f t="shared" si="23"/>
        <v>44784</v>
      </c>
      <c r="BB2" s="50">
        <f t="shared" ref="BB2:BB33" si="24">BA2+35</f>
        <v>44819</v>
      </c>
      <c r="BC2" s="50">
        <f t="shared" ref="BC2:BC33" si="25">BB2+21</f>
        <v>44840</v>
      </c>
      <c r="BD2" s="50">
        <f t="shared" ref="BD2:BI11" si="26">BC2+28</f>
        <v>44868</v>
      </c>
      <c r="BE2" s="50">
        <f t="shared" si="26"/>
        <v>44896</v>
      </c>
      <c r="BF2" s="50">
        <f t="shared" si="26"/>
        <v>44924</v>
      </c>
      <c r="BG2" s="50">
        <f t="shared" si="26"/>
        <v>44952</v>
      </c>
      <c r="BH2" s="50">
        <f t="shared" si="26"/>
        <v>44980</v>
      </c>
      <c r="BI2" s="50">
        <f t="shared" si="26"/>
        <v>45008</v>
      </c>
    </row>
    <row r="3" spans="1:61">
      <c r="A3" s="95">
        <v>201</v>
      </c>
      <c r="B3" s="98">
        <v>189931</v>
      </c>
      <c r="C3" s="145">
        <v>202673</v>
      </c>
      <c r="D3" s="3" t="s">
        <v>94</v>
      </c>
      <c r="E3" s="3">
        <v>209576</v>
      </c>
      <c r="G3" s="3" t="s">
        <v>56</v>
      </c>
      <c r="H3" s="3" t="s">
        <v>57</v>
      </c>
      <c r="I3" s="3">
        <v>2</v>
      </c>
      <c r="J3" s="3" t="s">
        <v>58</v>
      </c>
      <c r="K3" s="3" t="s">
        <v>59</v>
      </c>
      <c r="L3" s="3" t="str">
        <f t="shared" si="0"/>
        <v>CON-SED</v>
      </c>
      <c r="M3" s="3" t="s">
        <v>60</v>
      </c>
      <c r="N3" s="3" t="s">
        <v>60</v>
      </c>
      <c r="O3" s="3" t="s">
        <v>60</v>
      </c>
      <c r="P3" s="3" t="s">
        <v>60</v>
      </c>
      <c r="Q3" s="3" t="s">
        <v>60</v>
      </c>
      <c r="R3" s="3" t="s">
        <v>76</v>
      </c>
      <c r="T3" s="38">
        <v>44698</v>
      </c>
      <c r="U3" s="34">
        <f t="shared" si="1"/>
        <v>44719</v>
      </c>
      <c r="V3" s="35">
        <f t="shared" si="2"/>
        <v>44728</v>
      </c>
      <c r="W3" s="34">
        <f t="shared" si="3"/>
        <v>44784</v>
      </c>
      <c r="X3" s="34">
        <f t="shared" si="4"/>
        <v>44788</v>
      </c>
      <c r="Y3" s="56">
        <v>20.5</v>
      </c>
      <c r="Z3" s="52">
        <f t="shared" si="5"/>
        <v>0.20500000000000002</v>
      </c>
      <c r="AA3" s="52">
        <f t="shared" si="6"/>
        <v>102.50000000000001</v>
      </c>
      <c r="AB3" s="36">
        <f t="shared" si="7"/>
        <v>44789</v>
      </c>
      <c r="AC3" s="55"/>
      <c r="AD3" s="52">
        <f t="shared" si="8"/>
        <v>0</v>
      </c>
      <c r="AE3" s="52">
        <f t="shared" si="9"/>
        <v>0</v>
      </c>
      <c r="AF3" s="34">
        <f t="shared" si="10"/>
        <v>44796</v>
      </c>
      <c r="AG3" s="55"/>
      <c r="AH3" s="52">
        <f t="shared" si="11"/>
        <v>0</v>
      </c>
      <c r="AI3" s="52">
        <f t="shared" si="12"/>
        <v>0</v>
      </c>
      <c r="AJ3" s="34">
        <f t="shared" si="13"/>
        <v>44803</v>
      </c>
      <c r="AK3" s="55"/>
      <c r="AL3" s="52">
        <f t="shared" si="14"/>
        <v>0</v>
      </c>
      <c r="AM3" s="52">
        <f t="shared" si="15"/>
        <v>0</v>
      </c>
      <c r="AN3" s="34">
        <f t="shared" si="16"/>
        <v>44810</v>
      </c>
      <c r="AO3" s="34"/>
      <c r="AP3" s="34">
        <f t="shared" si="17"/>
        <v>44834</v>
      </c>
      <c r="AQ3" s="37">
        <f t="shared" si="18"/>
        <v>44837</v>
      </c>
      <c r="AR3" s="1">
        <v>30</v>
      </c>
      <c r="AS3" s="1">
        <f t="shared" si="19"/>
        <v>210</v>
      </c>
      <c r="AT3" s="34"/>
      <c r="AU3" s="34">
        <f t="shared" si="20"/>
        <v>-1</v>
      </c>
      <c r="AV3" s="7">
        <f t="shared" si="21"/>
        <v>45020</v>
      </c>
      <c r="AW3" s="7"/>
      <c r="AX3" s="70">
        <f t="shared" si="22"/>
        <v>11.428571428571429</v>
      </c>
      <c r="AY3" s="50">
        <v>44728</v>
      </c>
      <c r="AZ3" s="50">
        <f t="shared" si="23"/>
        <v>44756</v>
      </c>
      <c r="BA3" s="50">
        <f t="shared" si="23"/>
        <v>44784</v>
      </c>
      <c r="BB3" s="50">
        <f t="shared" si="24"/>
        <v>44819</v>
      </c>
      <c r="BC3" s="50">
        <f t="shared" si="25"/>
        <v>44840</v>
      </c>
      <c r="BD3" s="50">
        <f t="shared" si="26"/>
        <v>44868</v>
      </c>
      <c r="BE3" s="50">
        <f t="shared" si="26"/>
        <v>44896</v>
      </c>
      <c r="BF3" s="50">
        <f t="shared" si="26"/>
        <v>44924</v>
      </c>
      <c r="BG3" s="50">
        <f t="shared" si="26"/>
        <v>44952</v>
      </c>
      <c r="BH3" s="50">
        <f t="shared" si="26"/>
        <v>44980</v>
      </c>
      <c r="BI3" s="50">
        <f t="shared" si="26"/>
        <v>45008</v>
      </c>
    </row>
    <row r="4" spans="1:61">
      <c r="A4" s="95">
        <v>202</v>
      </c>
      <c r="B4" s="98">
        <v>189931</v>
      </c>
      <c r="C4" s="145">
        <v>202673</v>
      </c>
      <c r="D4" s="3" t="s">
        <v>94</v>
      </c>
      <c r="E4" s="3">
        <v>209576</v>
      </c>
      <c r="G4" s="3" t="s">
        <v>56</v>
      </c>
      <c r="H4" s="3" t="s">
        <v>95</v>
      </c>
      <c r="I4" s="3">
        <v>2</v>
      </c>
      <c r="J4" s="3" t="s">
        <v>58</v>
      </c>
      <c r="K4" s="3" t="s">
        <v>59</v>
      </c>
      <c r="L4" s="3" t="str">
        <f t="shared" si="0"/>
        <v>CON-SED</v>
      </c>
      <c r="M4" s="3" t="s">
        <v>60</v>
      </c>
      <c r="N4" s="3" t="s">
        <v>60</v>
      </c>
      <c r="O4" s="3" t="s">
        <v>60</v>
      </c>
      <c r="P4" s="3" t="s">
        <v>60</v>
      </c>
      <c r="Q4" s="3" t="s">
        <v>60</v>
      </c>
      <c r="R4" s="3" t="s">
        <v>76</v>
      </c>
      <c r="T4" s="38">
        <v>44698</v>
      </c>
      <c r="U4" s="34">
        <f t="shared" si="1"/>
        <v>44719</v>
      </c>
      <c r="V4" s="35">
        <f t="shared" si="2"/>
        <v>44728</v>
      </c>
      <c r="W4" s="34">
        <f t="shared" si="3"/>
        <v>44784</v>
      </c>
      <c r="X4" s="34">
        <f t="shared" si="4"/>
        <v>44788</v>
      </c>
      <c r="Y4" s="56">
        <v>20.399999999999999</v>
      </c>
      <c r="Z4" s="52">
        <f t="shared" si="5"/>
        <v>0.20399999999999999</v>
      </c>
      <c r="AA4" s="52">
        <f t="shared" si="6"/>
        <v>102</v>
      </c>
      <c r="AB4" s="36">
        <f t="shared" si="7"/>
        <v>44789</v>
      </c>
      <c r="AC4" s="55"/>
      <c r="AD4" s="52">
        <f t="shared" si="8"/>
        <v>0</v>
      </c>
      <c r="AE4" s="52">
        <f t="shared" si="9"/>
        <v>0</v>
      </c>
      <c r="AF4" s="34">
        <f t="shared" si="10"/>
        <v>44796</v>
      </c>
      <c r="AG4" s="55"/>
      <c r="AH4" s="52">
        <f t="shared" si="11"/>
        <v>0</v>
      </c>
      <c r="AI4" s="52">
        <f t="shared" si="12"/>
        <v>0</v>
      </c>
      <c r="AJ4" s="34">
        <f t="shared" si="13"/>
        <v>44803</v>
      </c>
      <c r="AK4" s="55"/>
      <c r="AL4" s="52">
        <f t="shared" si="14"/>
        <v>0</v>
      </c>
      <c r="AM4" s="52">
        <f t="shared" si="15"/>
        <v>0</v>
      </c>
      <c r="AN4" s="34">
        <f t="shared" si="16"/>
        <v>44810</v>
      </c>
      <c r="AO4" s="34"/>
      <c r="AP4" s="34">
        <f t="shared" si="17"/>
        <v>44834</v>
      </c>
      <c r="AQ4" s="37">
        <f t="shared" si="18"/>
        <v>44837</v>
      </c>
      <c r="AR4" s="1">
        <v>30</v>
      </c>
      <c r="AS4" s="1">
        <f t="shared" si="19"/>
        <v>210</v>
      </c>
      <c r="AT4" s="34"/>
      <c r="AU4" s="34">
        <f t="shared" si="20"/>
        <v>-1</v>
      </c>
      <c r="AV4" s="7">
        <f t="shared" si="21"/>
        <v>45020</v>
      </c>
      <c r="AW4" s="7"/>
      <c r="AX4" s="70">
        <f t="shared" si="22"/>
        <v>11.428571428571429</v>
      </c>
      <c r="AY4" s="50">
        <v>44728</v>
      </c>
      <c r="AZ4" s="50">
        <f t="shared" si="23"/>
        <v>44756</v>
      </c>
      <c r="BA4" s="50">
        <f t="shared" si="23"/>
        <v>44784</v>
      </c>
      <c r="BB4" s="50">
        <f t="shared" si="24"/>
        <v>44819</v>
      </c>
      <c r="BC4" s="50">
        <f t="shared" si="25"/>
        <v>44840</v>
      </c>
      <c r="BD4" s="50">
        <f t="shared" si="26"/>
        <v>44868</v>
      </c>
      <c r="BE4" s="50">
        <f t="shared" si="26"/>
        <v>44896</v>
      </c>
      <c r="BF4" s="50">
        <f t="shared" si="26"/>
        <v>44924</v>
      </c>
      <c r="BG4" s="50">
        <f t="shared" si="26"/>
        <v>44952</v>
      </c>
      <c r="BH4" s="50">
        <f t="shared" si="26"/>
        <v>44980</v>
      </c>
      <c r="BI4" s="50">
        <f t="shared" si="26"/>
        <v>45008</v>
      </c>
    </row>
    <row r="5" spans="1:61">
      <c r="A5" s="95">
        <v>203</v>
      </c>
      <c r="B5" s="98">
        <v>189931</v>
      </c>
      <c r="C5" s="145">
        <v>202673</v>
      </c>
      <c r="D5" s="3" t="s">
        <v>94</v>
      </c>
      <c r="E5" s="3">
        <v>209576</v>
      </c>
      <c r="G5" s="3" t="s">
        <v>56</v>
      </c>
      <c r="H5" s="3" t="s">
        <v>57</v>
      </c>
      <c r="I5" s="3">
        <v>2</v>
      </c>
      <c r="J5" s="3" t="s">
        <v>58</v>
      </c>
      <c r="K5" s="3" t="s">
        <v>62</v>
      </c>
      <c r="L5" s="3" t="str">
        <f t="shared" si="0"/>
        <v>CON-EX</v>
      </c>
      <c r="M5" s="3" t="s">
        <v>60</v>
      </c>
      <c r="N5" s="3" t="s">
        <v>60</v>
      </c>
      <c r="O5" s="3" t="s">
        <v>60</v>
      </c>
      <c r="P5" s="3" t="s">
        <v>60</v>
      </c>
      <c r="Q5" s="3" t="s">
        <v>60</v>
      </c>
      <c r="R5" s="3" t="s">
        <v>76</v>
      </c>
      <c r="T5" s="38">
        <v>44698</v>
      </c>
      <c r="U5" s="34">
        <f t="shared" si="1"/>
        <v>44719</v>
      </c>
      <c r="V5" s="35">
        <f t="shared" si="2"/>
        <v>44728</v>
      </c>
      <c r="W5" s="34">
        <f t="shared" si="3"/>
        <v>44784</v>
      </c>
      <c r="X5" s="34">
        <f t="shared" si="4"/>
        <v>44788</v>
      </c>
      <c r="Y5" s="56">
        <v>19.8</v>
      </c>
      <c r="Z5" s="52">
        <f t="shared" si="5"/>
        <v>0.19800000000000001</v>
      </c>
      <c r="AA5" s="52">
        <f t="shared" si="6"/>
        <v>99</v>
      </c>
      <c r="AB5" s="36">
        <f t="shared" si="7"/>
        <v>44789</v>
      </c>
      <c r="AC5" s="55"/>
      <c r="AD5" s="52">
        <f t="shared" si="8"/>
        <v>0</v>
      </c>
      <c r="AE5" s="52">
        <f t="shared" si="9"/>
        <v>0</v>
      </c>
      <c r="AF5" s="34">
        <f t="shared" si="10"/>
        <v>44796</v>
      </c>
      <c r="AG5" s="55"/>
      <c r="AH5" s="52">
        <f t="shared" si="11"/>
        <v>0</v>
      </c>
      <c r="AI5" s="52">
        <f t="shared" si="12"/>
        <v>0</v>
      </c>
      <c r="AJ5" s="34">
        <f t="shared" si="13"/>
        <v>44803</v>
      </c>
      <c r="AK5" s="55"/>
      <c r="AL5" s="52">
        <f t="shared" si="14"/>
        <v>0</v>
      </c>
      <c r="AM5" s="52">
        <f t="shared" si="15"/>
        <v>0</v>
      </c>
      <c r="AN5" s="34">
        <f t="shared" si="16"/>
        <v>44810</v>
      </c>
      <c r="AO5" s="34"/>
      <c r="AP5" s="34">
        <f t="shared" si="17"/>
        <v>44834</v>
      </c>
      <c r="AQ5" s="37">
        <f t="shared" si="18"/>
        <v>44837</v>
      </c>
      <c r="AR5" s="1">
        <v>30</v>
      </c>
      <c r="AS5" s="1">
        <f t="shared" si="19"/>
        <v>210</v>
      </c>
      <c r="AT5" s="34"/>
      <c r="AU5" s="34">
        <f t="shared" si="20"/>
        <v>-1</v>
      </c>
      <c r="AV5" s="7">
        <f t="shared" si="21"/>
        <v>45020</v>
      </c>
      <c r="AW5" s="7"/>
      <c r="AX5" s="70">
        <f t="shared" si="22"/>
        <v>11.428571428571429</v>
      </c>
      <c r="AY5" s="50">
        <v>44728</v>
      </c>
      <c r="AZ5" s="50">
        <f t="shared" si="23"/>
        <v>44756</v>
      </c>
      <c r="BA5" s="50">
        <f t="shared" si="23"/>
        <v>44784</v>
      </c>
      <c r="BB5" s="50">
        <f t="shared" si="24"/>
        <v>44819</v>
      </c>
      <c r="BC5" s="50">
        <f t="shared" si="25"/>
        <v>44840</v>
      </c>
      <c r="BD5" s="50">
        <f t="shared" si="26"/>
        <v>44868</v>
      </c>
      <c r="BE5" s="50">
        <f t="shared" si="26"/>
        <v>44896</v>
      </c>
      <c r="BF5" s="50">
        <f t="shared" si="26"/>
        <v>44924</v>
      </c>
      <c r="BG5" s="50">
        <f t="shared" si="26"/>
        <v>44952</v>
      </c>
      <c r="BH5" s="50">
        <f t="shared" si="26"/>
        <v>44980</v>
      </c>
      <c r="BI5" s="50">
        <f t="shared" si="26"/>
        <v>45008</v>
      </c>
    </row>
    <row r="6" spans="1:61">
      <c r="A6" s="95">
        <v>204</v>
      </c>
      <c r="B6" s="98">
        <v>189931</v>
      </c>
      <c r="C6" s="145">
        <v>202673</v>
      </c>
      <c r="D6" s="3" t="s">
        <v>94</v>
      </c>
      <c r="E6" s="3">
        <v>209576</v>
      </c>
      <c r="G6" s="3" t="s">
        <v>56</v>
      </c>
      <c r="H6" s="3" t="s">
        <v>95</v>
      </c>
      <c r="I6" s="3">
        <v>2</v>
      </c>
      <c r="J6" s="3" t="s">
        <v>58</v>
      </c>
      <c r="K6" s="3" t="s">
        <v>62</v>
      </c>
      <c r="L6" s="3" t="str">
        <f t="shared" si="0"/>
        <v>CON-EX</v>
      </c>
      <c r="M6" s="3" t="s">
        <v>60</v>
      </c>
      <c r="N6" s="3" t="s">
        <v>60</v>
      </c>
      <c r="O6" s="3" t="s">
        <v>60</v>
      </c>
      <c r="P6" s="3" t="s">
        <v>60</v>
      </c>
      <c r="Q6" s="3" t="s">
        <v>60</v>
      </c>
      <c r="R6" s="3" t="s">
        <v>76</v>
      </c>
      <c r="T6" s="38">
        <v>44698</v>
      </c>
      <c r="U6" s="34">
        <f t="shared" si="1"/>
        <v>44719</v>
      </c>
      <c r="V6" s="35">
        <f t="shared" si="2"/>
        <v>44728</v>
      </c>
      <c r="W6" s="34">
        <f t="shared" si="3"/>
        <v>44784</v>
      </c>
      <c r="X6" s="34">
        <f t="shared" si="4"/>
        <v>44788</v>
      </c>
      <c r="Y6" s="56">
        <v>20.9</v>
      </c>
      <c r="Z6" s="52">
        <f t="shared" si="5"/>
        <v>0.20899999999999999</v>
      </c>
      <c r="AA6" s="52">
        <f t="shared" si="6"/>
        <v>104.5</v>
      </c>
      <c r="AB6" s="36">
        <f t="shared" si="7"/>
        <v>44789</v>
      </c>
      <c r="AC6" s="55"/>
      <c r="AD6" s="52">
        <f t="shared" si="8"/>
        <v>0</v>
      </c>
      <c r="AE6" s="52">
        <f t="shared" si="9"/>
        <v>0</v>
      </c>
      <c r="AF6" s="34">
        <f t="shared" si="10"/>
        <v>44796</v>
      </c>
      <c r="AG6" s="55"/>
      <c r="AH6" s="52">
        <f t="shared" si="11"/>
        <v>0</v>
      </c>
      <c r="AI6" s="52">
        <f t="shared" si="12"/>
        <v>0</v>
      </c>
      <c r="AJ6" s="34">
        <f t="shared" si="13"/>
        <v>44803</v>
      </c>
      <c r="AK6" s="55"/>
      <c r="AL6" s="52">
        <f t="shared" si="14"/>
        <v>0</v>
      </c>
      <c r="AM6" s="52">
        <f t="shared" si="15"/>
        <v>0</v>
      </c>
      <c r="AN6" s="34">
        <f t="shared" si="16"/>
        <v>44810</v>
      </c>
      <c r="AO6" s="34"/>
      <c r="AP6" s="34">
        <f t="shared" si="17"/>
        <v>44834</v>
      </c>
      <c r="AQ6" s="37">
        <f t="shared" si="18"/>
        <v>44837</v>
      </c>
      <c r="AR6" s="1">
        <v>30</v>
      </c>
      <c r="AS6" s="1">
        <f t="shared" si="19"/>
        <v>210</v>
      </c>
      <c r="AT6" s="34"/>
      <c r="AU6" s="34">
        <f t="shared" si="20"/>
        <v>-1</v>
      </c>
      <c r="AV6" s="7">
        <f t="shared" si="21"/>
        <v>45020</v>
      </c>
      <c r="AW6" s="7"/>
      <c r="AX6" s="70">
        <f t="shared" si="22"/>
        <v>11.428571428571429</v>
      </c>
      <c r="AY6" s="50">
        <v>44728</v>
      </c>
      <c r="AZ6" s="50">
        <f t="shared" si="23"/>
        <v>44756</v>
      </c>
      <c r="BA6" s="50">
        <f t="shared" si="23"/>
        <v>44784</v>
      </c>
      <c r="BB6" s="50">
        <f t="shared" si="24"/>
        <v>44819</v>
      </c>
      <c r="BC6" s="50">
        <f t="shared" si="25"/>
        <v>44840</v>
      </c>
      <c r="BD6" s="50">
        <f t="shared" si="26"/>
        <v>44868</v>
      </c>
      <c r="BE6" s="50">
        <f t="shared" si="26"/>
        <v>44896</v>
      </c>
      <c r="BF6" s="50">
        <f t="shared" si="26"/>
        <v>44924</v>
      </c>
      <c r="BG6" s="50">
        <f t="shared" si="26"/>
        <v>44952</v>
      </c>
      <c r="BH6" s="50">
        <f t="shared" si="26"/>
        <v>44980</v>
      </c>
      <c r="BI6" s="50">
        <f t="shared" si="26"/>
        <v>45008</v>
      </c>
    </row>
    <row r="7" spans="1:61">
      <c r="A7" s="95">
        <v>205</v>
      </c>
      <c r="B7" s="98">
        <v>189931</v>
      </c>
      <c r="C7" s="145">
        <v>202673</v>
      </c>
      <c r="D7" s="3" t="s">
        <v>94</v>
      </c>
      <c r="E7" s="3">
        <v>209577</v>
      </c>
      <c r="G7" s="3" t="s">
        <v>63</v>
      </c>
      <c r="H7" s="3" t="s">
        <v>57</v>
      </c>
      <c r="I7" s="3">
        <v>2</v>
      </c>
      <c r="J7" s="3" t="s">
        <v>64</v>
      </c>
      <c r="K7" s="3" t="s">
        <v>59</v>
      </c>
      <c r="L7" s="3" t="str">
        <f t="shared" si="0"/>
        <v>HFD-SED</v>
      </c>
      <c r="M7" s="3" t="s">
        <v>60</v>
      </c>
      <c r="N7" s="3" t="s">
        <v>60</v>
      </c>
      <c r="O7" s="3" t="s">
        <v>60</v>
      </c>
      <c r="P7" s="3" t="s">
        <v>60</v>
      </c>
      <c r="Q7" s="3" t="s">
        <v>60</v>
      </c>
      <c r="R7" s="3" t="s">
        <v>76</v>
      </c>
      <c r="T7" s="38">
        <v>44698</v>
      </c>
      <c r="U7" s="34">
        <f t="shared" si="1"/>
        <v>44719</v>
      </c>
      <c r="V7" s="35">
        <f t="shared" si="2"/>
        <v>44728</v>
      </c>
      <c r="W7" s="34">
        <f t="shared" si="3"/>
        <v>44784</v>
      </c>
      <c r="X7" s="34">
        <f t="shared" si="4"/>
        <v>44788</v>
      </c>
      <c r="Y7" s="56">
        <v>27.4</v>
      </c>
      <c r="Z7" s="52">
        <f t="shared" si="5"/>
        <v>0.27399999999999997</v>
      </c>
      <c r="AA7" s="52">
        <f t="shared" si="6"/>
        <v>136.99999999999997</v>
      </c>
      <c r="AB7" s="36">
        <f t="shared" si="7"/>
        <v>44789</v>
      </c>
      <c r="AC7" s="55"/>
      <c r="AD7" s="52">
        <f t="shared" si="8"/>
        <v>0</v>
      </c>
      <c r="AE7" s="52">
        <f t="shared" si="9"/>
        <v>0</v>
      </c>
      <c r="AF7" s="34">
        <f t="shared" si="10"/>
        <v>44796</v>
      </c>
      <c r="AG7" s="55"/>
      <c r="AH7" s="52">
        <f t="shared" si="11"/>
        <v>0</v>
      </c>
      <c r="AI7" s="52">
        <f t="shared" si="12"/>
        <v>0</v>
      </c>
      <c r="AJ7" s="34">
        <f t="shared" si="13"/>
        <v>44803</v>
      </c>
      <c r="AK7" s="55"/>
      <c r="AL7" s="52">
        <f t="shared" si="14"/>
        <v>0</v>
      </c>
      <c r="AM7" s="52">
        <f t="shared" si="15"/>
        <v>0</v>
      </c>
      <c r="AN7" s="34">
        <f t="shared" si="16"/>
        <v>44810</v>
      </c>
      <c r="AO7" s="34"/>
      <c r="AP7" s="34">
        <f t="shared" si="17"/>
        <v>44834</v>
      </c>
      <c r="AQ7" s="37">
        <f t="shared" si="18"/>
        <v>44837</v>
      </c>
      <c r="AR7" s="1">
        <v>30</v>
      </c>
      <c r="AS7" s="1">
        <f t="shared" si="19"/>
        <v>210</v>
      </c>
      <c r="AT7" s="34"/>
      <c r="AU7" s="34">
        <f t="shared" si="20"/>
        <v>-1</v>
      </c>
      <c r="AV7" s="7">
        <f t="shared" si="21"/>
        <v>45020</v>
      </c>
      <c r="AW7" s="7"/>
      <c r="AX7" s="70">
        <f t="shared" si="22"/>
        <v>11.428571428571429</v>
      </c>
      <c r="AY7" s="50">
        <v>44728</v>
      </c>
      <c r="AZ7" s="50">
        <f t="shared" si="23"/>
        <v>44756</v>
      </c>
      <c r="BA7" s="50">
        <f t="shared" si="23"/>
        <v>44784</v>
      </c>
      <c r="BB7" s="50">
        <f t="shared" si="24"/>
        <v>44819</v>
      </c>
      <c r="BC7" s="50">
        <f t="shared" si="25"/>
        <v>44840</v>
      </c>
      <c r="BD7" s="50">
        <f t="shared" si="26"/>
        <v>44868</v>
      </c>
      <c r="BE7" s="50">
        <f t="shared" si="26"/>
        <v>44896</v>
      </c>
      <c r="BF7" s="50">
        <f t="shared" si="26"/>
        <v>44924</v>
      </c>
      <c r="BG7" s="50">
        <f t="shared" si="26"/>
        <v>44952</v>
      </c>
      <c r="BH7" s="50">
        <f t="shared" si="26"/>
        <v>44980</v>
      </c>
      <c r="BI7" s="50">
        <f t="shared" si="26"/>
        <v>45008</v>
      </c>
    </row>
    <row r="8" spans="1:61">
      <c r="A8" s="95">
        <v>206</v>
      </c>
      <c r="B8" s="98">
        <v>189931</v>
      </c>
      <c r="C8" s="145">
        <v>202673</v>
      </c>
      <c r="D8" s="3" t="s">
        <v>94</v>
      </c>
      <c r="E8" s="3">
        <v>209577</v>
      </c>
      <c r="G8" s="3" t="s">
        <v>63</v>
      </c>
      <c r="H8" s="3" t="s">
        <v>95</v>
      </c>
      <c r="I8" s="3">
        <v>2</v>
      </c>
      <c r="J8" s="3" t="s">
        <v>64</v>
      </c>
      <c r="K8" s="3" t="s">
        <v>59</v>
      </c>
      <c r="L8" s="3" t="str">
        <f t="shared" si="0"/>
        <v>HFD-SED</v>
      </c>
      <c r="M8" s="3" t="s">
        <v>60</v>
      </c>
      <c r="N8" s="3" t="s">
        <v>60</v>
      </c>
      <c r="O8" s="3" t="s">
        <v>60</v>
      </c>
      <c r="P8" s="3" t="s">
        <v>60</v>
      </c>
      <c r="Q8" s="3" t="s">
        <v>60</v>
      </c>
      <c r="R8" s="3" t="s">
        <v>76</v>
      </c>
      <c r="T8" s="38">
        <v>44698</v>
      </c>
      <c r="U8" s="34">
        <f t="shared" si="1"/>
        <v>44719</v>
      </c>
      <c r="V8" s="35">
        <f t="shared" si="2"/>
        <v>44728</v>
      </c>
      <c r="W8" s="34">
        <f t="shared" si="3"/>
        <v>44784</v>
      </c>
      <c r="X8" s="34">
        <f t="shared" si="4"/>
        <v>44788</v>
      </c>
      <c r="Y8" s="56">
        <v>30.7</v>
      </c>
      <c r="Z8" s="52">
        <f t="shared" si="5"/>
        <v>0.307</v>
      </c>
      <c r="AA8" s="52">
        <f t="shared" si="6"/>
        <v>153.5</v>
      </c>
      <c r="AB8" s="36">
        <f t="shared" si="7"/>
        <v>44789</v>
      </c>
      <c r="AC8" s="55"/>
      <c r="AD8" s="52">
        <f t="shared" si="8"/>
        <v>0</v>
      </c>
      <c r="AE8" s="52">
        <f t="shared" si="9"/>
        <v>0</v>
      </c>
      <c r="AF8" s="34">
        <f t="shared" si="10"/>
        <v>44796</v>
      </c>
      <c r="AG8" s="55"/>
      <c r="AH8" s="52">
        <f t="shared" si="11"/>
        <v>0</v>
      </c>
      <c r="AI8" s="52">
        <f t="shared" si="12"/>
        <v>0</v>
      </c>
      <c r="AJ8" s="34">
        <f t="shared" si="13"/>
        <v>44803</v>
      </c>
      <c r="AK8" s="55"/>
      <c r="AL8" s="52">
        <f t="shared" si="14"/>
        <v>0</v>
      </c>
      <c r="AM8" s="52">
        <f t="shared" si="15"/>
        <v>0</v>
      </c>
      <c r="AN8" s="34">
        <f t="shared" si="16"/>
        <v>44810</v>
      </c>
      <c r="AO8" s="34"/>
      <c r="AP8" s="34">
        <f t="shared" si="17"/>
        <v>44834</v>
      </c>
      <c r="AQ8" s="37">
        <f t="shared" si="18"/>
        <v>44837</v>
      </c>
      <c r="AR8" s="1">
        <v>30</v>
      </c>
      <c r="AS8" s="1">
        <f t="shared" si="19"/>
        <v>210</v>
      </c>
      <c r="AT8" s="34"/>
      <c r="AU8" s="34">
        <f t="shared" si="20"/>
        <v>-1</v>
      </c>
      <c r="AV8" s="7">
        <f t="shared" si="21"/>
        <v>45020</v>
      </c>
      <c r="AW8" s="7"/>
      <c r="AX8" s="70">
        <f t="shared" si="22"/>
        <v>11.428571428571429</v>
      </c>
      <c r="AY8" s="50">
        <v>44728</v>
      </c>
      <c r="AZ8" s="50">
        <f t="shared" si="23"/>
        <v>44756</v>
      </c>
      <c r="BA8" s="50">
        <f t="shared" si="23"/>
        <v>44784</v>
      </c>
      <c r="BB8" s="50">
        <f t="shared" si="24"/>
        <v>44819</v>
      </c>
      <c r="BC8" s="50">
        <f t="shared" si="25"/>
        <v>44840</v>
      </c>
      <c r="BD8" s="50">
        <f t="shared" si="26"/>
        <v>44868</v>
      </c>
      <c r="BE8" s="50">
        <f t="shared" si="26"/>
        <v>44896</v>
      </c>
      <c r="BF8" s="50">
        <f t="shared" si="26"/>
        <v>44924</v>
      </c>
      <c r="BG8" s="50">
        <f t="shared" si="26"/>
        <v>44952</v>
      </c>
      <c r="BH8" s="50">
        <f t="shared" si="26"/>
        <v>44980</v>
      </c>
      <c r="BI8" s="50">
        <f t="shared" si="26"/>
        <v>45008</v>
      </c>
    </row>
    <row r="9" spans="1:61">
      <c r="A9" s="95">
        <v>207</v>
      </c>
      <c r="B9" s="98">
        <v>189931</v>
      </c>
      <c r="C9" s="145">
        <v>202673</v>
      </c>
      <c r="D9" s="3" t="s">
        <v>94</v>
      </c>
      <c r="E9" s="3">
        <v>210468</v>
      </c>
      <c r="G9" s="3" t="s">
        <v>56</v>
      </c>
      <c r="H9" s="3" t="s">
        <v>57</v>
      </c>
      <c r="I9" s="3">
        <v>2</v>
      </c>
      <c r="J9" s="3" t="s">
        <v>64</v>
      </c>
      <c r="K9" s="3" t="s">
        <v>59</v>
      </c>
      <c r="L9" s="3" t="str">
        <f t="shared" si="0"/>
        <v>HFD-SED</v>
      </c>
      <c r="M9" s="3" t="s">
        <v>60</v>
      </c>
      <c r="N9" s="3" t="s">
        <v>60</v>
      </c>
      <c r="O9" s="3" t="s">
        <v>60</v>
      </c>
      <c r="P9" s="3" t="s">
        <v>60</v>
      </c>
      <c r="Q9" s="3" t="s">
        <v>60</v>
      </c>
      <c r="R9" s="3" t="s">
        <v>76</v>
      </c>
      <c r="T9" s="38">
        <v>44704</v>
      </c>
      <c r="U9" s="34">
        <f t="shared" si="1"/>
        <v>44725</v>
      </c>
      <c r="V9" s="35">
        <f t="shared" si="2"/>
        <v>44735</v>
      </c>
      <c r="W9" s="34">
        <f t="shared" si="3"/>
        <v>44791</v>
      </c>
      <c r="X9" s="34">
        <f t="shared" si="4"/>
        <v>44795</v>
      </c>
      <c r="Z9" s="52">
        <f t="shared" si="5"/>
        <v>0</v>
      </c>
      <c r="AA9" s="52">
        <f t="shared" si="6"/>
        <v>0</v>
      </c>
      <c r="AB9" s="36">
        <f t="shared" si="7"/>
        <v>44796</v>
      </c>
      <c r="AC9" s="55"/>
      <c r="AD9" s="52">
        <f t="shared" si="8"/>
        <v>0</v>
      </c>
      <c r="AE9" s="52">
        <f t="shared" si="9"/>
        <v>0</v>
      </c>
      <c r="AF9" s="34">
        <f t="shared" si="10"/>
        <v>44803</v>
      </c>
      <c r="AG9" s="55"/>
      <c r="AH9" s="52">
        <f t="shared" si="11"/>
        <v>0</v>
      </c>
      <c r="AI9" s="52">
        <f t="shared" si="12"/>
        <v>0</v>
      </c>
      <c r="AJ9" s="34">
        <f t="shared" si="13"/>
        <v>44810</v>
      </c>
      <c r="AK9" s="55"/>
      <c r="AL9" s="52">
        <f t="shared" si="14"/>
        <v>0</v>
      </c>
      <c r="AM9" s="52">
        <f t="shared" si="15"/>
        <v>0</v>
      </c>
      <c r="AN9" s="34">
        <f t="shared" si="16"/>
        <v>44817</v>
      </c>
      <c r="AO9" s="34"/>
      <c r="AP9" s="34">
        <f t="shared" si="17"/>
        <v>44841</v>
      </c>
      <c r="AQ9" s="37">
        <f t="shared" si="18"/>
        <v>44844</v>
      </c>
      <c r="AR9" s="1">
        <v>30</v>
      </c>
      <c r="AS9" s="1">
        <f t="shared" si="19"/>
        <v>210</v>
      </c>
      <c r="AT9" s="34"/>
      <c r="AU9" s="34">
        <f t="shared" si="20"/>
        <v>-1</v>
      </c>
      <c r="AV9" s="7">
        <f t="shared" si="21"/>
        <v>45027</v>
      </c>
      <c r="AW9" s="7"/>
      <c r="AX9" s="70">
        <f t="shared" si="22"/>
        <v>11.428571428571429</v>
      </c>
      <c r="AY9" s="50">
        <v>44735</v>
      </c>
      <c r="AZ9" s="50">
        <f t="shared" si="23"/>
        <v>44763</v>
      </c>
      <c r="BA9" s="50">
        <f t="shared" si="23"/>
        <v>44791</v>
      </c>
      <c r="BB9" s="50">
        <f t="shared" si="24"/>
        <v>44826</v>
      </c>
      <c r="BC9" s="50">
        <f t="shared" si="25"/>
        <v>44847</v>
      </c>
      <c r="BD9" s="50">
        <f t="shared" si="26"/>
        <v>44875</v>
      </c>
      <c r="BE9" s="50">
        <f t="shared" si="26"/>
        <v>44903</v>
      </c>
      <c r="BF9" s="50">
        <f t="shared" si="26"/>
        <v>44931</v>
      </c>
      <c r="BG9" s="50">
        <f t="shared" si="26"/>
        <v>44959</v>
      </c>
      <c r="BH9" s="50">
        <f t="shared" si="26"/>
        <v>44987</v>
      </c>
      <c r="BI9" s="50">
        <f t="shared" si="26"/>
        <v>45015</v>
      </c>
    </row>
    <row r="10" spans="1:61">
      <c r="A10" s="95">
        <v>208</v>
      </c>
      <c r="B10" s="98">
        <v>189931</v>
      </c>
      <c r="C10" s="145">
        <v>202673</v>
      </c>
      <c r="D10" s="3" t="s">
        <v>94</v>
      </c>
      <c r="E10" s="3">
        <v>210468</v>
      </c>
      <c r="G10" s="3" t="s">
        <v>56</v>
      </c>
      <c r="H10" s="187" t="s">
        <v>96</v>
      </c>
      <c r="I10" s="3">
        <v>2</v>
      </c>
      <c r="J10" s="3" t="s">
        <v>64</v>
      </c>
      <c r="K10" s="3" t="s">
        <v>59</v>
      </c>
      <c r="L10" s="3" t="str">
        <f t="shared" si="0"/>
        <v>HFD-SED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76</v>
      </c>
      <c r="T10" s="38">
        <v>44704</v>
      </c>
      <c r="U10" s="34">
        <f t="shared" si="1"/>
        <v>44725</v>
      </c>
      <c r="V10" s="35">
        <f t="shared" si="2"/>
        <v>44735</v>
      </c>
      <c r="W10" s="34">
        <f t="shared" si="3"/>
        <v>44791</v>
      </c>
      <c r="X10" s="34">
        <f t="shared" si="4"/>
        <v>44795</v>
      </c>
      <c r="Z10" s="52">
        <f t="shared" si="5"/>
        <v>0</v>
      </c>
      <c r="AA10" s="52">
        <f t="shared" si="6"/>
        <v>0</v>
      </c>
      <c r="AB10" s="36">
        <f t="shared" si="7"/>
        <v>44796</v>
      </c>
      <c r="AC10" s="55"/>
      <c r="AD10" s="52">
        <f t="shared" si="8"/>
        <v>0</v>
      </c>
      <c r="AE10" s="52">
        <f t="shared" si="9"/>
        <v>0</v>
      </c>
      <c r="AF10" s="34">
        <f t="shared" si="10"/>
        <v>44803</v>
      </c>
      <c r="AG10" s="55"/>
      <c r="AH10" s="52">
        <f t="shared" si="11"/>
        <v>0</v>
      </c>
      <c r="AI10" s="52">
        <f t="shared" si="12"/>
        <v>0</v>
      </c>
      <c r="AJ10" s="34">
        <f t="shared" si="13"/>
        <v>44810</v>
      </c>
      <c r="AK10" s="55"/>
      <c r="AL10" s="52">
        <f t="shared" si="14"/>
        <v>0</v>
      </c>
      <c r="AM10" s="52">
        <f t="shared" si="15"/>
        <v>0</v>
      </c>
      <c r="AN10" s="34">
        <f t="shared" si="16"/>
        <v>44817</v>
      </c>
      <c r="AO10" s="34"/>
      <c r="AP10" s="34">
        <f t="shared" si="17"/>
        <v>44841</v>
      </c>
      <c r="AQ10" s="37">
        <f t="shared" si="18"/>
        <v>44844</v>
      </c>
      <c r="AR10" s="1">
        <v>30</v>
      </c>
      <c r="AS10" s="1">
        <f t="shared" si="19"/>
        <v>210</v>
      </c>
      <c r="AT10" s="34"/>
      <c r="AU10" s="34">
        <f t="shared" si="20"/>
        <v>-1</v>
      </c>
      <c r="AV10" s="7">
        <f t="shared" si="21"/>
        <v>45027</v>
      </c>
      <c r="AW10" s="7"/>
      <c r="AX10" s="70">
        <f t="shared" si="22"/>
        <v>11.428571428571429</v>
      </c>
      <c r="AY10" s="50">
        <v>44735</v>
      </c>
      <c r="AZ10" s="50">
        <f t="shared" si="23"/>
        <v>44763</v>
      </c>
      <c r="BA10" s="50">
        <f t="shared" si="23"/>
        <v>44791</v>
      </c>
      <c r="BB10" s="50">
        <f t="shared" si="24"/>
        <v>44826</v>
      </c>
      <c r="BC10" s="50">
        <f t="shared" si="25"/>
        <v>44847</v>
      </c>
      <c r="BD10" s="50">
        <f t="shared" si="26"/>
        <v>44875</v>
      </c>
      <c r="BE10" s="50">
        <f t="shared" si="26"/>
        <v>44903</v>
      </c>
      <c r="BF10" s="50">
        <f t="shared" si="26"/>
        <v>44931</v>
      </c>
      <c r="BG10" s="50">
        <f t="shared" si="26"/>
        <v>44959</v>
      </c>
      <c r="BH10" s="50">
        <f t="shared" si="26"/>
        <v>44987</v>
      </c>
      <c r="BI10" s="50">
        <f t="shared" si="26"/>
        <v>45015</v>
      </c>
    </row>
    <row r="11" spans="1:61">
      <c r="A11" s="95">
        <v>209</v>
      </c>
      <c r="B11" s="98">
        <v>189931</v>
      </c>
      <c r="C11" s="145">
        <v>202673</v>
      </c>
      <c r="D11" s="3" t="s">
        <v>94</v>
      </c>
      <c r="E11" s="3">
        <v>210469</v>
      </c>
      <c r="G11" s="3" t="s">
        <v>63</v>
      </c>
      <c r="H11" s="3" t="s">
        <v>57</v>
      </c>
      <c r="I11" s="3">
        <v>2</v>
      </c>
      <c r="J11" s="3" t="s">
        <v>58</v>
      </c>
      <c r="K11" s="3" t="s">
        <v>62</v>
      </c>
      <c r="L11" s="3" t="str">
        <f t="shared" si="0"/>
        <v>CON-EX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76</v>
      </c>
      <c r="T11" s="38">
        <v>44704</v>
      </c>
      <c r="U11" s="34">
        <f t="shared" si="1"/>
        <v>44725</v>
      </c>
      <c r="V11" s="35">
        <f t="shared" si="2"/>
        <v>44735</v>
      </c>
      <c r="W11" s="34">
        <f t="shared" si="3"/>
        <v>44791</v>
      </c>
      <c r="X11" s="34">
        <f t="shared" si="4"/>
        <v>44795</v>
      </c>
      <c r="Z11" s="52">
        <f t="shared" si="5"/>
        <v>0</v>
      </c>
      <c r="AA11" s="52">
        <f t="shared" si="6"/>
        <v>0</v>
      </c>
      <c r="AB11" s="36">
        <f t="shared" si="7"/>
        <v>44796</v>
      </c>
      <c r="AC11" s="55"/>
      <c r="AD11" s="52">
        <f t="shared" si="8"/>
        <v>0</v>
      </c>
      <c r="AE11" s="52">
        <f t="shared" si="9"/>
        <v>0</v>
      </c>
      <c r="AF11" s="34">
        <f t="shared" si="10"/>
        <v>44803</v>
      </c>
      <c r="AG11" s="55"/>
      <c r="AH11" s="52">
        <f t="shared" si="11"/>
        <v>0</v>
      </c>
      <c r="AI11" s="52">
        <f t="shared" si="12"/>
        <v>0</v>
      </c>
      <c r="AJ11" s="34">
        <f t="shared" si="13"/>
        <v>44810</v>
      </c>
      <c r="AK11" s="55"/>
      <c r="AL11" s="52">
        <f t="shared" si="14"/>
        <v>0</v>
      </c>
      <c r="AM11" s="52">
        <f t="shared" si="15"/>
        <v>0</v>
      </c>
      <c r="AN11" s="34">
        <f t="shared" si="16"/>
        <v>44817</v>
      </c>
      <c r="AO11" s="34"/>
      <c r="AP11" s="34">
        <f t="shared" si="17"/>
        <v>44841</v>
      </c>
      <c r="AQ11" s="37">
        <f t="shared" si="18"/>
        <v>44844</v>
      </c>
      <c r="AR11" s="1">
        <v>30</v>
      </c>
      <c r="AS11" s="1">
        <f t="shared" si="19"/>
        <v>210</v>
      </c>
      <c r="AT11" s="34"/>
      <c r="AU11" s="34">
        <f t="shared" si="20"/>
        <v>-1</v>
      </c>
      <c r="AV11" s="7">
        <f t="shared" si="21"/>
        <v>45027</v>
      </c>
      <c r="AW11" s="7"/>
      <c r="AX11" s="70">
        <f t="shared" si="22"/>
        <v>11.428571428571429</v>
      </c>
      <c r="AY11" s="50">
        <v>44735</v>
      </c>
      <c r="AZ11" s="50">
        <f t="shared" si="23"/>
        <v>44763</v>
      </c>
      <c r="BA11" s="50">
        <f t="shared" si="23"/>
        <v>44791</v>
      </c>
      <c r="BB11" s="50">
        <f t="shared" si="24"/>
        <v>44826</v>
      </c>
      <c r="BC11" s="50">
        <f t="shared" si="25"/>
        <v>44847</v>
      </c>
      <c r="BD11" s="50">
        <f t="shared" si="26"/>
        <v>44875</v>
      </c>
      <c r="BE11" s="50">
        <f t="shared" si="26"/>
        <v>44903</v>
      </c>
      <c r="BF11" s="50">
        <f t="shared" si="26"/>
        <v>44931</v>
      </c>
      <c r="BG11" s="50">
        <f t="shared" si="26"/>
        <v>44959</v>
      </c>
      <c r="BH11" s="50">
        <f t="shared" si="26"/>
        <v>44987</v>
      </c>
      <c r="BI11" s="50">
        <f t="shared" si="26"/>
        <v>45015</v>
      </c>
    </row>
    <row r="12" spans="1:61">
      <c r="A12" s="95">
        <v>210</v>
      </c>
      <c r="B12" s="98">
        <v>189931</v>
      </c>
      <c r="C12" s="145">
        <v>202673</v>
      </c>
      <c r="D12" s="3" t="s">
        <v>94</v>
      </c>
      <c r="E12" s="3">
        <v>210469</v>
      </c>
      <c r="G12" s="3" t="s">
        <v>63</v>
      </c>
      <c r="I12" s="3">
        <v>2</v>
      </c>
      <c r="J12" s="3" t="s">
        <v>58</v>
      </c>
      <c r="K12" s="3" t="s">
        <v>62</v>
      </c>
      <c r="L12" s="3" t="str">
        <f t="shared" si="0"/>
        <v>CON-EX</v>
      </c>
      <c r="M12" s="3" t="s">
        <v>60</v>
      </c>
      <c r="N12" s="3" t="s">
        <v>60</v>
      </c>
      <c r="O12" s="3" t="s">
        <v>60</v>
      </c>
      <c r="P12" s="3" t="s">
        <v>60</v>
      </c>
      <c r="Q12" s="3" t="s">
        <v>60</v>
      </c>
      <c r="R12" s="3" t="s">
        <v>76</v>
      </c>
      <c r="T12" s="38">
        <v>44704</v>
      </c>
      <c r="U12" s="34">
        <f t="shared" si="1"/>
        <v>44725</v>
      </c>
      <c r="V12" s="35">
        <f t="shared" si="2"/>
        <v>44735</v>
      </c>
      <c r="W12" s="34">
        <f t="shared" si="3"/>
        <v>44791</v>
      </c>
      <c r="X12" s="34">
        <f t="shared" si="4"/>
        <v>44795</v>
      </c>
      <c r="Z12" s="52">
        <f t="shared" si="5"/>
        <v>0</v>
      </c>
      <c r="AA12" s="52">
        <f t="shared" si="6"/>
        <v>0</v>
      </c>
      <c r="AB12" s="36">
        <f t="shared" si="7"/>
        <v>44796</v>
      </c>
      <c r="AC12" s="55"/>
      <c r="AD12" s="52">
        <f t="shared" si="8"/>
        <v>0</v>
      </c>
      <c r="AE12" s="52">
        <f t="shared" si="9"/>
        <v>0</v>
      </c>
      <c r="AF12" s="34">
        <f t="shared" si="10"/>
        <v>44803</v>
      </c>
      <c r="AG12" s="55"/>
      <c r="AH12" s="52">
        <f t="shared" si="11"/>
        <v>0</v>
      </c>
      <c r="AI12" s="52">
        <f t="shared" si="12"/>
        <v>0</v>
      </c>
      <c r="AJ12" s="34">
        <f t="shared" si="13"/>
        <v>44810</v>
      </c>
      <c r="AK12" s="55"/>
      <c r="AL12" s="52">
        <f t="shared" si="14"/>
        <v>0</v>
      </c>
      <c r="AM12" s="52">
        <f t="shared" si="15"/>
        <v>0</v>
      </c>
      <c r="AN12" s="34">
        <f t="shared" si="16"/>
        <v>44817</v>
      </c>
      <c r="AO12" s="34"/>
      <c r="AP12" s="34">
        <f t="shared" si="17"/>
        <v>44841</v>
      </c>
      <c r="AQ12" s="37">
        <f t="shared" si="18"/>
        <v>44844</v>
      </c>
      <c r="AR12" s="1">
        <v>30</v>
      </c>
      <c r="AS12" s="1">
        <f t="shared" si="19"/>
        <v>210</v>
      </c>
      <c r="AT12" s="34"/>
      <c r="AU12" s="34">
        <f t="shared" si="20"/>
        <v>-1</v>
      </c>
      <c r="AV12" s="7">
        <f t="shared" si="21"/>
        <v>45027</v>
      </c>
      <c r="AW12" s="7"/>
      <c r="AX12" s="70">
        <f t="shared" si="22"/>
        <v>11.428571428571429</v>
      </c>
      <c r="AY12" s="50">
        <v>44735</v>
      </c>
      <c r="AZ12" s="50">
        <f t="shared" si="23"/>
        <v>44763</v>
      </c>
      <c r="BA12" s="50">
        <f t="shared" si="23"/>
        <v>44791</v>
      </c>
      <c r="BB12" s="50">
        <f t="shared" si="24"/>
        <v>44826</v>
      </c>
      <c r="BC12" s="50">
        <f t="shared" si="25"/>
        <v>44847</v>
      </c>
      <c r="BD12" s="50">
        <f t="shared" ref="BD12:BI21" si="27">BC12+28</f>
        <v>44875</v>
      </c>
      <c r="BE12" s="50">
        <f t="shared" si="27"/>
        <v>44903</v>
      </c>
      <c r="BF12" s="50">
        <f t="shared" si="27"/>
        <v>44931</v>
      </c>
      <c r="BG12" s="50">
        <f t="shared" si="27"/>
        <v>44959</v>
      </c>
      <c r="BH12" s="50">
        <f t="shared" si="27"/>
        <v>44987</v>
      </c>
      <c r="BI12" s="50">
        <f t="shared" si="27"/>
        <v>45015</v>
      </c>
    </row>
    <row r="13" spans="1:61">
      <c r="A13" s="95">
        <v>211</v>
      </c>
      <c r="B13" s="98">
        <v>189931</v>
      </c>
      <c r="C13" s="145">
        <v>202673</v>
      </c>
      <c r="D13" s="3" t="s">
        <v>94</v>
      </c>
      <c r="E13" s="3">
        <v>210469</v>
      </c>
      <c r="G13" s="3" t="s">
        <v>63</v>
      </c>
      <c r="I13" s="3">
        <v>2</v>
      </c>
      <c r="J13" s="3" t="s">
        <v>58</v>
      </c>
      <c r="K13" s="3" t="s">
        <v>62</v>
      </c>
      <c r="L13" s="3" t="str">
        <f t="shared" si="0"/>
        <v>CON-EX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76</v>
      </c>
      <c r="T13" s="38">
        <v>44704</v>
      </c>
      <c r="U13" s="34">
        <f t="shared" si="1"/>
        <v>44725</v>
      </c>
      <c r="V13" s="35">
        <f t="shared" si="2"/>
        <v>44735</v>
      </c>
      <c r="W13" s="34">
        <f t="shared" si="3"/>
        <v>44791</v>
      </c>
      <c r="X13" s="34">
        <f t="shared" si="4"/>
        <v>44795</v>
      </c>
      <c r="Z13" s="52">
        <f t="shared" si="5"/>
        <v>0</v>
      </c>
      <c r="AA13" s="52">
        <f t="shared" si="6"/>
        <v>0</v>
      </c>
      <c r="AB13" s="36">
        <f t="shared" si="7"/>
        <v>44796</v>
      </c>
      <c r="AC13" s="55"/>
      <c r="AD13" s="52">
        <f t="shared" si="8"/>
        <v>0</v>
      </c>
      <c r="AE13" s="52">
        <f t="shared" si="9"/>
        <v>0</v>
      </c>
      <c r="AF13" s="34">
        <f t="shared" si="10"/>
        <v>44803</v>
      </c>
      <c r="AG13" s="55"/>
      <c r="AH13" s="52">
        <f t="shared" si="11"/>
        <v>0</v>
      </c>
      <c r="AI13" s="52">
        <f t="shared" si="12"/>
        <v>0</v>
      </c>
      <c r="AJ13" s="34">
        <f t="shared" si="13"/>
        <v>44810</v>
      </c>
      <c r="AK13" s="55"/>
      <c r="AL13" s="52">
        <f t="shared" si="14"/>
        <v>0</v>
      </c>
      <c r="AM13" s="52">
        <f t="shared" si="15"/>
        <v>0</v>
      </c>
      <c r="AN13" s="34">
        <f t="shared" si="16"/>
        <v>44817</v>
      </c>
      <c r="AO13" s="34"/>
      <c r="AP13" s="34">
        <f t="shared" si="17"/>
        <v>44841</v>
      </c>
      <c r="AQ13" s="37">
        <f t="shared" si="18"/>
        <v>44844</v>
      </c>
      <c r="AR13" s="1">
        <v>30</v>
      </c>
      <c r="AS13" s="1">
        <f t="shared" si="19"/>
        <v>210</v>
      </c>
      <c r="AT13" s="34"/>
      <c r="AU13" s="34">
        <f t="shared" si="20"/>
        <v>-1</v>
      </c>
      <c r="AV13" s="7">
        <f t="shared" si="21"/>
        <v>45027</v>
      </c>
      <c r="AW13" s="7"/>
      <c r="AX13" s="70">
        <f t="shared" si="22"/>
        <v>11.428571428571429</v>
      </c>
      <c r="AY13" s="50">
        <v>44735</v>
      </c>
      <c r="AZ13" s="50">
        <f t="shared" si="23"/>
        <v>44763</v>
      </c>
      <c r="BA13" s="50">
        <f t="shared" si="23"/>
        <v>44791</v>
      </c>
      <c r="BB13" s="50">
        <f t="shared" si="24"/>
        <v>44826</v>
      </c>
      <c r="BC13" s="50">
        <f t="shared" si="25"/>
        <v>44847</v>
      </c>
      <c r="BD13" s="50">
        <f t="shared" si="27"/>
        <v>44875</v>
      </c>
      <c r="BE13" s="50">
        <f t="shared" si="27"/>
        <v>44903</v>
      </c>
      <c r="BF13" s="50">
        <f t="shared" si="27"/>
        <v>44931</v>
      </c>
      <c r="BG13" s="50">
        <f t="shared" si="27"/>
        <v>44959</v>
      </c>
      <c r="BH13" s="50">
        <f t="shared" si="27"/>
        <v>44987</v>
      </c>
      <c r="BI13" s="50">
        <f t="shared" si="27"/>
        <v>45015</v>
      </c>
    </row>
    <row r="14" spans="1:61">
      <c r="A14" s="95">
        <v>212</v>
      </c>
      <c r="B14" s="98">
        <v>189931</v>
      </c>
      <c r="C14" s="145">
        <v>202673</v>
      </c>
      <c r="D14" s="3" t="s">
        <v>94</v>
      </c>
      <c r="E14" s="3">
        <v>212640</v>
      </c>
      <c r="G14" s="3" t="s">
        <v>63</v>
      </c>
      <c r="I14" s="3">
        <v>2</v>
      </c>
      <c r="J14" s="3" t="s">
        <v>64</v>
      </c>
      <c r="K14" s="3" t="s">
        <v>62</v>
      </c>
      <c r="L14" s="3" t="str">
        <f t="shared" si="0"/>
        <v>HFD-EX</v>
      </c>
      <c r="M14" s="3" t="s">
        <v>76</v>
      </c>
      <c r="N14" s="3" t="s">
        <v>76</v>
      </c>
      <c r="O14" s="3" t="s">
        <v>76</v>
      </c>
      <c r="P14" s="3" t="s">
        <v>76</v>
      </c>
      <c r="Q14" s="3" t="s">
        <v>60</v>
      </c>
      <c r="R14" s="3" t="s">
        <v>76</v>
      </c>
      <c r="T14" s="38">
        <v>44724</v>
      </c>
      <c r="U14" s="34">
        <f t="shared" si="1"/>
        <v>44745</v>
      </c>
      <c r="V14" s="35">
        <f t="shared" si="2"/>
        <v>44756</v>
      </c>
      <c r="W14" s="34">
        <f t="shared" si="3"/>
        <v>44812</v>
      </c>
      <c r="X14" s="34">
        <f t="shared" si="4"/>
        <v>44816</v>
      </c>
      <c r="Z14" s="52">
        <f t="shared" si="5"/>
        <v>0</v>
      </c>
      <c r="AA14" s="52">
        <f t="shared" si="6"/>
        <v>0</v>
      </c>
      <c r="AB14" s="36">
        <f t="shared" si="7"/>
        <v>44817</v>
      </c>
      <c r="AC14" s="55"/>
      <c r="AD14" s="52">
        <f t="shared" si="8"/>
        <v>0</v>
      </c>
      <c r="AE14" s="52">
        <f t="shared" si="9"/>
        <v>0</v>
      </c>
      <c r="AF14" s="34">
        <f t="shared" si="10"/>
        <v>44824</v>
      </c>
      <c r="AG14" s="55"/>
      <c r="AH14" s="52">
        <f t="shared" si="11"/>
        <v>0</v>
      </c>
      <c r="AI14" s="52">
        <f t="shared" si="12"/>
        <v>0</v>
      </c>
      <c r="AJ14" s="34">
        <f t="shared" si="13"/>
        <v>44831</v>
      </c>
      <c r="AK14" s="55"/>
      <c r="AL14" s="52">
        <f t="shared" si="14"/>
        <v>0</v>
      </c>
      <c r="AM14" s="52">
        <f t="shared" si="15"/>
        <v>0</v>
      </c>
      <c r="AN14" s="34">
        <f t="shared" si="16"/>
        <v>44838</v>
      </c>
      <c r="AO14" s="34"/>
      <c r="AP14" s="34">
        <f t="shared" si="17"/>
        <v>44862</v>
      </c>
      <c r="AQ14" s="37">
        <f t="shared" si="18"/>
        <v>44865</v>
      </c>
      <c r="AR14" s="1">
        <v>30</v>
      </c>
      <c r="AS14" s="1">
        <f t="shared" si="19"/>
        <v>210</v>
      </c>
      <c r="AT14" s="34"/>
      <c r="AU14" s="34">
        <f t="shared" si="20"/>
        <v>-1</v>
      </c>
      <c r="AV14" s="7">
        <f t="shared" si="21"/>
        <v>45048</v>
      </c>
      <c r="AW14" s="7"/>
      <c r="AX14" s="70">
        <f t="shared" si="22"/>
        <v>11.428571428571429</v>
      </c>
      <c r="AY14" s="50">
        <v>44756</v>
      </c>
      <c r="AZ14" s="50">
        <f t="shared" si="23"/>
        <v>44784</v>
      </c>
      <c r="BA14" s="50">
        <f t="shared" si="23"/>
        <v>44812</v>
      </c>
      <c r="BB14" s="50">
        <f t="shared" si="24"/>
        <v>44847</v>
      </c>
      <c r="BC14" s="50">
        <f t="shared" si="25"/>
        <v>44868</v>
      </c>
      <c r="BD14" s="50">
        <f t="shared" si="27"/>
        <v>44896</v>
      </c>
      <c r="BE14" s="50">
        <f t="shared" si="27"/>
        <v>44924</v>
      </c>
      <c r="BF14" s="50">
        <f t="shared" si="27"/>
        <v>44952</v>
      </c>
      <c r="BG14" s="50">
        <f t="shared" si="27"/>
        <v>44980</v>
      </c>
      <c r="BH14" s="50">
        <f t="shared" si="27"/>
        <v>45008</v>
      </c>
      <c r="BI14" s="50">
        <f t="shared" si="27"/>
        <v>45036</v>
      </c>
    </row>
    <row r="15" spans="1:61">
      <c r="A15" s="95">
        <v>213</v>
      </c>
      <c r="B15" s="98">
        <v>189931</v>
      </c>
      <c r="C15" s="145">
        <v>202673</v>
      </c>
      <c r="D15" s="3" t="s">
        <v>94</v>
      </c>
      <c r="E15" s="3">
        <v>212640</v>
      </c>
      <c r="G15" s="3" t="s">
        <v>56</v>
      </c>
      <c r="I15" s="3">
        <v>2</v>
      </c>
      <c r="J15" s="3" t="s">
        <v>64</v>
      </c>
      <c r="K15" s="3" t="s">
        <v>62</v>
      </c>
      <c r="L15" s="3" t="str">
        <f t="shared" si="0"/>
        <v>HFD-EX</v>
      </c>
      <c r="M15" s="3" t="s">
        <v>76</v>
      </c>
      <c r="N15" s="3" t="s">
        <v>76</v>
      </c>
      <c r="O15" s="3" t="s">
        <v>76</v>
      </c>
      <c r="P15" s="3" t="s">
        <v>76</v>
      </c>
      <c r="Q15" s="3" t="s">
        <v>60</v>
      </c>
      <c r="R15" s="3" t="s">
        <v>76</v>
      </c>
      <c r="T15" s="38">
        <v>44724</v>
      </c>
      <c r="U15" s="34">
        <f t="shared" si="1"/>
        <v>44745</v>
      </c>
      <c r="V15" s="35">
        <f t="shared" si="2"/>
        <v>44756</v>
      </c>
      <c r="W15" s="34">
        <f t="shared" si="3"/>
        <v>44812</v>
      </c>
      <c r="X15" s="34">
        <f t="shared" si="4"/>
        <v>44816</v>
      </c>
      <c r="Z15" s="52">
        <f t="shared" si="5"/>
        <v>0</v>
      </c>
      <c r="AA15" s="52">
        <f t="shared" si="6"/>
        <v>0</v>
      </c>
      <c r="AB15" s="36">
        <f t="shared" si="7"/>
        <v>44817</v>
      </c>
      <c r="AC15" s="55"/>
      <c r="AD15" s="52">
        <f t="shared" si="8"/>
        <v>0</v>
      </c>
      <c r="AE15" s="52">
        <f t="shared" si="9"/>
        <v>0</v>
      </c>
      <c r="AF15" s="34">
        <f t="shared" si="10"/>
        <v>44824</v>
      </c>
      <c r="AG15" s="55"/>
      <c r="AH15" s="52">
        <f t="shared" si="11"/>
        <v>0</v>
      </c>
      <c r="AI15" s="52">
        <f t="shared" si="12"/>
        <v>0</v>
      </c>
      <c r="AJ15" s="34">
        <f t="shared" si="13"/>
        <v>44831</v>
      </c>
      <c r="AK15" s="55"/>
      <c r="AL15" s="52">
        <f t="shared" si="14"/>
        <v>0</v>
      </c>
      <c r="AM15" s="52">
        <f t="shared" si="15"/>
        <v>0</v>
      </c>
      <c r="AN15" s="34">
        <f t="shared" si="16"/>
        <v>44838</v>
      </c>
      <c r="AO15" s="34"/>
      <c r="AP15" s="34">
        <f t="shared" si="17"/>
        <v>44862</v>
      </c>
      <c r="AQ15" s="37">
        <f t="shared" si="18"/>
        <v>44865</v>
      </c>
      <c r="AR15" s="1">
        <v>30</v>
      </c>
      <c r="AS15" s="1">
        <f t="shared" si="19"/>
        <v>210</v>
      </c>
      <c r="AT15" s="34"/>
      <c r="AU15" s="34">
        <f t="shared" si="20"/>
        <v>-1</v>
      </c>
      <c r="AV15" s="7">
        <f t="shared" si="21"/>
        <v>45048</v>
      </c>
      <c r="AW15" s="7"/>
      <c r="AX15" s="70">
        <f t="shared" si="22"/>
        <v>11.428571428571429</v>
      </c>
      <c r="AY15" s="50">
        <v>44756</v>
      </c>
      <c r="AZ15" s="50">
        <f t="shared" si="23"/>
        <v>44784</v>
      </c>
      <c r="BA15" s="50">
        <f t="shared" si="23"/>
        <v>44812</v>
      </c>
      <c r="BB15" s="50">
        <f t="shared" si="24"/>
        <v>44847</v>
      </c>
      <c r="BC15" s="50">
        <f t="shared" si="25"/>
        <v>44868</v>
      </c>
      <c r="BD15" s="50">
        <f t="shared" si="27"/>
        <v>44896</v>
      </c>
      <c r="BE15" s="50">
        <f t="shared" si="27"/>
        <v>44924</v>
      </c>
      <c r="BF15" s="50">
        <f t="shared" si="27"/>
        <v>44952</v>
      </c>
      <c r="BG15" s="50">
        <f t="shared" si="27"/>
        <v>44980</v>
      </c>
      <c r="BH15" s="50">
        <f t="shared" si="27"/>
        <v>45008</v>
      </c>
      <c r="BI15" s="50">
        <f t="shared" si="27"/>
        <v>45036</v>
      </c>
    </row>
    <row r="16" spans="1:61">
      <c r="A16" s="95">
        <v>214</v>
      </c>
      <c r="B16" s="98">
        <v>189931</v>
      </c>
      <c r="C16" s="145">
        <v>202673</v>
      </c>
      <c r="D16" s="3" t="s">
        <v>94</v>
      </c>
      <c r="E16" s="3">
        <v>212640</v>
      </c>
      <c r="G16" s="3" t="s">
        <v>56</v>
      </c>
      <c r="I16" s="3">
        <v>2</v>
      </c>
      <c r="J16" s="3" t="s">
        <v>64</v>
      </c>
      <c r="K16" s="3" t="s">
        <v>62</v>
      </c>
      <c r="L16" s="3" t="str">
        <f t="shared" si="0"/>
        <v>HFD-EX</v>
      </c>
      <c r="M16" s="3" t="s">
        <v>76</v>
      </c>
      <c r="N16" s="3" t="s">
        <v>76</v>
      </c>
      <c r="O16" s="3" t="s">
        <v>76</v>
      </c>
      <c r="P16" s="3" t="s">
        <v>76</v>
      </c>
      <c r="Q16" s="3" t="s">
        <v>60</v>
      </c>
      <c r="R16" s="3" t="s">
        <v>76</v>
      </c>
      <c r="T16" s="38">
        <v>44724</v>
      </c>
      <c r="U16" s="34">
        <f t="shared" si="1"/>
        <v>44745</v>
      </c>
      <c r="V16" s="35">
        <f t="shared" si="2"/>
        <v>44756</v>
      </c>
      <c r="W16" s="34">
        <f t="shared" si="3"/>
        <v>44812</v>
      </c>
      <c r="X16" s="34">
        <f t="shared" si="4"/>
        <v>44816</v>
      </c>
      <c r="Z16" s="52">
        <f t="shared" si="5"/>
        <v>0</v>
      </c>
      <c r="AA16" s="52">
        <f t="shared" si="6"/>
        <v>0</v>
      </c>
      <c r="AB16" s="36">
        <f t="shared" si="7"/>
        <v>44817</v>
      </c>
      <c r="AC16" s="55"/>
      <c r="AD16" s="52">
        <f t="shared" si="8"/>
        <v>0</v>
      </c>
      <c r="AE16" s="52">
        <f t="shared" si="9"/>
        <v>0</v>
      </c>
      <c r="AF16" s="34">
        <f t="shared" si="10"/>
        <v>44824</v>
      </c>
      <c r="AG16" s="55"/>
      <c r="AH16" s="52">
        <f t="shared" si="11"/>
        <v>0</v>
      </c>
      <c r="AI16" s="52">
        <f t="shared" si="12"/>
        <v>0</v>
      </c>
      <c r="AJ16" s="34">
        <f t="shared" si="13"/>
        <v>44831</v>
      </c>
      <c r="AK16" s="55"/>
      <c r="AL16" s="52">
        <f t="shared" si="14"/>
        <v>0</v>
      </c>
      <c r="AM16" s="52">
        <f t="shared" si="15"/>
        <v>0</v>
      </c>
      <c r="AN16" s="34">
        <f t="shared" si="16"/>
        <v>44838</v>
      </c>
      <c r="AO16" s="34"/>
      <c r="AP16" s="34">
        <f t="shared" si="17"/>
        <v>44862</v>
      </c>
      <c r="AQ16" s="37">
        <f t="shared" si="18"/>
        <v>44865</v>
      </c>
      <c r="AR16" s="1">
        <v>30</v>
      </c>
      <c r="AS16" s="1">
        <f t="shared" si="19"/>
        <v>210</v>
      </c>
      <c r="AT16" s="34"/>
      <c r="AU16" s="34">
        <f t="shared" si="20"/>
        <v>-1</v>
      </c>
      <c r="AV16" s="7">
        <f t="shared" si="21"/>
        <v>45048</v>
      </c>
      <c r="AW16" s="7"/>
      <c r="AX16" s="70">
        <f t="shared" si="22"/>
        <v>11.428571428571429</v>
      </c>
      <c r="AY16" s="50">
        <v>44756</v>
      </c>
      <c r="AZ16" s="50">
        <f t="shared" si="23"/>
        <v>44784</v>
      </c>
      <c r="BA16" s="50">
        <f t="shared" si="23"/>
        <v>44812</v>
      </c>
      <c r="BB16" s="50">
        <f t="shared" si="24"/>
        <v>44847</v>
      </c>
      <c r="BC16" s="50">
        <f t="shared" si="25"/>
        <v>44868</v>
      </c>
      <c r="BD16" s="50">
        <f t="shared" si="27"/>
        <v>44896</v>
      </c>
      <c r="BE16" s="50">
        <f t="shared" si="27"/>
        <v>44924</v>
      </c>
      <c r="BF16" s="50">
        <f t="shared" si="27"/>
        <v>44952</v>
      </c>
      <c r="BG16" s="50">
        <f t="shared" si="27"/>
        <v>44980</v>
      </c>
      <c r="BH16" s="50">
        <f t="shared" si="27"/>
        <v>45008</v>
      </c>
      <c r="BI16" s="50">
        <f t="shared" si="27"/>
        <v>45036</v>
      </c>
    </row>
    <row r="17" spans="1:61">
      <c r="A17" s="95">
        <v>215</v>
      </c>
      <c r="B17" s="98">
        <v>189931</v>
      </c>
      <c r="C17" s="145">
        <v>202673</v>
      </c>
      <c r="D17" s="3" t="s">
        <v>94</v>
      </c>
      <c r="E17" s="3">
        <v>212640</v>
      </c>
      <c r="G17" s="3" t="s">
        <v>56</v>
      </c>
      <c r="I17" s="3">
        <v>2</v>
      </c>
      <c r="J17" s="3" t="s">
        <v>64</v>
      </c>
      <c r="K17" s="3" t="s">
        <v>59</v>
      </c>
      <c r="L17" s="3" t="str">
        <f t="shared" si="0"/>
        <v>HFD-SED</v>
      </c>
      <c r="M17" s="3" t="s">
        <v>76</v>
      </c>
      <c r="N17" s="3" t="s">
        <v>76</v>
      </c>
      <c r="O17" s="3" t="s">
        <v>76</v>
      </c>
      <c r="P17" s="3" t="s">
        <v>76</v>
      </c>
      <c r="Q17" s="3" t="s">
        <v>60</v>
      </c>
      <c r="R17" s="3" t="s">
        <v>76</v>
      </c>
      <c r="T17" s="38">
        <v>44724</v>
      </c>
      <c r="U17" s="34">
        <f t="shared" si="1"/>
        <v>44745</v>
      </c>
      <c r="V17" s="35">
        <f t="shared" si="2"/>
        <v>44756</v>
      </c>
      <c r="W17" s="34">
        <f t="shared" si="3"/>
        <v>44812</v>
      </c>
      <c r="X17" s="34">
        <f t="shared" si="4"/>
        <v>44816</v>
      </c>
      <c r="Z17" s="52">
        <f t="shared" si="5"/>
        <v>0</v>
      </c>
      <c r="AA17" s="52">
        <f t="shared" si="6"/>
        <v>0</v>
      </c>
      <c r="AB17" s="36">
        <f t="shared" si="7"/>
        <v>44817</v>
      </c>
      <c r="AC17" s="55"/>
      <c r="AD17" s="52">
        <f t="shared" si="8"/>
        <v>0</v>
      </c>
      <c r="AE17" s="52">
        <f t="shared" si="9"/>
        <v>0</v>
      </c>
      <c r="AF17" s="34">
        <f t="shared" si="10"/>
        <v>44824</v>
      </c>
      <c r="AG17" s="55"/>
      <c r="AH17" s="52">
        <f t="shared" si="11"/>
        <v>0</v>
      </c>
      <c r="AI17" s="52">
        <f t="shared" si="12"/>
        <v>0</v>
      </c>
      <c r="AJ17" s="34">
        <f t="shared" si="13"/>
        <v>44831</v>
      </c>
      <c r="AK17" s="55"/>
      <c r="AL17" s="52">
        <f t="shared" si="14"/>
        <v>0</v>
      </c>
      <c r="AM17" s="52">
        <f t="shared" si="15"/>
        <v>0</v>
      </c>
      <c r="AN17" s="34">
        <f t="shared" si="16"/>
        <v>44838</v>
      </c>
      <c r="AO17" s="34"/>
      <c r="AP17" s="34">
        <f t="shared" si="17"/>
        <v>44862</v>
      </c>
      <c r="AQ17" s="37">
        <f t="shared" si="18"/>
        <v>44865</v>
      </c>
      <c r="AR17" s="1">
        <v>30</v>
      </c>
      <c r="AS17" s="1">
        <f t="shared" si="19"/>
        <v>210</v>
      </c>
      <c r="AT17" s="34"/>
      <c r="AU17" s="34">
        <f t="shared" si="20"/>
        <v>-1</v>
      </c>
      <c r="AV17" s="7">
        <f t="shared" si="21"/>
        <v>45048</v>
      </c>
      <c r="AW17" s="7"/>
      <c r="AX17" s="70">
        <f t="shared" si="22"/>
        <v>11.428571428571429</v>
      </c>
      <c r="AY17" s="50">
        <v>44756</v>
      </c>
      <c r="AZ17" s="50">
        <f t="shared" si="23"/>
        <v>44784</v>
      </c>
      <c r="BA17" s="50">
        <f t="shared" si="23"/>
        <v>44812</v>
      </c>
      <c r="BB17" s="50">
        <f t="shared" si="24"/>
        <v>44847</v>
      </c>
      <c r="BC17" s="50">
        <f t="shared" si="25"/>
        <v>44868</v>
      </c>
      <c r="BD17" s="50">
        <f t="shared" si="27"/>
        <v>44896</v>
      </c>
      <c r="BE17" s="50">
        <f t="shared" si="27"/>
        <v>44924</v>
      </c>
      <c r="BF17" s="50">
        <f t="shared" si="27"/>
        <v>44952</v>
      </c>
      <c r="BG17" s="50">
        <f t="shared" si="27"/>
        <v>44980</v>
      </c>
      <c r="BH17" s="50">
        <f t="shared" si="27"/>
        <v>45008</v>
      </c>
      <c r="BI17" s="50">
        <f t="shared" si="27"/>
        <v>45036</v>
      </c>
    </row>
    <row r="18" spans="1:61">
      <c r="A18" s="95">
        <v>216</v>
      </c>
      <c r="B18" s="98">
        <v>189931</v>
      </c>
      <c r="C18" s="145">
        <v>202673</v>
      </c>
      <c r="D18" s="3" t="s">
        <v>94</v>
      </c>
      <c r="E18" s="3">
        <v>212640</v>
      </c>
      <c r="G18" s="3" t="s">
        <v>56</v>
      </c>
      <c r="I18" s="3">
        <v>2</v>
      </c>
      <c r="J18" s="3" t="s">
        <v>64</v>
      </c>
      <c r="K18" s="3" t="s">
        <v>59</v>
      </c>
      <c r="L18" s="3" t="str">
        <f t="shared" si="0"/>
        <v>HFD-SED</v>
      </c>
      <c r="M18" s="3" t="s">
        <v>76</v>
      </c>
      <c r="N18" s="3" t="s">
        <v>76</v>
      </c>
      <c r="O18" s="3" t="s">
        <v>76</v>
      </c>
      <c r="P18" s="3" t="s">
        <v>76</v>
      </c>
      <c r="Q18" s="3" t="s">
        <v>60</v>
      </c>
      <c r="R18" s="3" t="s">
        <v>76</v>
      </c>
      <c r="T18" s="38">
        <v>44724</v>
      </c>
      <c r="U18" s="34">
        <f t="shared" si="1"/>
        <v>44745</v>
      </c>
      <c r="V18" s="35">
        <f t="shared" si="2"/>
        <v>44756</v>
      </c>
      <c r="W18" s="34">
        <f t="shared" si="3"/>
        <v>44812</v>
      </c>
      <c r="X18" s="34">
        <f t="shared" si="4"/>
        <v>44816</v>
      </c>
      <c r="Z18" s="52">
        <f t="shared" si="5"/>
        <v>0</v>
      </c>
      <c r="AA18" s="52">
        <f t="shared" si="6"/>
        <v>0</v>
      </c>
      <c r="AB18" s="36">
        <f t="shared" si="7"/>
        <v>44817</v>
      </c>
      <c r="AC18" s="55"/>
      <c r="AD18" s="52">
        <f t="shared" si="8"/>
        <v>0</v>
      </c>
      <c r="AE18" s="52">
        <f t="shared" si="9"/>
        <v>0</v>
      </c>
      <c r="AF18" s="34">
        <f t="shared" si="10"/>
        <v>44824</v>
      </c>
      <c r="AG18" s="55"/>
      <c r="AH18" s="52">
        <f t="shared" si="11"/>
        <v>0</v>
      </c>
      <c r="AI18" s="52">
        <f t="shared" si="12"/>
        <v>0</v>
      </c>
      <c r="AJ18" s="34">
        <f t="shared" si="13"/>
        <v>44831</v>
      </c>
      <c r="AK18" s="55"/>
      <c r="AL18" s="52">
        <f t="shared" si="14"/>
        <v>0</v>
      </c>
      <c r="AM18" s="52">
        <f t="shared" si="15"/>
        <v>0</v>
      </c>
      <c r="AN18" s="34">
        <f t="shared" si="16"/>
        <v>44838</v>
      </c>
      <c r="AO18" s="34"/>
      <c r="AP18" s="34">
        <f t="shared" si="17"/>
        <v>44862</v>
      </c>
      <c r="AQ18" s="37">
        <f t="shared" si="18"/>
        <v>44865</v>
      </c>
      <c r="AR18" s="1">
        <v>30</v>
      </c>
      <c r="AS18" s="1">
        <f t="shared" si="19"/>
        <v>210</v>
      </c>
      <c r="AT18" s="34"/>
      <c r="AU18" s="34">
        <f t="shared" si="20"/>
        <v>-1</v>
      </c>
      <c r="AV18" s="7">
        <f t="shared" si="21"/>
        <v>45048</v>
      </c>
      <c r="AW18" s="7"/>
      <c r="AX18" s="70">
        <f t="shared" si="22"/>
        <v>11.428571428571429</v>
      </c>
      <c r="AY18" s="50">
        <v>44756</v>
      </c>
      <c r="AZ18" s="50">
        <f t="shared" si="23"/>
        <v>44784</v>
      </c>
      <c r="BA18" s="50">
        <f t="shared" si="23"/>
        <v>44812</v>
      </c>
      <c r="BB18" s="50">
        <f t="shared" si="24"/>
        <v>44847</v>
      </c>
      <c r="BC18" s="50">
        <f t="shared" si="25"/>
        <v>44868</v>
      </c>
      <c r="BD18" s="50">
        <f t="shared" si="27"/>
        <v>44896</v>
      </c>
      <c r="BE18" s="50">
        <f t="shared" si="27"/>
        <v>44924</v>
      </c>
      <c r="BF18" s="50">
        <f t="shared" si="27"/>
        <v>44952</v>
      </c>
      <c r="BG18" s="50">
        <f t="shared" si="27"/>
        <v>44980</v>
      </c>
      <c r="BH18" s="50">
        <f t="shared" si="27"/>
        <v>45008</v>
      </c>
      <c r="BI18" s="50">
        <f t="shared" si="27"/>
        <v>45036</v>
      </c>
    </row>
    <row r="19" spans="1:61">
      <c r="A19" s="95">
        <v>217</v>
      </c>
      <c r="B19" s="98">
        <v>189931</v>
      </c>
      <c r="C19" s="145">
        <v>202673</v>
      </c>
      <c r="D19" s="3" t="s">
        <v>94</v>
      </c>
      <c r="E19" s="3">
        <v>212641</v>
      </c>
      <c r="G19" s="3" t="s">
        <v>56</v>
      </c>
      <c r="I19" s="3">
        <v>2</v>
      </c>
      <c r="J19" s="3" t="s">
        <v>58</v>
      </c>
      <c r="K19" s="3" t="s">
        <v>59</v>
      </c>
      <c r="L19" s="3" t="str">
        <f t="shared" si="0"/>
        <v>CON-SED</v>
      </c>
      <c r="M19" s="3" t="s">
        <v>76</v>
      </c>
      <c r="N19" s="3" t="s">
        <v>76</v>
      </c>
      <c r="O19" s="3" t="s">
        <v>76</v>
      </c>
      <c r="P19" s="3" t="s">
        <v>76</v>
      </c>
      <c r="Q19" s="3" t="s">
        <v>60</v>
      </c>
      <c r="R19" s="3" t="s">
        <v>76</v>
      </c>
      <c r="T19" s="38">
        <v>44724</v>
      </c>
      <c r="U19" s="34">
        <f t="shared" si="1"/>
        <v>44745</v>
      </c>
      <c r="V19" s="35">
        <f t="shared" si="2"/>
        <v>44756</v>
      </c>
      <c r="W19" s="34">
        <f t="shared" si="3"/>
        <v>44812</v>
      </c>
      <c r="X19" s="34">
        <f t="shared" si="4"/>
        <v>44816</v>
      </c>
      <c r="Z19" s="52">
        <f t="shared" si="5"/>
        <v>0</v>
      </c>
      <c r="AA19" s="52">
        <f t="shared" si="6"/>
        <v>0</v>
      </c>
      <c r="AB19" s="36">
        <f t="shared" si="7"/>
        <v>44817</v>
      </c>
      <c r="AC19" s="55"/>
      <c r="AD19" s="52">
        <f t="shared" si="8"/>
        <v>0</v>
      </c>
      <c r="AE19" s="52">
        <f t="shared" si="9"/>
        <v>0</v>
      </c>
      <c r="AF19" s="34">
        <f t="shared" si="10"/>
        <v>44824</v>
      </c>
      <c r="AG19" s="55"/>
      <c r="AH19" s="52">
        <f t="shared" si="11"/>
        <v>0</v>
      </c>
      <c r="AI19" s="52">
        <f t="shared" si="12"/>
        <v>0</v>
      </c>
      <c r="AJ19" s="34">
        <f t="shared" si="13"/>
        <v>44831</v>
      </c>
      <c r="AK19" s="55"/>
      <c r="AL19" s="52">
        <f t="shared" si="14"/>
        <v>0</v>
      </c>
      <c r="AM19" s="52">
        <f t="shared" si="15"/>
        <v>0</v>
      </c>
      <c r="AN19" s="34">
        <f t="shared" si="16"/>
        <v>44838</v>
      </c>
      <c r="AO19" s="34"/>
      <c r="AP19" s="34">
        <f t="shared" si="17"/>
        <v>44862</v>
      </c>
      <c r="AQ19" s="37">
        <f t="shared" si="18"/>
        <v>44865</v>
      </c>
      <c r="AR19" s="1">
        <v>30</v>
      </c>
      <c r="AS19" s="1">
        <f t="shared" si="19"/>
        <v>210</v>
      </c>
      <c r="AT19" s="34"/>
      <c r="AU19" s="34">
        <f t="shared" si="20"/>
        <v>-1</v>
      </c>
      <c r="AV19" s="7">
        <f t="shared" si="21"/>
        <v>45048</v>
      </c>
      <c r="AW19" s="7"/>
      <c r="AX19" s="70">
        <f t="shared" si="22"/>
        <v>11.428571428571429</v>
      </c>
      <c r="AY19" s="50">
        <v>44756</v>
      </c>
      <c r="AZ19" s="50">
        <f t="shared" si="23"/>
        <v>44784</v>
      </c>
      <c r="BA19" s="50">
        <f t="shared" si="23"/>
        <v>44812</v>
      </c>
      <c r="BB19" s="50">
        <f t="shared" si="24"/>
        <v>44847</v>
      </c>
      <c r="BC19" s="50">
        <f t="shared" si="25"/>
        <v>44868</v>
      </c>
      <c r="BD19" s="50">
        <f t="shared" si="27"/>
        <v>44896</v>
      </c>
      <c r="BE19" s="50">
        <f t="shared" si="27"/>
        <v>44924</v>
      </c>
      <c r="BF19" s="50">
        <f t="shared" si="27"/>
        <v>44952</v>
      </c>
      <c r="BG19" s="50">
        <f t="shared" si="27"/>
        <v>44980</v>
      </c>
      <c r="BH19" s="50">
        <f t="shared" si="27"/>
        <v>45008</v>
      </c>
      <c r="BI19" s="50">
        <f t="shared" si="27"/>
        <v>45036</v>
      </c>
    </row>
    <row r="20" spans="1:61">
      <c r="A20" s="95">
        <v>218</v>
      </c>
      <c r="B20" s="98">
        <v>189931</v>
      </c>
      <c r="C20" s="145">
        <v>202673</v>
      </c>
      <c r="D20" s="3" t="s">
        <v>94</v>
      </c>
      <c r="E20" s="3">
        <v>212641</v>
      </c>
      <c r="G20" s="3" t="s">
        <v>63</v>
      </c>
      <c r="I20" s="3">
        <v>2</v>
      </c>
      <c r="J20" s="3" t="s">
        <v>58</v>
      </c>
      <c r="K20" s="3" t="s">
        <v>59</v>
      </c>
      <c r="L20" s="3" t="str">
        <f t="shared" si="0"/>
        <v>CON-SED</v>
      </c>
      <c r="M20" s="3" t="s">
        <v>76</v>
      </c>
      <c r="N20" s="3" t="s">
        <v>76</v>
      </c>
      <c r="O20" s="3" t="s">
        <v>76</v>
      </c>
      <c r="P20" s="3" t="s">
        <v>76</v>
      </c>
      <c r="Q20" s="3" t="s">
        <v>60</v>
      </c>
      <c r="R20" s="3" t="s">
        <v>76</v>
      </c>
      <c r="T20" s="38">
        <v>44724</v>
      </c>
      <c r="U20" s="34">
        <f t="shared" si="1"/>
        <v>44745</v>
      </c>
      <c r="V20" s="35">
        <f t="shared" si="2"/>
        <v>44756</v>
      </c>
      <c r="W20" s="34">
        <f t="shared" si="3"/>
        <v>44812</v>
      </c>
      <c r="X20" s="34">
        <f t="shared" si="4"/>
        <v>44816</v>
      </c>
      <c r="Z20" s="52">
        <f t="shared" si="5"/>
        <v>0</v>
      </c>
      <c r="AA20" s="52">
        <f t="shared" si="6"/>
        <v>0</v>
      </c>
      <c r="AB20" s="36">
        <f t="shared" si="7"/>
        <v>44817</v>
      </c>
      <c r="AC20" s="55"/>
      <c r="AD20" s="52">
        <f t="shared" si="8"/>
        <v>0</v>
      </c>
      <c r="AE20" s="52">
        <f t="shared" si="9"/>
        <v>0</v>
      </c>
      <c r="AF20" s="34">
        <f t="shared" si="10"/>
        <v>44824</v>
      </c>
      <c r="AG20" s="55"/>
      <c r="AH20" s="52">
        <f t="shared" si="11"/>
        <v>0</v>
      </c>
      <c r="AI20" s="52">
        <f t="shared" si="12"/>
        <v>0</v>
      </c>
      <c r="AJ20" s="34">
        <f t="shared" si="13"/>
        <v>44831</v>
      </c>
      <c r="AK20" s="55"/>
      <c r="AL20" s="52">
        <f t="shared" si="14"/>
        <v>0</v>
      </c>
      <c r="AM20" s="52">
        <f t="shared" si="15"/>
        <v>0</v>
      </c>
      <c r="AN20" s="34">
        <f t="shared" si="16"/>
        <v>44838</v>
      </c>
      <c r="AO20" s="34"/>
      <c r="AP20" s="34">
        <f t="shared" si="17"/>
        <v>44862</v>
      </c>
      <c r="AQ20" s="37">
        <f t="shared" si="18"/>
        <v>44865</v>
      </c>
      <c r="AR20" s="1">
        <v>30</v>
      </c>
      <c r="AS20" s="1">
        <f t="shared" si="19"/>
        <v>210</v>
      </c>
      <c r="AT20" s="34"/>
      <c r="AU20" s="34">
        <f t="shared" si="20"/>
        <v>-1</v>
      </c>
      <c r="AV20" s="7">
        <f t="shared" si="21"/>
        <v>45048</v>
      </c>
      <c r="AW20" s="7"/>
      <c r="AX20" s="70">
        <f t="shared" si="22"/>
        <v>11.428571428571429</v>
      </c>
      <c r="AY20" s="50">
        <v>44756</v>
      </c>
      <c r="AZ20" s="50">
        <f t="shared" si="23"/>
        <v>44784</v>
      </c>
      <c r="BA20" s="50">
        <f t="shared" si="23"/>
        <v>44812</v>
      </c>
      <c r="BB20" s="50">
        <f t="shared" si="24"/>
        <v>44847</v>
      </c>
      <c r="BC20" s="50">
        <f t="shared" si="25"/>
        <v>44868</v>
      </c>
      <c r="BD20" s="50">
        <f t="shared" si="27"/>
        <v>44896</v>
      </c>
      <c r="BE20" s="50">
        <f t="shared" si="27"/>
        <v>44924</v>
      </c>
      <c r="BF20" s="50">
        <f t="shared" si="27"/>
        <v>44952</v>
      </c>
      <c r="BG20" s="50">
        <f t="shared" si="27"/>
        <v>44980</v>
      </c>
      <c r="BH20" s="50">
        <f t="shared" si="27"/>
        <v>45008</v>
      </c>
      <c r="BI20" s="50">
        <f t="shared" si="27"/>
        <v>45036</v>
      </c>
    </row>
    <row r="21" spans="1:61">
      <c r="A21" s="95">
        <v>219</v>
      </c>
      <c r="B21" s="98">
        <v>189931</v>
      </c>
      <c r="C21" s="145">
        <v>202673</v>
      </c>
      <c r="D21" s="3" t="s">
        <v>94</v>
      </c>
      <c r="E21" s="3">
        <v>212641</v>
      </c>
      <c r="G21" s="3" t="s">
        <v>63</v>
      </c>
      <c r="I21" s="3">
        <v>2</v>
      </c>
      <c r="J21" s="3" t="s">
        <v>58</v>
      </c>
      <c r="K21" s="3" t="s">
        <v>62</v>
      </c>
      <c r="L21" s="3" t="str">
        <f t="shared" si="0"/>
        <v>CON-EX</v>
      </c>
      <c r="M21" s="3" t="s">
        <v>76</v>
      </c>
      <c r="N21" s="3" t="s">
        <v>76</v>
      </c>
      <c r="O21" s="3" t="s">
        <v>76</v>
      </c>
      <c r="P21" s="3" t="s">
        <v>76</v>
      </c>
      <c r="Q21" s="3" t="s">
        <v>60</v>
      </c>
      <c r="R21" s="3" t="s">
        <v>76</v>
      </c>
      <c r="T21" s="38">
        <v>44726</v>
      </c>
      <c r="U21" s="34">
        <f t="shared" si="1"/>
        <v>44747</v>
      </c>
      <c r="V21" s="35">
        <f t="shared" si="2"/>
        <v>44756</v>
      </c>
      <c r="W21" s="34">
        <f t="shared" si="3"/>
        <v>44812</v>
      </c>
      <c r="X21" s="34">
        <f t="shared" si="4"/>
        <v>44816</v>
      </c>
      <c r="Z21" s="52">
        <f t="shared" si="5"/>
        <v>0</v>
      </c>
      <c r="AA21" s="52">
        <f t="shared" si="6"/>
        <v>0</v>
      </c>
      <c r="AB21" s="36">
        <f t="shared" si="7"/>
        <v>44817</v>
      </c>
      <c r="AC21" s="55"/>
      <c r="AD21" s="52">
        <f t="shared" si="8"/>
        <v>0</v>
      </c>
      <c r="AE21" s="52">
        <f t="shared" si="9"/>
        <v>0</v>
      </c>
      <c r="AF21" s="34">
        <f t="shared" si="10"/>
        <v>44824</v>
      </c>
      <c r="AG21" s="55"/>
      <c r="AH21" s="52">
        <f t="shared" si="11"/>
        <v>0</v>
      </c>
      <c r="AI21" s="52">
        <f t="shared" si="12"/>
        <v>0</v>
      </c>
      <c r="AJ21" s="34">
        <f t="shared" si="13"/>
        <v>44831</v>
      </c>
      <c r="AK21" s="55"/>
      <c r="AL21" s="52">
        <f t="shared" si="14"/>
        <v>0</v>
      </c>
      <c r="AM21" s="52">
        <f t="shared" si="15"/>
        <v>0</v>
      </c>
      <c r="AN21" s="34">
        <f t="shared" si="16"/>
        <v>44838</v>
      </c>
      <c r="AO21" s="34"/>
      <c r="AP21" s="34">
        <f t="shared" si="17"/>
        <v>44862</v>
      </c>
      <c r="AQ21" s="37">
        <f t="shared" si="18"/>
        <v>44865</v>
      </c>
      <c r="AR21" s="1">
        <v>30</v>
      </c>
      <c r="AS21" s="1">
        <f t="shared" si="19"/>
        <v>210</v>
      </c>
      <c r="AT21" s="34"/>
      <c r="AU21" s="34">
        <f t="shared" si="20"/>
        <v>-1</v>
      </c>
      <c r="AV21" s="7">
        <f t="shared" si="21"/>
        <v>45048</v>
      </c>
      <c r="AW21" s="7"/>
      <c r="AX21" s="70">
        <f t="shared" si="22"/>
        <v>11.428571428571429</v>
      </c>
      <c r="AY21" s="50">
        <v>44756</v>
      </c>
      <c r="AZ21" s="50">
        <f t="shared" si="23"/>
        <v>44784</v>
      </c>
      <c r="BA21" s="50">
        <f t="shared" si="23"/>
        <v>44812</v>
      </c>
      <c r="BB21" s="50">
        <f t="shared" si="24"/>
        <v>44847</v>
      </c>
      <c r="BC21" s="50">
        <f t="shared" si="25"/>
        <v>44868</v>
      </c>
      <c r="BD21" s="50">
        <f t="shared" si="27"/>
        <v>44896</v>
      </c>
      <c r="BE21" s="50">
        <f t="shared" si="27"/>
        <v>44924</v>
      </c>
      <c r="BF21" s="50">
        <f t="shared" si="27"/>
        <v>44952</v>
      </c>
      <c r="BG21" s="50">
        <f t="shared" si="27"/>
        <v>44980</v>
      </c>
      <c r="BH21" s="50">
        <f t="shared" si="27"/>
        <v>45008</v>
      </c>
      <c r="BI21" s="50">
        <f t="shared" si="27"/>
        <v>45036</v>
      </c>
    </row>
    <row r="22" spans="1:61">
      <c r="A22" s="95">
        <v>220</v>
      </c>
      <c r="B22" s="98">
        <v>189931</v>
      </c>
      <c r="C22" s="145">
        <v>202673</v>
      </c>
      <c r="D22" s="3" t="s">
        <v>94</v>
      </c>
      <c r="E22" s="3">
        <v>212641</v>
      </c>
      <c r="G22" s="3" t="s">
        <v>63</v>
      </c>
      <c r="I22" s="3">
        <v>2</v>
      </c>
      <c r="J22" s="3" t="s">
        <v>58</v>
      </c>
      <c r="K22" s="3" t="s">
        <v>62</v>
      </c>
      <c r="L22" s="3" t="str">
        <f t="shared" si="0"/>
        <v>CON-EX</v>
      </c>
      <c r="M22" s="3" t="s">
        <v>76</v>
      </c>
      <c r="N22" s="3" t="s">
        <v>76</v>
      </c>
      <c r="O22" s="3" t="s">
        <v>76</v>
      </c>
      <c r="P22" s="3" t="s">
        <v>76</v>
      </c>
      <c r="Q22" s="3" t="s">
        <v>60</v>
      </c>
      <c r="R22" s="3" t="s">
        <v>76</v>
      </c>
      <c r="T22" s="38">
        <v>44726</v>
      </c>
      <c r="U22" s="34">
        <f t="shared" si="1"/>
        <v>44747</v>
      </c>
      <c r="V22" s="35">
        <f t="shared" si="2"/>
        <v>44756</v>
      </c>
      <c r="W22" s="34">
        <f t="shared" si="3"/>
        <v>44812</v>
      </c>
      <c r="X22" s="34">
        <f t="shared" si="4"/>
        <v>44816</v>
      </c>
      <c r="Z22" s="52">
        <f t="shared" si="5"/>
        <v>0</v>
      </c>
      <c r="AA22" s="52">
        <f t="shared" si="6"/>
        <v>0</v>
      </c>
      <c r="AB22" s="36">
        <f t="shared" si="7"/>
        <v>44817</v>
      </c>
      <c r="AC22" s="55"/>
      <c r="AD22" s="52">
        <f t="shared" si="8"/>
        <v>0</v>
      </c>
      <c r="AE22" s="52">
        <f t="shared" si="9"/>
        <v>0</v>
      </c>
      <c r="AF22" s="34">
        <f t="shared" si="10"/>
        <v>44824</v>
      </c>
      <c r="AG22" s="55"/>
      <c r="AH22" s="52">
        <f t="shared" si="11"/>
        <v>0</v>
      </c>
      <c r="AI22" s="52">
        <f t="shared" si="12"/>
        <v>0</v>
      </c>
      <c r="AJ22" s="34">
        <f t="shared" si="13"/>
        <v>44831</v>
      </c>
      <c r="AK22" s="55"/>
      <c r="AL22" s="52">
        <f t="shared" si="14"/>
        <v>0</v>
      </c>
      <c r="AM22" s="52">
        <f t="shared" si="15"/>
        <v>0</v>
      </c>
      <c r="AN22" s="34">
        <f t="shared" si="16"/>
        <v>44838</v>
      </c>
      <c r="AO22" s="34"/>
      <c r="AP22" s="34">
        <f t="shared" si="17"/>
        <v>44862</v>
      </c>
      <c r="AQ22" s="37">
        <f t="shared" si="18"/>
        <v>44865</v>
      </c>
      <c r="AR22" s="1">
        <v>30</v>
      </c>
      <c r="AS22" s="1">
        <f t="shared" si="19"/>
        <v>210</v>
      </c>
      <c r="AT22" s="34"/>
      <c r="AU22" s="34">
        <f t="shared" si="20"/>
        <v>-1</v>
      </c>
      <c r="AV22" s="7">
        <f t="shared" si="21"/>
        <v>45048</v>
      </c>
      <c r="AW22" s="7"/>
      <c r="AX22" s="70">
        <f t="shared" si="22"/>
        <v>11.428571428571429</v>
      </c>
      <c r="AY22" s="50">
        <v>44756</v>
      </c>
      <c r="AZ22" s="50">
        <f t="shared" ref="AZ22:BA41" si="28">AY22+28</f>
        <v>44784</v>
      </c>
      <c r="BA22" s="50">
        <f t="shared" si="28"/>
        <v>44812</v>
      </c>
      <c r="BB22" s="50">
        <f t="shared" si="24"/>
        <v>44847</v>
      </c>
      <c r="BC22" s="50">
        <f t="shared" si="25"/>
        <v>44868</v>
      </c>
      <c r="BD22" s="50">
        <f t="shared" ref="BD22:BI31" si="29">BC22+28</f>
        <v>44896</v>
      </c>
      <c r="BE22" s="50">
        <f t="shared" si="29"/>
        <v>44924</v>
      </c>
      <c r="BF22" s="50">
        <f t="shared" si="29"/>
        <v>44952</v>
      </c>
      <c r="BG22" s="50">
        <f t="shared" si="29"/>
        <v>44980</v>
      </c>
      <c r="BH22" s="50">
        <f t="shared" si="29"/>
        <v>45008</v>
      </c>
      <c r="BI22" s="50">
        <f t="shared" si="29"/>
        <v>45036</v>
      </c>
    </row>
    <row r="23" spans="1:61">
      <c r="A23" s="95">
        <v>221</v>
      </c>
      <c r="B23" s="98">
        <v>189931</v>
      </c>
      <c r="C23" s="145">
        <v>202673</v>
      </c>
      <c r="D23" s="3" t="s">
        <v>94</v>
      </c>
      <c r="E23" s="3">
        <v>212642</v>
      </c>
      <c r="G23" s="3" t="s">
        <v>63</v>
      </c>
      <c r="I23" s="3">
        <v>2</v>
      </c>
      <c r="J23" s="3" t="s">
        <v>64</v>
      </c>
      <c r="K23" s="3" t="s">
        <v>59</v>
      </c>
      <c r="L23" s="3" t="str">
        <f t="shared" si="0"/>
        <v>HFD-SED</v>
      </c>
      <c r="M23" s="3" t="s">
        <v>76</v>
      </c>
      <c r="N23" s="3" t="s">
        <v>76</v>
      </c>
      <c r="O23" s="3" t="s">
        <v>76</v>
      </c>
      <c r="P23" s="3" t="s">
        <v>76</v>
      </c>
      <c r="Q23" s="3" t="s">
        <v>60</v>
      </c>
      <c r="R23" s="3" t="s">
        <v>76</v>
      </c>
      <c r="T23" s="38">
        <v>44726</v>
      </c>
      <c r="U23" s="34">
        <f t="shared" si="1"/>
        <v>44747</v>
      </c>
      <c r="V23" s="35">
        <f t="shared" si="2"/>
        <v>44756</v>
      </c>
      <c r="W23" s="34">
        <f t="shared" si="3"/>
        <v>44812</v>
      </c>
      <c r="X23" s="34">
        <f t="shared" si="4"/>
        <v>44816</v>
      </c>
      <c r="Z23" s="52">
        <f t="shared" si="5"/>
        <v>0</v>
      </c>
      <c r="AA23" s="52">
        <f t="shared" si="6"/>
        <v>0</v>
      </c>
      <c r="AB23" s="36">
        <f t="shared" si="7"/>
        <v>44817</v>
      </c>
      <c r="AC23" s="55"/>
      <c r="AD23" s="52">
        <f t="shared" si="8"/>
        <v>0</v>
      </c>
      <c r="AE23" s="52">
        <f t="shared" si="9"/>
        <v>0</v>
      </c>
      <c r="AF23" s="34">
        <f t="shared" si="10"/>
        <v>44824</v>
      </c>
      <c r="AG23" s="55"/>
      <c r="AH23" s="52">
        <f t="shared" si="11"/>
        <v>0</v>
      </c>
      <c r="AI23" s="52">
        <f t="shared" si="12"/>
        <v>0</v>
      </c>
      <c r="AJ23" s="34">
        <f t="shared" si="13"/>
        <v>44831</v>
      </c>
      <c r="AK23" s="55"/>
      <c r="AL23" s="52">
        <f t="shared" si="14"/>
        <v>0</v>
      </c>
      <c r="AM23" s="52">
        <f t="shared" si="15"/>
        <v>0</v>
      </c>
      <c r="AN23" s="34">
        <f t="shared" si="16"/>
        <v>44838</v>
      </c>
      <c r="AO23" s="34"/>
      <c r="AP23" s="34">
        <f t="shared" si="17"/>
        <v>44862</v>
      </c>
      <c r="AQ23" s="37">
        <f t="shared" si="18"/>
        <v>44865</v>
      </c>
      <c r="AR23" s="1">
        <v>30</v>
      </c>
      <c r="AS23" s="1">
        <f t="shared" si="19"/>
        <v>210</v>
      </c>
      <c r="AT23" s="34"/>
      <c r="AU23" s="34">
        <f t="shared" si="20"/>
        <v>-1</v>
      </c>
      <c r="AV23" s="7">
        <f t="shared" si="21"/>
        <v>45048</v>
      </c>
      <c r="AW23" s="7"/>
      <c r="AX23" s="70">
        <f t="shared" si="22"/>
        <v>11.428571428571429</v>
      </c>
      <c r="AY23" s="50">
        <v>44756</v>
      </c>
      <c r="AZ23" s="50">
        <f t="shared" si="28"/>
        <v>44784</v>
      </c>
      <c r="BA23" s="50">
        <f t="shared" si="28"/>
        <v>44812</v>
      </c>
      <c r="BB23" s="50">
        <f t="shared" si="24"/>
        <v>44847</v>
      </c>
      <c r="BC23" s="50">
        <f t="shared" si="25"/>
        <v>44868</v>
      </c>
      <c r="BD23" s="50">
        <f t="shared" si="29"/>
        <v>44896</v>
      </c>
      <c r="BE23" s="50">
        <f t="shared" si="29"/>
        <v>44924</v>
      </c>
      <c r="BF23" s="50">
        <f t="shared" si="29"/>
        <v>44952</v>
      </c>
      <c r="BG23" s="50">
        <f t="shared" si="29"/>
        <v>44980</v>
      </c>
      <c r="BH23" s="50">
        <f t="shared" si="29"/>
        <v>45008</v>
      </c>
      <c r="BI23" s="50">
        <f t="shared" si="29"/>
        <v>45036</v>
      </c>
    </row>
    <row r="24" spans="1:61">
      <c r="A24" s="95">
        <v>222</v>
      </c>
      <c r="B24" s="98">
        <v>189931</v>
      </c>
      <c r="C24" s="145">
        <v>202673</v>
      </c>
      <c r="D24" s="3" t="s">
        <v>94</v>
      </c>
      <c r="E24" s="3">
        <v>212642</v>
      </c>
      <c r="G24" s="3" t="s">
        <v>63</v>
      </c>
      <c r="I24" s="3">
        <v>2</v>
      </c>
      <c r="J24" s="3" t="s">
        <v>64</v>
      </c>
      <c r="K24" s="3" t="s">
        <v>59</v>
      </c>
      <c r="L24" s="3" t="str">
        <f t="shared" si="0"/>
        <v>HFD-SED</v>
      </c>
      <c r="M24" s="3" t="s">
        <v>76</v>
      </c>
      <c r="N24" s="3" t="s">
        <v>76</v>
      </c>
      <c r="O24" s="3" t="s">
        <v>76</v>
      </c>
      <c r="P24" s="3" t="s">
        <v>76</v>
      </c>
      <c r="Q24" s="3" t="s">
        <v>60</v>
      </c>
      <c r="R24" s="3" t="s">
        <v>76</v>
      </c>
      <c r="T24" s="38">
        <v>44726</v>
      </c>
      <c r="U24" s="34">
        <f t="shared" si="1"/>
        <v>44747</v>
      </c>
      <c r="V24" s="35">
        <f t="shared" si="2"/>
        <v>44756</v>
      </c>
      <c r="W24" s="34">
        <f t="shared" si="3"/>
        <v>44812</v>
      </c>
      <c r="X24" s="34">
        <f t="shared" si="4"/>
        <v>44816</v>
      </c>
      <c r="Z24" s="52">
        <f t="shared" si="5"/>
        <v>0</v>
      </c>
      <c r="AA24" s="52">
        <f t="shared" si="6"/>
        <v>0</v>
      </c>
      <c r="AB24" s="36">
        <f t="shared" si="7"/>
        <v>44817</v>
      </c>
      <c r="AC24" s="55"/>
      <c r="AD24" s="52">
        <f t="shared" si="8"/>
        <v>0</v>
      </c>
      <c r="AE24" s="52">
        <f t="shared" si="9"/>
        <v>0</v>
      </c>
      <c r="AF24" s="34">
        <f t="shared" si="10"/>
        <v>44824</v>
      </c>
      <c r="AG24" s="55"/>
      <c r="AH24" s="52">
        <f t="shared" si="11"/>
        <v>0</v>
      </c>
      <c r="AI24" s="52">
        <f t="shared" si="12"/>
        <v>0</v>
      </c>
      <c r="AJ24" s="34">
        <f t="shared" si="13"/>
        <v>44831</v>
      </c>
      <c r="AK24" s="55"/>
      <c r="AL24" s="52">
        <f t="shared" si="14"/>
        <v>0</v>
      </c>
      <c r="AM24" s="52">
        <f t="shared" si="15"/>
        <v>0</v>
      </c>
      <c r="AN24" s="34">
        <f t="shared" si="16"/>
        <v>44838</v>
      </c>
      <c r="AO24" s="34"/>
      <c r="AP24" s="34">
        <f t="shared" si="17"/>
        <v>44862</v>
      </c>
      <c r="AQ24" s="37">
        <f t="shared" si="18"/>
        <v>44865</v>
      </c>
      <c r="AR24" s="1">
        <v>30</v>
      </c>
      <c r="AS24" s="1">
        <f t="shared" si="19"/>
        <v>210</v>
      </c>
      <c r="AT24" s="34"/>
      <c r="AU24" s="34">
        <f t="shared" si="20"/>
        <v>-1</v>
      </c>
      <c r="AV24" s="7">
        <f t="shared" si="21"/>
        <v>45048</v>
      </c>
      <c r="AW24" s="7"/>
      <c r="AX24" s="70">
        <f t="shared" si="22"/>
        <v>11.428571428571429</v>
      </c>
      <c r="AY24" s="50">
        <v>44756</v>
      </c>
      <c r="AZ24" s="50">
        <f t="shared" si="28"/>
        <v>44784</v>
      </c>
      <c r="BA24" s="50">
        <f t="shared" si="28"/>
        <v>44812</v>
      </c>
      <c r="BB24" s="50">
        <f t="shared" si="24"/>
        <v>44847</v>
      </c>
      <c r="BC24" s="50">
        <f t="shared" si="25"/>
        <v>44868</v>
      </c>
      <c r="BD24" s="50">
        <f t="shared" si="29"/>
        <v>44896</v>
      </c>
      <c r="BE24" s="50">
        <f t="shared" si="29"/>
        <v>44924</v>
      </c>
      <c r="BF24" s="50">
        <f t="shared" si="29"/>
        <v>44952</v>
      </c>
      <c r="BG24" s="50">
        <f t="shared" si="29"/>
        <v>44980</v>
      </c>
      <c r="BH24" s="50">
        <f t="shared" si="29"/>
        <v>45008</v>
      </c>
      <c r="BI24" s="50">
        <f t="shared" si="29"/>
        <v>45036</v>
      </c>
    </row>
    <row r="25" spans="1:61">
      <c r="A25" s="95">
        <v>223</v>
      </c>
      <c r="B25" s="98">
        <v>189931</v>
      </c>
      <c r="C25" s="145">
        <v>202673</v>
      </c>
      <c r="D25" s="3" t="s">
        <v>94</v>
      </c>
      <c r="E25" s="3">
        <v>212642</v>
      </c>
      <c r="G25" s="3" t="s">
        <v>63</v>
      </c>
      <c r="I25" s="3">
        <v>2</v>
      </c>
      <c r="J25" s="3" t="s">
        <v>64</v>
      </c>
      <c r="K25" s="3" t="s">
        <v>62</v>
      </c>
      <c r="L25" s="3" t="str">
        <f t="shared" si="0"/>
        <v>HFD-EX</v>
      </c>
      <c r="M25" s="3" t="s">
        <v>76</v>
      </c>
      <c r="N25" s="3" t="s">
        <v>76</v>
      </c>
      <c r="O25" s="3" t="s">
        <v>76</v>
      </c>
      <c r="P25" s="3" t="s">
        <v>76</v>
      </c>
      <c r="Q25" s="3" t="s">
        <v>60</v>
      </c>
      <c r="R25" s="3" t="s">
        <v>76</v>
      </c>
      <c r="T25" s="38">
        <v>44726</v>
      </c>
      <c r="U25" s="34">
        <f t="shared" si="1"/>
        <v>44747</v>
      </c>
      <c r="V25" s="35">
        <f t="shared" si="2"/>
        <v>44756</v>
      </c>
      <c r="W25" s="34">
        <f t="shared" si="3"/>
        <v>44812</v>
      </c>
      <c r="X25" s="34">
        <f t="shared" si="4"/>
        <v>44816</v>
      </c>
      <c r="Z25" s="52">
        <f t="shared" si="5"/>
        <v>0</v>
      </c>
      <c r="AA25" s="52">
        <f t="shared" si="6"/>
        <v>0</v>
      </c>
      <c r="AB25" s="36">
        <f t="shared" si="7"/>
        <v>44817</v>
      </c>
      <c r="AC25" s="55"/>
      <c r="AD25" s="52">
        <f t="shared" si="8"/>
        <v>0</v>
      </c>
      <c r="AE25" s="52">
        <f t="shared" si="9"/>
        <v>0</v>
      </c>
      <c r="AF25" s="34">
        <f t="shared" si="10"/>
        <v>44824</v>
      </c>
      <c r="AG25" s="55"/>
      <c r="AH25" s="52">
        <f t="shared" si="11"/>
        <v>0</v>
      </c>
      <c r="AI25" s="52">
        <f t="shared" si="12"/>
        <v>0</v>
      </c>
      <c r="AJ25" s="34">
        <f t="shared" si="13"/>
        <v>44831</v>
      </c>
      <c r="AK25" s="55"/>
      <c r="AL25" s="52">
        <f t="shared" si="14"/>
        <v>0</v>
      </c>
      <c r="AM25" s="52">
        <f t="shared" si="15"/>
        <v>0</v>
      </c>
      <c r="AN25" s="34">
        <f t="shared" si="16"/>
        <v>44838</v>
      </c>
      <c r="AO25" s="34"/>
      <c r="AP25" s="34">
        <f t="shared" si="17"/>
        <v>44862</v>
      </c>
      <c r="AQ25" s="37">
        <f t="shared" si="18"/>
        <v>44865</v>
      </c>
      <c r="AR25" s="1">
        <v>30</v>
      </c>
      <c r="AS25" s="1">
        <f t="shared" si="19"/>
        <v>210</v>
      </c>
      <c r="AT25" s="34"/>
      <c r="AU25" s="34">
        <f t="shared" si="20"/>
        <v>-1</v>
      </c>
      <c r="AV25" s="7">
        <f t="shared" si="21"/>
        <v>45048</v>
      </c>
      <c r="AW25" s="7"/>
      <c r="AX25" s="70">
        <f t="shared" si="22"/>
        <v>11.428571428571429</v>
      </c>
      <c r="AY25" s="50">
        <v>44756</v>
      </c>
      <c r="AZ25" s="50">
        <f t="shared" si="28"/>
        <v>44784</v>
      </c>
      <c r="BA25" s="50">
        <f t="shared" si="28"/>
        <v>44812</v>
      </c>
      <c r="BB25" s="50">
        <f t="shared" si="24"/>
        <v>44847</v>
      </c>
      <c r="BC25" s="50">
        <f t="shared" si="25"/>
        <v>44868</v>
      </c>
      <c r="BD25" s="50">
        <f t="shared" si="29"/>
        <v>44896</v>
      </c>
      <c r="BE25" s="50">
        <f t="shared" si="29"/>
        <v>44924</v>
      </c>
      <c r="BF25" s="50">
        <f t="shared" si="29"/>
        <v>44952</v>
      </c>
      <c r="BG25" s="50">
        <f t="shared" si="29"/>
        <v>44980</v>
      </c>
      <c r="BH25" s="50">
        <f t="shared" si="29"/>
        <v>45008</v>
      </c>
      <c r="BI25" s="50">
        <f t="shared" si="29"/>
        <v>45036</v>
      </c>
    </row>
    <row r="26" spans="1:61">
      <c r="A26" s="95">
        <v>224</v>
      </c>
      <c r="B26" s="98">
        <v>189931</v>
      </c>
      <c r="C26" s="145">
        <v>202673</v>
      </c>
      <c r="D26" s="3" t="s">
        <v>94</v>
      </c>
      <c r="E26" s="3">
        <v>212642</v>
      </c>
      <c r="G26" s="3" t="s">
        <v>63</v>
      </c>
      <c r="I26" s="3">
        <v>2</v>
      </c>
      <c r="J26" s="3" t="s">
        <v>64</v>
      </c>
      <c r="K26" s="3" t="s">
        <v>62</v>
      </c>
      <c r="L26" s="3" t="str">
        <f t="shared" si="0"/>
        <v>HFD-EX</v>
      </c>
      <c r="M26" s="3" t="s">
        <v>76</v>
      </c>
      <c r="N26" s="3" t="s">
        <v>76</v>
      </c>
      <c r="O26" s="3" t="s">
        <v>76</v>
      </c>
      <c r="P26" s="3" t="s">
        <v>76</v>
      </c>
      <c r="Q26" s="3" t="s">
        <v>60</v>
      </c>
      <c r="R26" s="3" t="s">
        <v>76</v>
      </c>
      <c r="T26" s="38">
        <v>44726</v>
      </c>
      <c r="U26" s="34">
        <f t="shared" si="1"/>
        <v>44747</v>
      </c>
      <c r="V26" s="35">
        <f t="shared" si="2"/>
        <v>44756</v>
      </c>
      <c r="W26" s="34">
        <f t="shared" si="3"/>
        <v>44812</v>
      </c>
      <c r="X26" s="34">
        <f t="shared" si="4"/>
        <v>44816</v>
      </c>
      <c r="Z26" s="52">
        <f t="shared" si="5"/>
        <v>0</v>
      </c>
      <c r="AA26" s="52">
        <f t="shared" si="6"/>
        <v>0</v>
      </c>
      <c r="AB26" s="36">
        <f t="shared" si="7"/>
        <v>44817</v>
      </c>
      <c r="AC26" s="55"/>
      <c r="AD26" s="52">
        <f t="shared" si="8"/>
        <v>0</v>
      </c>
      <c r="AE26" s="52">
        <f t="shared" si="9"/>
        <v>0</v>
      </c>
      <c r="AF26" s="34">
        <f t="shared" si="10"/>
        <v>44824</v>
      </c>
      <c r="AG26" s="55"/>
      <c r="AH26" s="52">
        <f t="shared" si="11"/>
        <v>0</v>
      </c>
      <c r="AI26" s="52">
        <f t="shared" si="12"/>
        <v>0</v>
      </c>
      <c r="AJ26" s="34">
        <f t="shared" si="13"/>
        <v>44831</v>
      </c>
      <c r="AK26" s="55"/>
      <c r="AL26" s="52">
        <f t="shared" si="14"/>
        <v>0</v>
      </c>
      <c r="AM26" s="52">
        <f t="shared" si="15"/>
        <v>0</v>
      </c>
      <c r="AN26" s="34">
        <f t="shared" si="16"/>
        <v>44838</v>
      </c>
      <c r="AO26" s="34"/>
      <c r="AP26" s="34">
        <f t="shared" si="17"/>
        <v>44862</v>
      </c>
      <c r="AQ26" s="37">
        <f t="shared" si="18"/>
        <v>44865</v>
      </c>
      <c r="AR26" s="1">
        <v>30</v>
      </c>
      <c r="AS26" s="1">
        <f t="shared" si="19"/>
        <v>210</v>
      </c>
      <c r="AT26" s="34"/>
      <c r="AU26" s="34">
        <f t="shared" si="20"/>
        <v>-1</v>
      </c>
      <c r="AV26" s="7">
        <f t="shared" si="21"/>
        <v>45048</v>
      </c>
      <c r="AW26" s="7"/>
      <c r="AX26" s="70">
        <f t="shared" si="22"/>
        <v>11.428571428571429</v>
      </c>
      <c r="AY26" s="50">
        <v>44756</v>
      </c>
      <c r="AZ26" s="50">
        <f t="shared" si="28"/>
        <v>44784</v>
      </c>
      <c r="BA26" s="50">
        <f t="shared" si="28"/>
        <v>44812</v>
      </c>
      <c r="BB26" s="50">
        <f t="shared" si="24"/>
        <v>44847</v>
      </c>
      <c r="BC26" s="50">
        <f t="shared" si="25"/>
        <v>44868</v>
      </c>
      <c r="BD26" s="50">
        <f t="shared" si="29"/>
        <v>44896</v>
      </c>
      <c r="BE26" s="50">
        <f t="shared" si="29"/>
        <v>44924</v>
      </c>
      <c r="BF26" s="50">
        <f t="shared" si="29"/>
        <v>44952</v>
      </c>
      <c r="BG26" s="50">
        <f t="shared" si="29"/>
        <v>44980</v>
      </c>
      <c r="BH26" s="50">
        <f t="shared" si="29"/>
        <v>45008</v>
      </c>
      <c r="BI26" s="50">
        <f t="shared" si="29"/>
        <v>45036</v>
      </c>
    </row>
    <row r="27" spans="1:61">
      <c r="A27" s="95">
        <v>225</v>
      </c>
      <c r="B27" s="98">
        <v>189931</v>
      </c>
      <c r="C27" s="145">
        <v>202673</v>
      </c>
      <c r="D27" s="3" t="s">
        <v>94</v>
      </c>
      <c r="E27" s="3">
        <v>212642</v>
      </c>
      <c r="G27" s="3" t="s">
        <v>63</v>
      </c>
      <c r="I27" s="3">
        <v>2</v>
      </c>
      <c r="J27" s="3" t="s">
        <v>64</v>
      </c>
      <c r="K27" s="3" t="s">
        <v>62</v>
      </c>
      <c r="L27" s="3" t="str">
        <f t="shared" si="0"/>
        <v>HFD-EX</v>
      </c>
      <c r="M27" s="3" t="s">
        <v>76</v>
      </c>
      <c r="N27" s="3" t="s">
        <v>76</v>
      </c>
      <c r="O27" s="3" t="s">
        <v>76</v>
      </c>
      <c r="P27" s="3" t="s">
        <v>76</v>
      </c>
      <c r="Q27" s="3" t="s">
        <v>76</v>
      </c>
      <c r="R27" s="3" t="s">
        <v>76</v>
      </c>
      <c r="T27" s="38">
        <v>44726</v>
      </c>
      <c r="U27" s="34">
        <f t="shared" si="1"/>
        <v>44747</v>
      </c>
      <c r="V27" s="35">
        <f t="shared" si="2"/>
        <v>44756</v>
      </c>
      <c r="W27" s="34">
        <f t="shared" si="3"/>
        <v>44812</v>
      </c>
      <c r="X27" s="34">
        <f t="shared" si="4"/>
        <v>44816</v>
      </c>
      <c r="Z27" s="52">
        <f t="shared" si="5"/>
        <v>0</v>
      </c>
      <c r="AA27" s="52">
        <f t="shared" si="6"/>
        <v>0</v>
      </c>
      <c r="AB27" s="36">
        <f t="shared" si="7"/>
        <v>44817</v>
      </c>
      <c r="AC27" s="55"/>
      <c r="AD27" s="52">
        <f t="shared" si="8"/>
        <v>0</v>
      </c>
      <c r="AE27" s="52">
        <f t="shared" si="9"/>
        <v>0</v>
      </c>
      <c r="AF27" s="34">
        <f t="shared" si="10"/>
        <v>44824</v>
      </c>
      <c r="AG27" s="55"/>
      <c r="AH27" s="52">
        <f t="shared" si="11"/>
        <v>0</v>
      </c>
      <c r="AI27" s="52">
        <f t="shared" si="12"/>
        <v>0</v>
      </c>
      <c r="AJ27" s="34">
        <f t="shared" si="13"/>
        <v>44831</v>
      </c>
      <c r="AK27" s="55"/>
      <c r="AL27" s="52">
        <f t="shared" si="14"/>
        <v>0</v>
      </c>
      <c r="AM27" s="52">
        <f t="shared" si="15"/>
        <v>0</v>
      </c>
      <c r="AN27" s="34">
        <f t="shared" si="16"/>
        <v>44838</v>
      </c>
      <c r="AO27" s="34"/>
      <c r="AP27" s="34">
        <f t="shared" si="17"/>
        <v>44862</v>
      </c>
      <c r="AQ27" s="37">
        <f t="shared" si="18"/>
        <v>44865</v>
      </c>
      <c r="AR27" s="1">
        <v>30</v>
      </c>
      <c r="AS27" s="1">
        <f t="shared" si="19"/>
        <v>210</v>
      </c>
      <c r="AT27" s="34"/>
      <c r="AU27" s="34">
        <f t="shared" si="20"/>
        <v>-1</v>
      </c>
      <c r="AV27" s="7">
        <f t="shared" si="21"/>
        <v>45048</v>
      </c>
      <c r="AW27" s="7"/>
      <c r="AX27" s="70">
        <f t="shared" si="22"/>
        <v>11.428571428571429</v>
      </c>
      <c r="AY27" s="50">
        <v>44756</v>
      </c>
      <c r="AZ27" s="50">
        <f t="shared" si="28"/>
        <v>44784</v>
      </c>
      <c r="BA27" s="50">
        <f t="shared" si="28"/>
        <v>44812</v>
      </c>
      <c r="BB27" s="50">
        <f t="shared" si="24"/>
        <v>44847</v>
      </c>
      <c r="BC27" s="50">
        <f t="shared" si="25"/>
        <v>44868</v>
      </c>
      <c r="BD27" s="50">
        <f t="shared" si="29"/>
        <v>44896</v>
      </c>
      <c r="BE27" s="50">
        <f t="shared" si="29"/>
        <v>44924</v>
      </c>
      <c r="BF27" s="50">
        <f t="shared" si="29"/>
        <v>44952</v>
      </c>
      <c r="BG27" s="50">
        <f t="shared" si="29"/>
        <v>44980</v>
      </c>
      <c r="BH27" s="50">
        <f t="shared" si="29"/>
        <v>45008</v>
      </c>
      <c r="BI27" s="50">
        <f t="shared" si="29"/>
        <v>45036</v>
      </c>
    </row>
    <row r="28" spans="1:61" s="143" customFormat="1">
      <c r="A28" s="149">
        <v>226</v>
      </c>
      <c r="B28" s="64">
        <v>189931</v>
      </c>
      <c r="C28" s="64">
        <v>202673</v>
      </c>
      <c r="D28" s="120" t="s">
        <v>94</v>
      </c>
      <c r="E28" s="120">
        <v>217695</v>
      </c>
      <c r="F28" s="120"/>
      <c r="G28" s="120" t="s">
        <v>56</v>
      </c>
      <c r="H28" s="120"/>
      <c r="I28" s="120">
        <v>2</v>
      </c>
      <c r="J28" s="120"/>
      <c r="K28" s="120"/>
      <c r="L28" s="120" t="str">
        <f t="shared" si="0"/>
        <v>Not Yet Assigned</v>
      </c>
      <c r="M28" s="120" t="s">
        <v>76</v>
      </c>
      <c r="N28" s="120" t="s">
        <v>76</v>
      </c>
      <c r="O28" s="120" t="s">
        <v>76</v>
      </c>
      <c r="P28" s="120" t="s">
        <v>76</v>
      </c>
      <c r="Q28" s="120" t="s">
        <v>76</v>
      </c>
      <c r="R28" s="120" t="s">
        <v>76</v>
      </c>
      <c r="S28" s="122"/>
      <c r="T28" s="123">
        <v>44774</v>
      </c>
      <c r="U28" s="124">
        <f t="shared" si="1"/>
        <v>44795</v>
      </c>
      <c r="V28" s="124">
        <f t="shared" si="2"/>
        <v>44805</v>
      </c>
      <c r="W28" s="124">
        <f t="shared" si="3"/>
        <v>44861</v>
      </c>
      <c r="X28" s="124">
        <f t="shared" si="4"/>
        <v>44865</v>
      </c>
      <c r="Y28" s="147"/>
      <c r="Z28" s="126">
        <f t="shared" si="5"/>
        <v>0</v>
      </c>
      <c r="AA28" s="126">
        <f t="shared" si="6"/>
        <v>0</v>
      </c>
      <c r="AB28" s="124">
        <f t="shared" si="7"/>
        <v>44866</v>
      </c>
      <c r="AC28" s="125"/>
      <c r="AD28" s="126">
        <f t="shared" si="8"/>
        <v>0</v>
      </c>
      <c r="AE28" s="126">
        <f t="shared" si="9"/>
        <v>0</v>
      </c>
      <c r="AF28" s="124">
        <f t="shared" si="10"/>
        <v>44873</v>
      </c>
      <c r="AG28" s="125"/>
      <c r="AH28" s="126">
        <f t="shared" si="11"/>
        <v>0</v>
      </c>
      <c r="AI28" s="126">
        <f t="shared" si="12"/>
        <v>0</v>
      </c>
      <c r="AJ28" s="124">
        <f t="shared" si="13"/>
        <v>44880</v>
      </c>
      <c r="AK28" s="125"/>
      <c r="AL28" s="126">
        <f t="shared" si="14"/>
        <v>0</v>
      </c>
      <c r="AM28" s="126">
        <f t="shared" si="15"/>
        <v>0</v>
      </c>
      <c r="AN28" s="124">
        <f t="shared" si="16"/>
        <v>44887</v>
      </c>
      <c r="AO28" s="124"/>
      <c r="AP28" s="124">
        <f t="shared" si="17"/>
        <v>44911</v>
      </c>
      <c r="AQ28" s="124">
        <f t="shared" si="18"/>
        <v>44914</v>
      </c>
      <c r="AR28" s="122">
        <v>30</v>
      </c>
      <c r="AS28" s="122">
        <f t="shared" si="19"/>
        <v>210</v>
      </c>
      <c r="AT28" s="124"/>
      <c r="AU28" s="124">
        <f t="shared" si="20"/>
        <v>-1</v>
      </c>
      <c r="AV28" s="61">
        <f t="shared" si="21"/>
        <v>45097</v>
      </c>
      <c r="AW28" s="61"/>
      <c r="AX28" s="163">
        <f t="shared" si="22"/>
        <v>11.428571428571429</v>
      </c>
      <c r="AY28" s="61">
        <v>44805</v>
      </c>
      <c r="AZ28" s="61">
        <f t="shared" si="28"/>
        <v>44833</v>
      </c>
      <c r="BA28" s="61">
        <f t="shared" si="28"/>
        <v>44861</v>
      </c>
      <c r="BB28" s="61">
        <f t="shared" si="24"/>
        <v>44896</v>
      </c>
      <c r="BC28" s="61">
        <f t="shared" si="25"/>
        <v>44917</v>
      </c>
      <c r="BD28" s="61">
        <f t="shared" si="29"/>
        <v>44945</v>
      </c>
      <c r="BE28" s="61">
        <f t="shared" si="29"/>
        <v>44973</v>
      </c>
      <c r="BF28" s="61">
        <f t="shared" si="29"/>
        <v>45001</v>
      </c>
      <c r="BG28" s="61">
        <f t="shared" si="29"/>
        <v>45029</v>
      </c>
      <c r="BH28" s="61">
        <f t="shared" si="29"/>
        <v>45057</v>
      </c>
      <c r="BI28" s="61">
        <f t="shared" si="29"/>
        <v>45085</v>
      </c>
    </row>
    <row r="29" spans="1:61">
      <c r="A29" s="95">
        <v>227</v>
      </c>
      <c r="B29" s="98">
        <v>189931</v>
      </c>
      <c r="C29" s="145">
        <v>202673</v>
      </c>
      <c r="D29" s="3" t="s">
        <v>94</v>
      </c>
      <c r="E29" s="3">
        <v>217695</v>
      </c>
      <c r="G29" s="3" t="s">
        <v>56</v>
      </c>
      <c r="I29" s="3">
        <v>2</v>
      </c>
      <c r="J29" s="3" t="s">
        <v>64</v>
      </c>
      <c r="K29" s="3" t="s">
        <v>62</v>
      </c>
      <c r="L29" s="3" t="str">
        <f t="shared" si="0"/>
        <v>HFD-EX</v>
      </c>
      <c r="M29" s="3" t="s">
        <v>76</v>
      </c>
      <c r="N29" s="3" t="s">
        <v>76</v>
      </c>
      <c r="O29" s="3" t="s">
        <v>76</v>
      </c>
      <c r="P29" s="3" t="s">
        <v>76</v>
      </c>
      <c r="Q29" s="3" t="s">
        <v>76</v>
      </c>
      <c r="R29" s="3" t="s">
        <v>76</v>
      </c>
      <c r="T29" s="38">
        <v>44774</v>
      </c>
      <c r="U29" s="34">
        <f t="shared" si="1"/>
        <v>44795</v>
      </c>
      <c r="V29" s="35">
        <f t="shared" si="2"/>
        <v>44805</v>
      </c>
      <c r="W29" s="34">
        <f t="shared" si="3"/>
        <v>44861</v>
      </c>
      <c r="X29" s="34">
        <f t="shared" si="4"/>
        <v>44865</v>
      </c>
      <c r="Z29" s="52">
        <f t="shared" si="5"/>
        <v>0</v>
      </c>
      <c r="AA29" s="52">
        <f t="shared" si="6"/>
        <v>0</v>
      </c>
      <c r="AB29" s="36">
        <f t="shared" si="7"/>
        <v>44866</v>
      </c>
      <c r="AC29" s="55"/>
      <c r="AD29" s="52">
        <f t="shared" si="8"/>
        <v>0</v>
      </c>
      <c r="AE29" s="52">
        <f t="shared" si="9"/>
        <v>0</v>
      </c>
      <c r="AF29" s="34">
        <f t="shared" si="10"/>
        <v>44873</v>
      </c>
      <c r="AG29" s="55"/>
      <c r="AH29" s="52">
        <f t="shared" si="11"/>
        <v>0</v>
      </c>
      <c r="AI29" s="52">
        <f t="shared" si="12"/>
        <v>0</v>
      </c>
      <c r="AJ29" s="34">
        <f t="shared" si="13"/>
        <v>44880</v>
      </c>
      <c r="AK29" s="55"/>
      <c r="AL29" s="52">
        <f t="shared" si="14"/>
        <v>0</v>
      </c>
      <c r="AM29" s="52">
        <f t="shared" si="15"/>
        <v>0</v>
      </c>
      <c r="AN29" s="34">
        <f t="shared" si="16"/>
        <v>44887</v>
      </c>
      <c r="AO29" s="34"/>
      <c r="AP29" s="34">
        <f t="shared" si="17"/>
        <v>44911</v>
      </c>
      <c r="AQ29" s="37">
        <f t="shared" si="18"/>
        <v>44914</v>
      </c>
      <c r="AR29" s="1">
        <v>30</v>
      </c>
      <c r="AS29" s="1">
        <f t="shared" si="19"/>
        <v>210</v>
      </c>
      <c r="AT29" s="34"/>
      <c r="AU29" s="34">
        <f t="shared" si="20"/>
        <v>-1</v>
      </c>
      <c r="AV29" s="7">
        <f t="shared" si="21"/>
        <v>45097</v>
      </c>
      <c r="AW29" s="7"/>
      <c r="AX29" s="70">
        <f t="shared" si="22"/>
        <v>11.428571428571429</v>
      </c>
      <c r="AY29" s="50">
        <v>44805</v>
      </c>
      <c r="AZ29" s="50">
        <f t="shared" si="28"/>
        <v>44833</v>
      </c>
      <c r="BA29" s="50">
        <f t="shared" si="28"/>
        <v>44861</v>
      </c>
      <c r="BB29" s="50">
        <f t="shared" si="24"/>
        <v>44896</v>
      </c>
      <c r="BC29" s="50">
        <f t="shared" si="25"/>
        <v>44917</v>
      </c>
      <c r="BD29" s="50">
        <f t="shared" si="29"/>
        <v>44945</v>
      </c>
      <c r="BE29" s="50">
        <f t="shared" si="29"/>
        <v>44973</v>
      </c>
      <c r="BF29" s="50">
        <f t="shared" si="29"/>
        <v>45001</v>
      </c>
      <c r="BG29" s="50">
        <f t="shared" si="29"/>
        <v>45029</v>
      </c>
      <c r="BH29" s="50">
        <f t="shared" si="29"/>
        <v>45057</v>
      </c>
      <c r="BI29" s="50">
        <f t="shared" si="29"/>
        <v>45085</v>
      </c>
    </row>
    <row r="30" spans="1:61">
      <c r="A30" s="95">
        <v>228</v>
      </c>
      <c r="B30" s="98">
        <v>189931</v>
      </c>
      <c r="C30" s="145">
        <v>202673</v>
      </c>
      <c r="D30" s="3" t="s">
        <v>94</v>
      </c>
      <c r="E30" s="3">
        <v>217695</v>
      </c>
      <c r="G30" s="3" t="s">
        <v>56</v>
      </c>
      <c r="I30" s="3">
        <v>2</v>
      </c>
      <c r="J30" s="3" t="s">
        <v>64</v>
      </c>
      <c r="K30" s="3" t="s">
        <v>59</v>
      </c>
      <c r="L30" s="3" t="str">
        <f t="shared" si="0"/>
        <v>HFD-SED</v>
      </c>
      <c r="M30" s="3" t="s">
        <v>76</v>
      </c>
      <c r="N30" s="3" t="s">
        <v>76</v>
      </c>
      <c r="O30" s="3" t="s">
        <v>76</v>
      </c>
      <c r="P30" s="3" t="s">
        <v>76</v>
      </c>
      <c r="Q30" s="3" t="s">
        <v>76</v>
      </c>
      <c r="R30" s="3" t="s">
        <v>76</v>
      </c>
      <c r="T30" s="38">
        <v>44774</v>
      </c>
      <c r="U30" s="34">
        <f t="shared" si="1"/>
        <v>44795</v>
      </c>
      <c r="V30" s="35">
        <f t="shared" si="2"/>
        <v>44805</v>
      </c>
      <c r="W30" s="34">
        <f t="shared" si="3"/>
        <v>44861</v>
      </c>
      <c r="X30" s="34">
        <f t="shared" si="4"/>
        <v>44865</v>
      </c>
      <c r="Z30" s="52">
        <f t="shared" si="5"/>
        <v>0</v>
      </c>
      <c r="AA30" s="52">
        <f t="shared" si="6"/>
        <v>0</v>
      </c>
      <c r="AB30" s="36">
        <f t="shared" si="7"/>
        <v>44866</v>
      </c>
      <c r="AC30" s="55"/>
      <c r="AD30" s="52">
        <f t="shared" si="8"/>
        <v>0</v>
      </c>
      <c r="AE30" s="52">
        <f t="shared" si="9"/>
        <v>0</v>
      </c>
      <c r="AF30" s="34">
        <f t="shared" si="10"/>
        <v>44873</v>
      </c>
      <c r="AG30" s="55"/>
      <c r="AH30" s="52">
        <f t="shared" si="11"/>
        <v>0</v>
      </c>
      <c r="AI30" s="52">
        <f t="shared" si="12"/>
        <v>0</v>
      </c>
      <c r="AJ30" s="34">
        <f t="shared" si="13"/>
        <v>44880</v>
      </c>
      <c r="AK30" s="55"/>
      <c r="AL30" s="52">
        <f t="shared" si="14"/>
        <v>0</v>
      </c>
      <c r="AM30" s="52">
        <f t="shared" si="15"/>
        <v>0</v>
      </c>
      <c r="AN30" s="34">
        <f t="shared" si="16"/>
        <v>44887</v>
      </c>
      <c r="AO30" s="34"/>
      <c r="AP30" s="34">
        <f t="shared" si="17"/>
        <v>44911</v>
      </c>
      <c r="AQ30" s="37">
        <f t="shared" si="18"/>
        <v>44914</v>
      </c>
      <c r="AR30" s="1">
        <v>30</v>
      </c>
      <c r="AS30" s="1">
        <f t="shared" si="19"/>
        <v>210</v>
      </c>
      <c r="AT30" s="34"/>
      <c r="AU30" s="34">
        <f t="shared" si="20"/>
        <v>-1</v>
      </c>
      <c r="AV30" s="7">
        <f t="shared" si="21"/>
        <v>45097</v>
      </c>
      <c r="AW30" s="7"/>
      <c r="AX30" s="70">
        <f t="shared" si="22"/>
        <v>11.428571428571429</v>
      </c>
      <c r="AY30" s="50">
        <v>44805</v>
      </c>
      <c r="AZ30" s="50">
        <f t="shared" si="28"/>
        <v>44833</v>
      </c>
      <c r="BA30" s="50">
        <f t="shared" si="28"/>
        <v>44861</v>
      </c>
      <c r="BB30" s="50">
        <f t="shared" si="24"/>
        <v>44896</v>
      </c>
      <c r="BC30" s="50">
        <f t="shared" si="25"/>
        <v>44917</v>
      </c>
      <c r="BD30" s="50">
        <f t="shared" si="29"/>
        <v>44945</v>
      </c>
      <c r="BE30" s="50">
        <f t="shared" si="29"/>
        <v>44973</v>
      </c>
      <c r="BF30" s="50">
        <f t="shared" si="29"/>
        <v>45001</v>
      </c>
      <c r="BG30" s="50">
        <f t="shared" si="29"/>
        <v>45029</v>
      </c>
      <c r="BH30" s="50">
        <f t="shared" si="29"/>
        <v>45057</v>
      </c>
      <c r="BI30" s="50">
        <f t="shared" si="29"/>
        <v>45085</v>
      </c>
    </row>
    <row r="31" spans="1:61">
      <c r="A31" s="95">
        <v>229</v>
      </c>
      <c r="B31" s="98">
        <v>189931</v>
      </c>
      <c r="C31" s="145">
        <v>202673</v>
      </c>
      <c r="D31" s="3" t="s">
        <v>94</v>
      </c>
      <c r="E31" s="3">
        <v>217697</v>
      </c>
      <c r="G31" s="3" t="s">
        <v>63</v>
      </c>
      <c r="I31" s="3">
        <v>2</v>
      </c>
      <c r="J31" s="3" t="s">
        <v>58</v>
      </c>
      <c r="K31" s="3" t="s">
        <v>62</v>
      </c>
      <c r="L31" s="3" t="str">
        <f t="shared" si="0"/>
        <v>CON-EX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76</v>
      </c>
      <c r="R31" s="3" t="s">
        <v>76</v>
      </c>
      <c r="T31" s="38">
        <v>44774</v>
      </c>
      <c r="U31" s="34">
        <f t="shared" si="1"/>
        <v>44795</v>
      </c>
      <c r="V31" s="35">
        <f t="shared" si="2"/>
        <v>44805</v>
      </c>
      <c r="W31" s="34">
        <f t="shared" si="3"/>
        <v>44861</v>
      </c>
      <c r="X31" s="34">
        <f t="shared" si="4"/>
        <v>44865</v>
      </c>
      <c r="Z31" s="52">
        <f t="shared" si="5"/>
        <v>0</v>
      </c>
      <c r="AA31" s="52">
        <f t="shared" si="6"/>
        <v>0</v>
      </c>
      <c r="AB31" s="36">
        <f t="shared" si="7"/>
        <v>44866</v>
      </c>
      <c r="AC31" s="55"/>
      <c r="AD31" s="52">
        <f t="shared" si="8"/>
        <v>0</v>
      </c>
      <c r="AE31" s="52">
        <f t="shared" si="9"/>
        <v>0</v>
      </c>
      <c r="AF31" s="34">
        <f t="shared" si="10"/>
        <v>44873</v>
      </c>
      <c r="AG31" s="55"/>
      <c r="AH31" s="52">
        <f t="shared" si="11"/>
        <v>0</v>
      </c>
      <c r="AI31" s="52">
        <f t="shared" si="12"/>
        <v>0</v>
      </c>
      <c r="AJ31" s="34">
        <f t="shared" si="13"/>
        <v>44880</v>
      </c>
      <c r="AK31" s="55"/>
      <c r="AL31" s="52">
        <f t="shared" si="14"/>
        <v>0</v>
      </c>
      <c r="AM31" s="52">
        <f t="shared" si="15"/>
        <v>0</v>
      </c>
      <c r="AN31" s="34">
        <f t="shared" si="16"/>
        <v>44887</v>
      </c>
      <c r="AO31" s="34"/>
      <c r="AP31" s="34">
        <f t="shared" si="17"/>
        <v>44911</v>
      </c>
      <c r="AQ31" s="37">
        <f t="shared" si="18"/>
        <v>44914</v>
      </c>
      <c r="AR31" s="1">
        <v>30</v>
      </c>
      <c r="AS31" s="1">
        <f t="shared" si="19"/>
        <v>210</v>
      </c>
      <c r="AT31" s="34"/>
      <c r="AU31" s="34">
        <f t="shared" si="20"/>
        <v>-1</v>
      </c>
      <c r="AV31" s="7">
        <f t="shared" si="21"/>
        <v>45097</v>
      </c>
      <c r="AW31" s="7"/>
      <c r="AX31" s="70">
        <f t="shared" si="22"/>
        <v>11.428571428571429</v>
      </c>
      <c r="AY31" s="50">
        <v>44805</v>
      </c>
      <c r="AZ31" s="50">
        <f t="shared" si="28"/>
        <v>44833</v>
      </c>
      <c r="BA31" s="50">
        <f t="shared" si="28"/>
        <v>44861</v>
      </c>
      <c r="BB31" s="50">
        <f t="shared" si="24"/>
        <v>44896</v>
      </c>
      <c r="BC31" s="50">
        <f t="shared" si="25"/>
        <v>44917</v>
      </c>
      <c r="BD31" s="50">
        <f t="shared" si="29"/>
        <v>44945</v>
      </c>
      <c r="BE31" s="50">
        <f t="shared" si="29"/>
        <v>44973</v>
      </c>
      <c r="BF31" s="50">
        <f t="shared" si="29"/>
        <v>45001</v>
      </c>
      <c r="BG31" s="50">
        <f t="shared" si="29"/>
        <v>45029</v>
      </c>
      <c r="BH31" s="50">
        <f t="shared" si="29"/>
        <v>45057</v>
      </c>
      <c r="BI31" s="50">
        <f t="shared" si="29"/>
        <v>45085</v>
      </c>
    </row>
    <row r="32" spans="1:61">
      <c r="A32" s="95">
        <v>230</v>
      </c>
      <c r="B32" s="98">
        <v>189931</v>
      </c>
      <c r="C32" s="145">
        <v>202673</v>
      </c>
      <c r="D32" s="3" t="s">
        <v>94</v>
      </c>
      <c r="E32" s="3">
        <v>217697</v>
      </c>
      <c r="G32" s="3" t="s">
        <v>63</v>
      </c>
      <c r="I32" s="3">
        <v>2</v>
      </c>
      <c r="J32" s="3" t="s">
        <v>58</v>
      </c>
      <c r="K32" s="3" t="s">
        <v>62</v>
      </c>
      <c r="L32" s="3" t="str">
        <f t="shared" si="0"/>
        <v>CON-EX</v>
      </c>
      <c r="M32" s="3" t="s">
        <v>76</v>
      </c>
      <c r="N32" s="3" t="s">
        <v>76</v>
      </c>
      <c r="O32" s="3" t="s">
        <v>76</v>
      </c>
      <c r="P32" s="3" t="s">
        <v>76</v>
      </c>
      <c r="Q32" s="3" t="s">
        <v>76</v>
      </c>
      <c r="R32" s="3" t="s">
        <v>76</v>
      </c>
      <c r="T32" s="38">
        <v>44774</v>
      </c>
      <c r="U32" s="34">
        <f t="shared" si="1"/>
        <v>44795</v>
      </c>
      <c r="V32" s="35">
        <f t="shared" si="2"/>
        <v>44805</v>
      </c>
      <c r="W32" s="34">
        <f t="shared" si="3"/>
        <v>44861</v>
      </c>
      <c r="X32" s="34">
        <f t="shared" si="4"/>
        <v>44865</v>
      </c>
      <c r="Z32" s="52">
        <f t="shared" si="5"/>
        <v>0</v>
      </c>
      <c r="AA32" s="52">
        <f t="shared" si="6"/>
        <v>0</v>
      </c>
      <c r="AB32" s="36">
        <f t="shared" si="7"/>
        <v>44866</v>
      </c>
      <c r="AC32" s="55"/>
      <c r="AD32" s="52">
        <f t="shared" si="8"/>
        <v>0</v>
      </c>
      <c r="AE32" s="52">
        <f t="shared" si="9"/>
        <v>0</v>
      </c>
      <c r="AF32" s="34">
        <f t="shared" si="10"/>
        <v>44873</v>
      </c>
      <c r="AG32" s="55"/>
      <c r="AH32" s="52">
        <f t="shared" si="11"/>
        <v>0</v>
      </c>
      <c r="AI32" s="52">
        <f t="shared" si="12"/>
        <v>0</v>
      </c>
      <c r="AJ32" s="34">
        <f t="shared" si="13"/>
        <v>44880</v>
      </c>
      <c r="AK32" s="55"/>
      <c r="AL32" s="52">
        <f t="shared" si="14"/>
        <v>0</v>
      </c>
      <c r="AM32" s="52">
        <f t="shared" si="15"/>
        <v>0</v>
      </c>
      <c r="AN32" s="34">
        <f t="shared" si="16"/>
        <v>44887</v>
      </c>
      <c r="AO32" s="34"/>
      <c r="AP32" s="34">
        <f t="shared" si="17"/>
        <v>44911</v>
      </c>
      <c r="AQ32" s="37">
        <f t="shared" si="18"/>
        <v>44914</v>
      </c>
      <c r="AR32" s="1">
        <v>30</v>
      </c>
      <c r="AS32" s="1">
        <f t="shared" si="19"/>
        <v>210</v>
      </c>
      <c r="AT32" s="34"/>
      <c r="AU32" s="34">
        <f t="shared" si="20"/>
        <v>-1</v>
      </c>
      <c r="AV32" s="7">
        <f t="shared" si="21"/>
        <v>45097</v>
      </c>
      <c r="AW32" s="7"/>
      <c r="AX32" s="70">
        <f t="shared" si="22"/>
        <v>11.428571428571429</v>
      </c>
      <c r="AY32" s="50">
        <v>44805</v>
      </c>
      <c r="AZ32" s="50">
        <f t="shared" si="28"/>
        <v>44833</v>
      </c>
      <c r="BA32" s="50">
        <f t="shared" si="28"/>
        <v>44861</v>
      </c>
      <c r="BB32" s="50">
        <f t="shared" si="24"/>
        <v>44896</v>
      </c>
      <c r="BC32" s="50">
        <f t="shared" si="25"/>
        <v>44917</v>
      </c>
      <c r="BD32" s="50">
        <f t="shared" ref="BD32:BI41" si="30">BC32+28</f>
        <v>44945</v>
      </c>
      <c r="BE32" s="50">
        <f t="shared" si="30"/>
        <v>44973</v>
      </c>
      <c r="BF32" s="50">
        <f t="shared" si="30"/>
        <v>45001</v>
      </c>
      <c r="BG32" s="50">
        <f t="shared" si="30"/>
        <v>45029</v>
      </c>
      <c r="BH32" s="50">
        <f t="shared" si="30"/>
        <v>45057</v>
      </c>
      <c r="BI32" s="50">
        <f t="shared" si="30"/>
        <v>45085</v>
      </c>
    </row>
    <row r="33" spans="1:61">
      <c r="A33" s="95">
        <v>231</v>
      </c>
      <c r="B33" s="98">
        <v>189931</v>
      </c>
      <c r="C33" s="145">
        <v>202673</v>
      </c>
      <c r="D33" s="3" t="s">
        <v>94</v>
      </c>
      <c r="E33" s="3">
        <v>217697</v>
      </c>
      <c r="G33" s="3" t="s">
        <v>63</v>
      </c>
      <c r="I33" s="3">
        <v>2</v>
      </c>
      <c r="J33" s="3" t="s">
        <v>58</v>
      </c>
      <c r="K33" s="3" t="s">
        <v>59</v>
      </c>
      <c r="L33" s="3" t="str">
        <f t="shared" si="0"/>
        <v>CON-SED</v>
      </c>
      <c r="M33" s="3" t="s">
        <v>76</v>
      </c>
      <c r="N33" s="3" t="s">
        <v>76</v>
      </c>
      <c r="O33" s="3" t="s">
        <v>76</v>
      </c>
      <c r="P33" s="3" t="s">
        <v>76</v>
      </c>
      <c r="Q33" s="3" t="s">
        <v>76</v>
      </c>
      <c r="R33" s="3" t="s">
        <v>76</v>
      </c>
      <c r="T33" s="38">
        <v>44774</v>
      </c>
      <c r="U33" s="34">
        <f t="shared" si="1"/>
        <v>44795</v>
      </c>
      <c r="V33" s="35">
        <f t="shared" si="2"/>
        <v>44805</v>
      </c>
      <c r="W33" s="34">
        <f t="shared" si="3"/>
        <v>44861</v>
      </c>
      <c r="X33" s="34">
        <f t="shared" si="4"/>
        <v>44865</v>
      </c>
      <c r="Z33" s="52">
        <f t="shared" si="5"/>
        <v>0</v>
      </c>
      <c r="AA33" s="52">
        <f t="shared" si="6"/>
        <v>0</v>
      </c>
      <c r="AB33" s="36">
        <f t="shared" si="7"/>
        <v>44866</v>
      </c>
      <c r="AC33" s="55"/>
      <c r="AD33" s="52">
        <f t="shared" si="8"/>
        <v>0</v>
      </c>
      <c r="AE33" s="52">
        <f t="shared" si="9"/>
        <v>0</v>
      </c>
      <c r="AF33" s="34">
        <f t="shared" si="10"/>
        <v>44873</v>
      </c>
      <c r="AG33" s="55"/>
      <c r="AH33" s="52">
        <f t="shared" si="11"/>
        <v>0</v>
      </c>
      <c r="AI33" s="52">
        <f t="shared" si="12"/>
        <v>0</v>
      </c>
      <c r="AJ33" s="34">
        <f t="shared" si="13"/>
        <v>44880</v>
      </c>
      <c r="AK33" s="55"/>
      <c r="AL33" s="52">
        <f t="shared" si="14"/>
        <v>0</v>
      </c>
      <c r="AM33" s="52">
        <f t="shared" si="15"/>
        <v>0</v>
      </c>
      <c r="AN33" s="34">
        <f t="shared" si="16"/>
        <v>44887</v>
      </c>
      <c r="AO33" s="34"/>
      <c r="AP33" s="34">
        <f t="shared" si="17"/>
        <v>44911</v>
      </c>
      <c r="AQ33" s="37">
        <f t="shared" si="18"/>
        <v>44914</v>
      </c>
      <c r="AR33" s="1">
        <v>30</v>
      </c>
      <c r="AS33" s="1">
        <f t="shared" si="19"/>
        <v>210</v>
      </c>
      <c r="AT33" s="34"/>
      <c r="AU33" s="34">
        <f t="shared" si="20"/>
        <v>-1</v>
      </c>
      <c r="AV33" s="7">
        <f t="shared" si="21"/>
        <v>45097</v>
      </c>
      <c r="AW33" s="7"/>
      <c r="AX33" s="70">
        <f t="shared" si="22"/>
        <v>11.428571428571429</v>
      </c>
      <c r="AY33" s="50">
        <v>44805</v>
      </c>
      <c r="AZ33" s="50">
        <f t="shared" si="28"/>
        <v>44833</v>
      </c>
      <c r="BA33" s="50">
        <f t="shared" si="28"/>
        <v>44861</v>
      </c>
      <c r="BB33" s="50">
        <f t="shared" si="24"/>
        <v>44896</v>
      </c>
      <c r="BC33" s="50">
        <f t="shared" si="25"/>
        <v>44917</v>
      </c>
      <c r="BD33" s="50">
        <f t="shared" si="30"/>
        <v>44945</v>
      </c>
      <c r="BE33" s="50">
        <f t="shared" si="30"/>
        <v>44973</v>
      </c>
      <c r="BF33" s="50">
        <f t="shared" si="30"/>
        <v>45001</v>
      </c>
      <c r="BG33" s="50">
        <f t="shared" si="30"/>
        <v>45029</v>
      </c>
      <c r="BH33" s="50">
        <f t="shared" si="30"/>
        <v>45057</v>
      </c>
      <c r="BI33" s="50">
        <f t="shared" si="30"/>
        <v>45085</v>
      </c>
    </row>
    <row r="34" spans="1:61">
      <c r="A34" s="95">
        <v>232</v>
      </c>
      <c r="B34" s="98">
        <v>189931</v>
      </c>
      <c r="C34" s="145">
        <v>202673</v>
      </c>
      <c r="D34" s="3" t="s">
        <v>94</v>
      </c>
      <c r="E34" s="3">
        <v>217696</v>
      </c>
      <c r="G34" s="3" t="s">
        <v>63</v>
      </c>
      <c r="I34" s="3">
        <v>2</v>
      </c>
      <c r="J34" s="3" t="s">
        <v>64</v>
      </c>
      <c r="K34" s="3" t="s">
        <v>59</v>
      </c>
      <c r="L34" s="3" t="str">
        <f t="shared" si="0"/>
        <v>HFD-SED</v>
      </c>
      <c r="M34" s="3" t="s">
        <v>76</v>
      </c>
      <c r="N34" s="3" t="s">
        <v>76</v>
      </c>
      <c r="O34" s="3" t="s">
        <v>76</v>
      </c>
      <c r="P34" s="3" t="s">
        <v>76</v>
      </c>
      <c r="Q34" s="3" t="s">
        <v>76</v>
      </c>
      <c r="R34" s="3" t="s">
        <v>76</v>
      </c>
      <c r="T34" s="38">
        <v>44774</v>
      </c>
      <c r="U34" s="34">
        <f t="shared" ref="U34:U65" si="31">T34+21</f>
        <v>44795</v>
      </c>
      <c r="V34" s="35">
        <f t="shared" ref="V34:V65" si="32">AY34</f>
        <v>44805</v>
      </c>
      <c r="W34" s="34">
        <f t="shared" ref="W34:W65" si="33">BA34</f>
        <v>44861</v>
      </c>
      <c r="X34" s="34">
        <f t="shared" ref="X34:X65" si="34">AB34-1</f>
        <v>44865</v>
      </c>
      <c r="Z34" s="52">
        <f t="shared" ref="Z34:Z65" si="35">10/1000*Y34</f>
        <v>0</v>
      </c>
      <c r="AA34" s="52">
        <f t="shared" ref="AA34:AA65" si="36">Y34*(10/1000)*(1/2)*(1000/1)</f>
        <v>0</v>
      </c>
      <c r="AB34" s="36">
        <f t="shared" ref="AB34:AB65" si="37">V34+61</f>
        <v>44866</v>
      </c>
      <c r="AC34" s="55"/>
      <c r="AD34" s="52">
        <f t="shared" ref="AD34:AD65" si="38">10/1000*AC34</f>
        <v>0</v>
      </c>
      <c r="AE34" s="52">
        <f t="shared" ref="AE34:AE65" si="39">AC34*(10/1000)*(1/2)*(1000/1)</f>
        <v>0</v>
      </c>
      <c r="AF34" s="34">
        <f t="shared" ref="AF34:AF65" si="40">AB34+7</f>
        <v>44873</v>
      </c>
      <c r="AG34" s="55"/>
      <c r="AH34" s="52">
        <f t="shared" ref="AH34:AH65" si="41">10/1000*AG34</f>
        <v>0</v>
      </c>
      <c r="AI34" s="52">
        <f t="shared" ref="AI34:AI65" si="42">AG34*(10/1000)*(1/2)*(1000/1)</f>
        <v>0</v>
      </c>
      <c r="AJ34" s="34">
        <f t="shared" ref="AJ34:AJ65" si="43">AB34+14</f>
        <v>44880</v>
      </c>
      <c r="AK34" s="55"/>
      <c r="AL34" s="52">
        <f t="shared" ref="AL34:AL65" si="44">10/1000*AK34</f>
        <v>0</v>
      </c>
      <c r="AM34" s="52">
        <f t="shared" ref="AM34:AM65" si="45">AK34*(10/1000)*(1/2)*(1000/1)</f>
        <v>0</v>
      </c>
      <c r="AN34" s="34">
        <f t="shared" ref="AN34:AN65" si="46">AB34+21</f>
        <v>44887</v>
      </c>
      <c r="AO34" s="34"/>
      <c r="AP34" s="34">
        <f t="shared" ref="AP34:AP65" si="47">AQ34-3</f>
        <v>44911</v>
      </c>
      <c r="AQ34" s="37">
        <f t="shared" ref="AQ34:AQ65" si="48">AN34+27</f>
        <v>44914</v>
      </c>
      <c r="AR34" s="1">
        <v>30</v>
      </c>
      <c r="AS34" s="1">
        <f t="shared" ref="AS34:AS65" si="49">AR34*7</f>
        <v>210</v>
      </c>
      <c r="AT34" s="34"/>
      <c r="AU34" s="34">
        <f t="shared" ref="AU34:AU65" si="50">AW34-1</f>
        <v>-1</v>
      </c>
      <c r="AV34" s="7">
        <f t="shared" ref="AV34:AV65" si="51">AN34+AS34</f>
        <v>45097</v>
      </c>
      <c r="AW34" s="7"/>
      <c r="AX34" s="70">
        <f t="shared" ref="AX34:AX65" si="52">((AV34-V34)/28)+1</f>
        <v>11.428571428571429</v>
      </c>
      <c r="AY34" s="50">
        <v>44805</v>
      </c>
      <c r="AZ34" s="50">
        <f t="shared" si="28"/>
        <v>44833</v>
      </c>
      <c r="BA34" s="50">
        <f t="shared" si="28"/>
        <v>44861</v>
      </c>
      <c r="BB34" s="50">
        <f t="shared" ref="BB34:BB65" si="53">BA34+35</f>
        <v>44896</v>
      </c>
      <c r="BC34" s="50">
        <f t="shared" ref="BC34:BC65" si="54">BB34+21</f>
        <v>44917</v>
      </c>
      <c r="BD34" s="50">
        <f t="shared" si="30"/>
        <v>44945</v>
      </c>
      <c r="BE34" s="50">
        <f t="shared" si="30"/>
        <v>44973</v>
      </c>
      <c r="BF34" s="50">
        <f t="shared" si="30"/>
        <v>45001</v>
      </c>
      <c r="BG34" s="50">
        <f t="shared" si="30"/>
        <v>45029</v>
      </c>
      <c r="BH34" s="50">
        <f t="shared" si="30"/>
        <v>45057</v>
      </c>
      <c r="BI34" s="50">
        <f t="shared" si="30"/>
        <v>45085</v>
      </c>
    </row>
    <row r="35" spans="1:61">
      <c r="A35" s="95">
        <v>233</v>
      </c>
      <c r="B35" s="98">
        <v>189931</v>
      </c>
      <c r="C35" s="145">
        <v>202673</v>
      </c>
      <c r="D35" s="3" t="s">
        <v>94</v>
      </c>
      <c r="E35" s="3">
        <v>217696</v>
      </c>
      <c r="G35" s="3" t="s">
        <v>63</v>
      </c>
      <c r="I35" s="3">
        <v>2</v>
      </c>
      <c r="J35" s="3" t="s">
        <v>64</v>
      </c>
      <c r="K35" s="3" t="s">
        <v>59</v>
      </c>
      <c r="L35" s="3" t="str">
        <f t="shared" si="0"/>
        <v>HFD-SED</v>
      </c>
      <c r="M35" s="3" t="s">
        <v>76</v>
      </c>
      <c r="N35" s="3" t="s">
        <v>76</v>
      </c>
      <c r="O35" s="3" t="s">
        <v>76</v>
      </c>
      <c r="P35" s="3" t="s">
        <v>76</v>
      </c>
      <c r="Q35" s="3" t="s">
        <v>76</v>
      </c>
      <c r="R35" s="3" t="s">
        <v>76</v>
      </c>
      <c r="T35" s="38">
        <v>44774</v>
      </c>
      <c r="U35" s="34">
        <f t="shared" si="31"/>
        <v>44795</v>
      </c>
      <c r="V35" s="35">
        <f t="shared" si="32"/>
        <v>44805</v>
      </c>
      <c r="W35" s="34">
        <f t="shared" si="33"/>
        <v>44861</v>
      </c>
      <c r="X35" s="34">
        <f t="shared" si="34"/>
        <v>44865</v>
      </c>
      <c r="Z35" s="52">
        <f t="shared" si="35"/>
        <v>0</v>
      </c>
      <c r="AA35" s="52">
        <f t="shared" si="36"/>
        <v>0</v>
      </c>
      <c r="AB35" s="36">
        <f t="shared" si="37"/>
        <v>44866</v>
      </c>
      <c r="AC35" s="55"/>
      <c r="AD35" s="52">
        <f t="shared" si="38"/>
        <v>0</v>
      </c>
      <c r="AE35" s="52">
        <f t="shared" si="39"/>
        <v>0</v>
      </c>
      <c r="AF35" s="34">
        <f t="shared" si="40"/>
        <v>44873</v>
      </c>
      <c r="AG35" s="55"/>
      <c r="AH35" s="52">
        <f t="shared" si="41"/>
        <v>0</v>
      </c>
      <c r="AI35" s="52">
        <f t="shared" si="42"/>
        <v>0</v>
      </c>
      <c r="AJ35" s="34">
        <f t="shared" si="43"/>
        <v>44880</v>
      </c>
      <c r="AK35" s="55"/>
      <c r="AL35" s="52">
        <f t="shared" si="44"/>
        <v>0</v>
      </c>
      <c r="AM35" s="52">
        <f t="shared" si="45"/>
        <v>0</v>
      </c>
      <c r="AN35" s="34">
        <f t="shared" si="46"/>
        <v>44887</v>
      </c>
      <c r="AO35" s="34"/>
      <c r="AP35" s="34">
        <f t="shared" si="47"/>
        <v>44911</v>
      </c>
      <c r="AQ35" s="37">
        <f t="shared" si="48"/>
        <v>44914</v>
      </c>
      <c r="AR35" s="1">
        <v>30</v>
      </c>
      <c r="AS35" s="1">
        <f t="shared" si="49"/>
        <v>210</v>
      </c>
      <c r="AT35" s="34"/>
      <c r="AU35" s="34">
        <f t="shared" si="50"/>
        <v>-1</v>
      </c>
      <c r="AV35" s="7">
        <f t="shared" si="51"/>
        <v>45097</v>
      </c>
      <c r="AW35" s="7"/>
      <c r="AX35" s="70">
        <f t="shared" si="52"/>
        <v>11.428571428571429</v>
      </c>
      <c r="AY35" s="50">
        <v>44805</v>
      </c>
      <c r="AZ35" s="50">
        <f t="shared" si="28"/>
        <v>44833</v>
      </c>
      <c r="BA35" s="50">
        <f t="shared" si="28"/>
        <v>44861</v>
      </c>
      <c r="BB35" s="50">
        <f t="shared" si="53"/>
        <v>44896</v>
      </c>
      <c r="BC35" s="50">
        <f t="shared" si="54"/>
        <v>44917</v>
      </c>
      <c r="BD35" s="50">
        <f t="shared" si="30"/>
        <v>44945</v>
      </c>
      <c r="BE35" s="50">
        <f t="shared" si="30"/>
        <v>44973</v>
      </c>
      <c r="BF35" s="50">
        <f t="shared" si="30"/>
        <v>45001</v>
      </c>
      <c r="BG35" s="50">
        <f t="shared" si="30"/>
        <v>45029</v>
      </c>
      <c r="BH35" s="50">
        <f t="shared" si="30"/>
        <v>45057</v>
      </c>
      <c r="BI35" s="50">
        <f t="shared" si="30"/>
        <v>45085</v>
      </c>
    </row>
    <row r="36" spans="1:61">
      <c r="A36" s="95">
        <v>234</v>
      </c>
      <c r="B36" s="98">
        <v>189931</v>
      </c>
      <c r="C36" s="145">
        <v>202673</v>
      </c>
      <c r="D36" s="3" t="s">
        <v>94</v>
      </c>
      <c r="E36" s="3">
        <v>217696</v>
      </c>
      <c r="G36" s="3" t="s">
        <v>63</v>
      </c>
      <c r="I36" s="3">
        <v>2</v>
      </c>
      <c r="J36" s="3" t="s">
        <v>64</v>
      </c>
      <c r="K36" s="3" t="s">
        <v>62</v>
      </c>
      <c r="L36" s="3" t="str">
        <f t="shared" si="0"/>
        <v>HFD-EX</v>
      </c>
      <c r="M36" s="3" t="s">
        <v>76</v>
      </c>
      <c r="N36" s="3" t="s">
        <v>76</v>
      </c>
      <c r="O36" s="3" t="s">
        <v>76</v>
      </c>
      <c r="P36" s="3" t="s">
        <v>76</v>
      </c>
      <c r="Q36" s="3" t="s">
        <v>76</v>
      </c>
      <c r="R36" s="3" t="s">
        <v>76</v>
      </c>
      <c r="T36" s="38">
        <v>44774</v>
      </c>
      <c r="U36" s="34">
        <f t="shared" si="31"/>
        <v>44795</v>
      </c>
      <c r="V36" s="35">
        <f t="shared" si="32"/>
        <v>44805</v>
      </c>
      <c r="W36" s="34">
        <f t="shared" si="33"/>
        <v>44861</v>
      </c>
      <c r="X36" s="34">
        <f t="shared" si="34"/>
        <v>44865</v>
      </c>
      <c r="Z36" s="52">
        <f t="shared" si="35"/>
        <v>0</v>
      </c>
      <c r="AA36" s="52">
        <f t="shared" si="36"/>
        <v>0</v>
      </c>
      <c r="AB36" s="36">
        <f t="shared" si="37"/>
        <v>44866</v>
      </c>
      <c r="AC36" s="55"/>
      <c r="AD36" s="52">
        <f t="shared" si="38"/>
        <v>0</v>
      </c>
      <c r="AE36" s="52">
        <f t="shared" si="39"/>
        <v>0</v>
      </c>
      <c r="AF36" s="34">
        <f t="shared" si="40"/>
        <v>44873</v>
      </c>
      <c r="AG36" s="55"/>
      <c r="AH36" s="52">
        <f t="shared" si="41"/>
        <v>0</v>
      </c>
      <c r="AI36" s="52">
        <f t="shared" si="42"/>
        <v>0</v>
      </c>
      <c r="AJ36" s="34">
        <f t="shared" si="43"/>
        <v>44880</v>
      </c>
      <c r="AK36" s="55"/>
      <c r="AL36" s="52">
        <f t="shared" si="44"/>
        <v>0</v>
      </c>
      <c r="AM36" s="52">
        <f t="shared" si="45"/>
        <v>0</v>
      </c>
      <c r="AN36" s="34">
        <f t="shared" si="46"/>
        <v>44887</v>
      </c>
      <c r="AO36" s="34"/>
      <c r="AP36" s="34">
        <f t="shared" si="47"/>
        <v>44911</v>
      </c>
      <c r="AQ36" s="37">
        <f t="shared" si="48"/>
        <v>44914</v>
      </c>
      <c r="AR36" s="1">
        <v>30</v>
      </c>
      <c r="AS36" s="1">
        <f t="shared" si="49"/>
        <v>210</v>
      </c>
      <c r="AT36" s="34"/>
      <c r="AU36" s="34">
        <f t="shared" si="50"/>
        <v>-1</v>
      </c>
      <c r="AV36" s="7">
        <f t="shared" si="51"/>
        <v>45097</v>
      </c>
      <c r="AW36" s="7"/>
      <c r="AX36" s="70">
        <f t="shared" si="52"/>
        <v>11.428571428571429</v>
      </c>
      <c r="AY36" s="50">
        <v>44805</v>
      </c>
      <c r="AZ36" s="50">
        <f t="shared" si="28"/>
        <v>44833</v>
      </c>
      <c r="BA36" s="50">
        <f t="shared" si="28"/>
        <v>44861</v>
      </c>
      <c r="BB36" s="50">
        <f t="shared" si="53"/>
        <v>44896</v>
      </c>
      <c r="BC36" s="50">
        <f t="shared" si="54"/>
        <v>44917</v>
      </c>
      <c r="BD36" s="50">
        <f t="shared" si="30"/>
        <v>44945</v>
      </c>
      <c r="BE36" s="50">
        <f t="shared" si="30"/>
        <v>44973</v>
      </c>
      <c r="BF36" s="50">
        <f t="shared" si="30"/>
        <v>45001</v>
      </c>
      <c r="BG36" s="50">
        <f t="shared" si="30"/>
        <v>45029</v>
      </c>
      <c r="BH36" s="50">
        <f t="shared" si="30"/>
        <v>45057</v>
      </c>
      <c r="BI36" s="50">
        <f t="shared" si="30"/>
        <v>45085</v>
      </c>
    </row>
    <row r="37" spans="1:61">
      <c r="A37" s="95">
        <v>235</v>
      </c>
      <c r="B37" s="98">
        <v>189931</v>
      </c>
      <c r="C37" s="3">
        <v>202673</v>
      </c>
      <c r="D37" s="3" t="s">
        <v>94</v>
      </c>
      <c r="E37" s="3">
        <v>220774</v>
      </c>
      <c r="G37" s="3" t="s">
        <v>56</v>
      </c>
      <c r="I37" s="3">
        <v>2</v>
      </c>
      <c r="L37" s="3" t="str">
        <f t="shared" si="0"/>
        <v>Not Yet Assigned</v>
      </c>
      <c r="M37" s="3" t="s">
        <v>76</v>
      </c>
      <c r="N37" s="3" t="s">
        <v>76</v>
      </c>
      <c r="O37" s="3" t="s">
        <v>76</v>
      </c>
      <c r="P37" s="3" t="s">
        <v>76</v>
      </c>
      <c r="Q37" s="3" t="s">
        <v>76</v>
      </c>
      <c r="R37" s="3" t="s">
        <v>76</v>
      </c>
      <c r="T37" s="38">
        <v>44804</v>
      </c>
      <c r="U37" s="34">
        <f t="shared" si="31"/>
        <v>44825</v>
      </c>
      <c r="V37" s="35">
        <f t="shared" si="32"/>
        <v>44833</v>
      </c>
      <c r="W37" s="34">
        <f t="shared" si="33"/>
        <v>44889</v>
      </c>
      <c r="X37" s="34">
        <f t="shared" si="34"/>
        <v>44893</v>
      </c>
      <c r="Z37" s="52">
        <f t="shared" si="35"/>
        <v>0</v>
      </c>
      <c r="AA37" s="52">
        <f t="shared" si="36"/>
        <v>0</v>
      </c>
      <c r="AB37" s="36">
        <f t="shared" si="37"/>
        <v>44894</v>
      </c>
      <c r="AC37" s="55"/>
      <c r="AD37" s="52">
        <f t="shared" si="38"/>
        <v>0</v>
      </c>
      <c r="AE37" s="52">
        <f t="shared" si="39"/>
        <v>0</v>
      </c>
      <c r="AF37" s="34">
        <f t="shared" si="40"/>
        <v>44901</v>
      </c>
      <c r="AG37" s="55"/>
      <c r="AH37" s="52">
        <f t="shared" si="41"/>
        <v>0</v>
      </c>
      <c r="AI37" s="52">
        <f t="shared" si="42"/>
        <v>0</v>
      </c>
      <c r="AJ37" s="34">
        <f t="shared" si="43"/>
        <v>44908</v>
      </c>
      <c r="AK37" s="55"/>
      <c r="AL37" s="52">
        <f t="shared" si="44"/>
        <v>0</v>
      </c>
      <c r="AM37" s="52">
        <f t="shared" si="45"/>
        <v>0</v>
      </c>
      <c r="AN37" s="34">
        <f t="shared" si="46"/>
        <v>44915</v>
      </c>
      <c r="AO37" s="34"/>
      <c r="AP37" s="34">
        <f t="shared" si="47"/>
        <v>44939</v>
      </c>
      <c r="AQ37" s="37">
        <f t="shared" si="48"/>
        <v>44942</v>
      </c>
      <c r="AR37" s="1">
        <v>30</v>
      </c>
      <c r="AS37" s="1">
        <f t="shared" si="49"/>
        <v>210</v>
      </c>
      <c r="AT37" s="34"/>
      <c r="AU37" s="34">
        <f t="shared" si="50"/>
        <v>-1</v>
      </c>
      <c r="AV37" s="7">
        <f t="shared" si="51"/>
        <v>45125</v>
      </c>
      <c r="AW37" s="7"/>
      <c r="AX37" s="70">
        <f t="shared" si="52"/>
        <v>11.428571428571429</v>
      </c>
      <c r="AY37" s="50">
        <v>44833</v>
      </c>
      <c r="AZ37" s="50">
        <f t="shared" si="28"/>
        <v>44861</v>
      </c>
      <c r="BA37" s="50">
        <f t="shared" si="28"/>
        <v>44889</v>
      </c>
      <c r="BB37" s="50">
        <f t="shared" si="53"/>
        <v>44924</v>
      </c>
      <c r="BC37" s="50">
        <f t="shared" si="54"/>
        <v>44945</v>
      </c>
      <c r="BD37" s="50">
        <f t="shared" si="30"/>
        <v>44973</v>
      </c>
      <c r="BE37" s="50">
        <f t="shared" si="30"/>
        <v>45001</v>
      </c>
      <c r="BF37" s="50">
        <f t="shared" si="30"/>
        <v>45029</v>
      </c>
      <c r="BG37" s="50">
        <f t="shared" si="30"/>
        <v>45057</v>
      </c>
      <c r="BH37" s="50">
        <f t="shared" si="30"/>
        <v>45085</v>
      </c>
      <c r="BI37" s="50">
        <f t="shared" si="30"/>
        <v>45113</v>
      </c>
    </row>
    <row r="38" spans="1:61">
      <c r="A38" s="95">
        <v>236</v>
      </c>
      <c r="B38" s="98">
        <v>189931</v>
      </c>
      <c r="C38" s="3">
        <v>202673</v>
      </c>
      <c r="D38" s="3" t="s">
        <v>94</v>
      </c>
      <c r="E38" s="3">
        <v>220774</v>
      </c>
      <c r="G38" s="3" t="s">
        <v>56</v>
      </c>
      <c r="I38" s="3">
        <v>2</v>
      </c>
      <c r="L38" s="3" t="str">
        <f t="shared" si="0"/>
        <v>Not Yet Assigned</v>
      </c>
      <c r="M38" s="3" t="s">
        <v>76</v>
      </c>
      <c r="N38" s="3" t="s">
        <v>76</v>
      </c>
      <c r="O38" s="3" t="s">
        <v>76</v>
      </c>
      <c r="P38" s="3" t="s">
        <v>76</v>
      </c>
      <c r="Q38" s="3" t="s">
        <v>76</v>
      </c>
      <c r="R38" s="3" t="s">
        <v>76</v>
      </c>
      <c r="T38" s="38">
        <v>44804</v>
      </c>
      <c r="U38" s="34">
        <f t="shared" si="31"/>
        <v>44825</v>
      </c>
      <c r="V38" s="35">
        <f t="shared" si="32"/>
        <v>44833</v>
      </c>
      <c r="W38" s="34">
        <f t="shared" si="33"/>
        <v>44889</v>
      </c>
      <c r="X38" s="34">
        <f t="shared" si="34"/>
        <v>44893</v>
      </c>
      <c r="Z38" s="52">
        <f t="shared" si="35"/>
        <v>0</v>
      </c>
      <c r="AA38" s="52">
        <f t="shared" si="36"/>
        <v>0</v>
      </c>
      <c r="AB38" s="36">
        <f t="shared" si="37"/>
        <v>44894</v>
      </c>
      <c r="AC38" s="55"/>
      <c r="AD38" s="52">
        <f t="shared" si="38"/>
        <v>0</v>
      </c>
      <c r="AE38" s="52">
        <f t="shared" si="39"/>
        <v>0</v>
      </c>
      <c r="AF38" s="34">
        <f t="shared" si="40"/>
        <v>44901</v>
      </c>
      <c r="AG38" s="55"/>
      <c r="AH38" s="52">
        <f t="shared" si="41"/>
        <v>0</v>
      </c>
      <c r="AI38" s="52">
        <f t="shared" si="42"/>
        <v>0</v>
      </c>
      <c r="AJ38" s="34">
        <f t="shared" si="43"/>
        <v>44908</v>
      </c>
      <c r="AK38" s="55"/>
      <c r="AL38" s="52">
        <f t="shared" si="44"/>
        <v>0</v>
      </c>
      <c r="AM38" s="52">
        <f t="shared" si="45"/>
        <v>0</v>
      </c>
      <c r="AN38" s="34">
        <f t="shared" si="46"/>
        <v>44915</v>
      </c>
      <c r="AO38" s="34"/>
      <c r="AP38" s="34">
        <f t="shared" si="47"/>
        <v>44939</v>
      </c>
      <c r="AQ38" s="37">
        <f t="shared" si="48"/>
        <v>44942</v>
      </c>
      <c r="AR38" s="1">
        <v>30</v>
      </c>
      <c r="AS38" s="1">
        <f t="shared" si="49"/>
        <v>210</v>
      </c>
      <c r="AT38" s="34"/>
      <c r="AU38" s="34">
        <f t="shared" si="50"/>
        <v>-1</v>
      </c>
      <c r="AV38" s="7">
        <f t="shared" si="51"/>
        <v>45125</v>
      </c>
      <c r="AW38" s="7"/>
      <c r="AX38" s="70">
        <f t="shared" si="52"/>
        <v>11.428571428571429</v>
      </c>
      <c r="AY38" s="50">
        <v>44833</v>
      </c>
      <c r="AZ38" s="50">
        <f t="shared" si="28"/>
        <v>44861</v>
      </c>
      <c r="BA38" s="50">
        <f t="shared" si="28"/>
        <v>44889</v>
      </c>
      <c r="BB38" s="50">
        <f t="shared" si="53"/>
        <v>44924</v>
      </c>
      <c r="BC38" s="50">
        <f t="shared" si="54"/>
        <v>44945</v>
      </c>
      <c r="BD38" s="50">
        <f t="shared" si="30"/>
        <v>44973</v>
      </c>
      <c r="BE38" s="50">
        <f t="shared" si="30"/>
        <v>45001</v>
      </c>
      <c r="BF38" s="50">
        <f t="shared" si="30"/>
        <v>45029</v>
      </c>
      <c r="BG38" s="50">
        <f t="shared" si="30"/>
        <v>45057</v>
      </c>
      <c r="BH38" s="50">
        <f t="shared" si="30"/>
        <v>45085</v>
      </c>
      <c r="BI38" s="50">
        <f t="shared" si="30"/>
        <v>45113</v>
      </c>
    </row>
    <row r="39" spans="1:61">
      <c r="A39" s="95">
        <v>237</v>
      </c>
      <c r="B39" s="98">
        <v>189931</v>
      </c>
      <c r="C39" s="3">
        <v>202673</v>
      </c>
      <c r="D39" s="3" t="s">
        <v>94</v>
      </c>
      <c r="E39" s="3">
        <v>220774</v>
      </c>
      <c r="G39" s="3" t="s">
        <v>56</v>
      </c>
      <c r="I39" s="3">
        <v>2</v>
      </c>
      <c r="L39" s="3" t="str">
        <f t="shared" si="0"/>
        <v>Not Yet Assigned</v>
      </c>
      <c r="M39" s="3" t="s">
        <v>76</v>
      </c>
      <c r="N39" s="3" t="s">
        <v>76</v>
      </c>
      <c r="O39" s="3" t="s">
        <v>76</v>
      </c>
      <c r="P39" s="3" t="s">
        <v>76</v>
      </c>
      <c r="Q39" s="3" t="s">
        <v>76</v>
      </c>
      <c r="R39" s="3" t="s">
        <v>76</v>
      </c>
      <c r="T39" s="38">
        <v>44804</v>
      </c>
      <c r="U39" s="34">
        <f t="shared" si="31"/>
        <v>44825</v>
      </c>
      <c r="V39" s="35">
        <f t="shared" si="32"/>
        <v>44833</v>
      </c>
      <c r="W39" s="34">
        <f t="shared" si="33"/>
        <v>44889</v>
      </c>
      <c r="X39" s="34">
        <f t="shared" si="34"/>
        <v>44893</v>
      </c>
      <c r="Z39" s="52">
        <f t="shared" si="35"/>
        <v>0</v>
      </c>
      <c r="AA39" s="52">
        <f t="shared" si="36"/>
        <v>0</v>
      </c>
      <c r="AB39" s="36">
        <f t="shared" si="37"/>
        <v>44894</v>
      </c>
      <c r="AC39" s="55"/>
      <c r="AD39" s="52">
        <f t="shared" si="38"/>
        <v>0</v>
      </c>
      <c r="AE39" s="52">
        <f t="shared" si="39"/>
        <v>0</v>
      </c>
      <c r="AF39" s="34">
        <f t="shared" si="40"/>
        <v>44901</v>
      </c>
      <c r="AG39" s="55"/>
      <c r="AH39" s="52">
        <f t="shared" si="41"/>
        <v>0</v>
      </c>
      <c r="AI39" s="52">
        <f t="shared" si="42"/>
        <v>0</v>
      </c>
      <c r="AJ39" s="34">
        <f t="shared" si="43"/>
        <v>44908</v>
      </c>
      <c r="AK39" s="55"/>
      <c r="AL39" s="52">
        <f t="shared" si="44"/>
        <v>0</v>
      </c>
      <c r="AM39" s="52">
        <f t="shared" si="45"/>
        <v>0</v>
      </c>
      <c r="AN39" s="34">
        <f t="shared" si="46"/>
        <v>44915</v>
      </c>
      <c r="AO39" s="34"/>
      <c r="AP39" s="34">
        <f t="shared" si="47"/>
        <v>44939</v>
      </c>
      <c r="AQ39" s="37">
        <f t="shared" si="48"/>
        <v>44942</v>
      </c>
      <c r="AR39" s="1">
        <v>30</v>
      </c>
      <c r="AS39" s="1">
        <f t="shared" si="49"/>
        <v>210</v>
      </c>
      <c r="AT39" s="34"/>
      <c r="AU39" s="34">
        <f t="shared" si="50"/>
        <v>-1</v>
      </c>
      <c r="AV39" s="7">
        <f t="shared" si="51"/>
        <v>45125</v>
      </c>
      <c r="AW39" s="7"/>
      <c r="AX39" s="70">
        <f t="shared" si="52"/>
        <v>11.428571428571429</v>
      </c>
      <c r="AY39" s="50">
        <v>44833</v>
      </c>
      <c r="AZ39" s="50">
        <f t="shared" si="28"/>
        <v>44861</v>
      </c>
      <c r="BA39" s="50">
        <f t="shared" si="28"/>
        <v>44889</v>
      </c>
      <c r="BB39" s="50">
        <f t="shared" si="53"/>
        <v>44924</v>
      </c>
      <c r="BC39" s="50">
        <f t="shared" si="54"/>
        <v>44945</v>
      </c>
      <c r="BD39" s="50">
        <f t="shared" si="30"/>
        <v>44973</v>
      </c>
      <c r="BE39" s="50">
        <f t="shared" si="30"/>
        <v>45001</v>
      </c>
      <c r="BF39" s="50">
        <f t="shared" si="30"/>
        <v>45029</v>
      </c>
      <c r="BG39" s="50">
        <f t="shared" si="30"/>
        <v>45057</v>
      </c>
      <c r="BH39" s="50">
        <f t="shared" si="30"/>
        <v>45085</v>
      </c>
      <c r="BI39" s="50">
        <f t="shared" si="30"/>
        <v>45113</v>
      </c>
    </row>
    <row r="40" spans="1:61">
      <c r="A40" s="95">
        <v>238</v>
      </c>
      <c r="B40" s="98">
        <v>189931</v>
      </c>
      <c r="C40" s="3">
        <v>202673</v>
      </c>
      <c r="D40" s="3" t="s">
        <v>94</v>
      </c>
      <c r="E40" s="3">
        <v>220775</v>
      </c>
      <c r="G40" s="3" t="s">
        <v>63</v>
      </c>
      <c r="I40" s="3">
        <v>2</v>
      </c>
      <c r="L40" s="3" t="str">
        <f t="shared" si="0"/>
        <v>Not Yet Assigned</v>
      </c>
      <c r="M40" s="3" t="s">
        <v>76</v>
      </c>
      <c r="N40" s="3" t="s">
        <v>76</v>
      </c>
      <c r="O40" s="3" t="s">
        <v>76</v>
      </c>
      <c r="P40" s="3" t="s">
        <v>76</v>
      </c>
      <c r="Q40" s="3" t="s">
        <v>76</v>
      </c>
      <c r="R40" s="3" t="s">
        <v>76</v>
      </c>
      <c r="T40" s="38">
        <v>44804</v>
      </c>
      <c r="U40" s="34">
        <f t="shared" si="31"/>
        <v>44825</v>
      </c>
      <c r="V40" s="35">
        <f t="shared" si="32"/>
        <v>44833</v>
      </c>
      <c r="W40" s="34">
        <f t="shared" si="33"/>
        <v>44889</v>
      </c>
      <c r="X40" s="34">
        <f t="shared" si="34"/>
        <v>44893</v>
      </c>
      <c r="Z40" s="52">
        <f t="shared" si="35"/>
        <v>0</v>
      </c>
      <c r="AA40" s="52">
        <f t="shared" si="36"/>
        <v>0</v>
      </c>
      <c r="AB40" s="36">
        <f t="shared" si="37"/>
        <v>44894</v>
      </c>
      <c r="AC40" s="55"/>
      <c r="AD40" s="52">
        <f t="shared" si="38"/>
        <v>0</v>
      </c>
      <c r="AE40" s="52">
        <f t="shared" si="39"/>
        <v>0</v>
      </c>
      <c r="AF40" s="34">
        <f t="shared" si="40"/>
        <v>44901</v>
      </c>
      <c r="AG40" s="55"/>
      <c r="AH40" s="52">
        <f t="shared" si="41"/>
        <v>0</v>
      </c>
      <c r="AI40" s="52">
        <f t="shared" si="42"/>
        <v>0</v>
      </c>
      <c r="AJ40" s="34">
        <f t="shared" si="43"/>
        <v>44908</v>
      </c>
      <c r="AK40" s="55"/>
      <c r="AL40" s="52">
        <f t="shared" si="44"/>
        <v>0</v>
      </c>
      <c r="AM40" s="52">
        <f t="shared" si="45"/>
        <v>0</v>
      </c>
      <c r="AN40" s="34">
        <f t="shared" si="46"/>
        <v>44915</v>
      </c>
      <c r="AO40" s="34"/>
      <c r="AP40" s="34">
        <f t="shared" si="47"/>
        <v>44939</v>
      </c>
      <c r="AQ40" s="37">
        <f t="shared" si="48"/>
        <v>44942</v>
      </c>
      <c r="AR40" s="1">
        <v>30</v>
      </c>
      <c r="AS40" s="1">
        <f t="shared" si="49"/>
        <v>210</v>
      </c>
      <c r="AT40" s="34"/>
      <c r="AU40" s="34">
        <f t="shared" si="50"/>
        <v>-1</v>
      </c>
      <c r="AV40" s="7">
        <f t="shared" si="51"/>
        <v>45125</v>
      </c>
      <c r="AW40" s="7"/>
      <c r="AX40" s="70">
        <f t="shared" si="52"/>
        <v>11.428571428571429</v>
      </c>
      <c r="AY40" s="50">
        <v>44833</v>
      </c>
      <c r="AZ40" s="50">
        <f t="shared" si="28"/>
        <v>44861</v>
      </c>
      <c r="BA40" s="50">
        <f t="shared" si="28"/>
        <v>44889</v>
      </c>
      <c r="BB40" s="50">
        <f t="shared" si="53"/>
        <v>44924</v>
      </c>
      <c r="BC40" s="50">
        <f t="shared" si="54"/>
        <v>44945</v>
      </c>
      <c r="BD40" s="50">
        <f t="shared" si="30"/>
        <v>44973</v>
      </c>
      <c r="BE40" s="50">
        <f t="shared" si="30"/>
        <v>45001</v>
      </c>
      <c r="BF40" s="50">
        <f t="shared" si="30"/>
        <v>45029</v>
      </c>
      <c r="BG40" s="50">
        <f t="shared" si="30"/>
        <v>45057</v>
      </c>
      <c r="BH40" s="50">
        <f t="shared" si="30"/>
        <v>45085</v>
      </c>
      <c r="BI40" s="50">
        <f t="shared" si="30"/>
        <v>45113</v>
      </c>
    </row>
    <row r="41" spans="1:61">
      <c r="A41" s="95">
        <v>239</v>
      </c>
      <c r="B41" s="98">
        <v>189931</v>
      </c>
      <c r="C41" s="3">
        <v>202673</v>
      </c>
      <c r="D41" s="3" t="s">
        <v>94</v>
      </c>
      <c r="E41" s="3">
        <v>220775</v>
      </c>
      <c r="G41" s="3" t="s">
        <v>63</v>
      </c>
      <c r="I41" s="3">
        <v>2</v>
      </c>
      <c r="L41" s="3" t="str">
        <f t="shared" si="0"/>
        <v>Not Yet Assigned</v>
      </c>
      <c r="M41" s="3" t="s">
        <v>76</v>
      </c>
      <c r="N41" s="3" t="s">
        <v>76</v>
      </c>
      <c r="O41" s="3" t="s">
        <v>76</v>
      </c>
      <c r="P41" s="3" t="s">
        <v>76</v>
      </c>
      <c r="Q41" s="3" t="s">
        <v>76</v>
      </c>
      <c r="R41" s="3" t="s">
        <v>76</v>
      </c>
      <c r="T41" s="38">
        <v>44804</v>
      </c>
      <c r="U41" s="34">
        <f t="shared" si="31"/>
        <v>44825</v>
      </c>
      <c r="V41" s="35">
        <f t="shared" si="32"/>
        <v>44833</v>
      </c>
      <c r="W41" s="34">
        <f t="shared" si="33"/>
        <v>44889</v>
      </c>
      <c r="X41" s="34">
        <f t="shared" si="34"/>
        <v>44893</v>
      </c>
      <c r="Z41" s="52">
        <f t="shared" si="35"/>
        <v>0</v>
      </c>
      <c r="AA41" s="52">
        <f t="shared" si="36"/>
        <v>0</v>
      </c>
      <c r="AB41" s="36">
        <f t="shared" si="37"/>
        <v>44894</v>
      </c>
      <c r="AC41" s="55"/>
      <c r="AD41" s="52">
        <f t="shared" si="38"/>
        <v>0</v>
      </c>
      <c r="AE41" s="52">
        <f t="shared" si="39"/>
        <v>0</v>
      </c>
      <c r="AF41" s="34">
        <f t="shared" si="40"/>
        <v>44901</v>
      </c>
      <c r="AG41" s="55"/>
      <c r="AH41" s="52">
        <f t="shared" si="41"/>
        <v>0</v>
      </c>
      <c r="AI41" s="52">
        <f t="shared" si="42"/>
        <v>0</v>
      </c>
      <c r="AJ41" s="34">
        <f t="shared" si="43"/>
        <v>44908</v>
      </c>
      <c r="AK41" s="55"/>
      <c r="AL41" s="52">
        <f t="shared" si="44"/>
        <v>0</v>
      </c>
      <c r="AM41" s="52">
        <f t="shared" si="45"/>
        <v>0</v>
      </c>
      <c r="AN41" s="34">
        <f t="shared" si="46"/>
        <v>44915</v>
      </c>
      <c r="AO41" s="34"/>
      <c r="AP41" s="34">
        <f t="shared" si="47"/>
        <v>44939</v>
      </c>
      <c r="AQ41" s="37">
        <f t="shared" si="48"/>
        <v>44942</v>
      </c>
      <c r="AR41" s="1">
        <v>30</v>
      </c>
      <c r="AS41" s="1">
        <f t="shared" si="49"/>
        <v>210</v>
      </c>
      <c r="AT41" s="34"/>
      <c r="AU41" s="34">
        <f t="shared" si="50"/>
        <v>-1</v>
      </c>
      <c r="AV41" s="7">
        <f t="shared" si="51"/>
        <v>45125</v>
      </c>
      <c r="AW41" s="7"/>
      <c r="AX41" s="70">
        <f t="shared" si="52"/>
        <v>11.428571428571429</v>
      </c>
      <c r="AY41" s="50">
        <v>44833</v>
      </c>
      <c r="AZ41" s="50">
        <f t="shared" si="28"/>
        <v>44861</v>
      </c>
      <c r="BA41" s="50">
        <f t="shared" si="28"/>
        <v>44889</v>
      </c>
      <c r="BB41" s="50">
        <f t="shared" si="53"/>
        <v>44924</v>
      </c>
      <c r="BC41" s="50">
        <f t="shared" si="54"/>
        <v>44945</v>
      </c>
      <c r="BD41" s="50">
        <f t="shared" si="30"/>
        <v>44973</v>
      </c>
      <c r="BE41" s="50">
        <f t="shared" si="30"/>
        <v>45001</v>
      </c>
      <c r="BF41" s="50">
        <f t="shared" si="30"/>
        <v>45029</v>
      </c>
      <c r="BG41" s="50">
        <f t="shared" si="30"/>
        <v>45057</v>
      </c>
      <c r="BH41" s="50">
        <f t="shared" si="30"/>
        <v>45085</v>
      </c>
      <c r="BI41" s="50">
        <f t="shared" si="30"/>
        <v>45113</v>
      </c>
    </row>
    <row r="42" spans="1:61">
      <c r="A42" s="95">
        <v>240</v>
      </c>
      <c r="B42" s="98">
        <v>189931</v>
      </c>
      <c r="C42" s="3">
        <v>202673</v>
      </c>
      <c r="D42" s="3" t="s">
        <v>94</v>
      </c>
      <c r="E42" s="3">
        <v>220775</v>
      </c>
      <c r="G42" s="3" t="s">
        <v>63</v>
      </c>
      <c r="I42" s="3">
        <v>2</v>
      </c>
      <c r="L42" s="3" t="str">
        <f t="shared" si="0"/>
        <v>Not Yet Assigned</v>
      </c>
      <c r="M42" s="3" t="s">
        <v>76</v>
      </c>
      <c r="N42" s="3" t="s">
        <v>76</v>
      </c>
      <c r="O42" s="3" t="s">
        <v>76</v>
      </c>
      <c r="P42" s="3" t="s">
        <v>76</v>
      </c>
      <c r="Q42" s="3" t="s">
        <v>76</v>
      </c>
      <c r="R42" s="3" t="s">
        <v>76</v>
      </c>
      <c r="T42" s="38">
        <v>44804</v>
      </c>
      <c r="U42" s="34">
        <f t="shared" si="31"/>
        <v>44825</v>
      </c>
      <c r="V42" s="35">
        <f t="shared" si="32"/>
        <v>44833</v>
      </c>
      <c r="W42" s="34">
        <f t="shared" si="33"/>
        <v>44889</v>
      </c>
      <c r="X42" s="34">
        <f t="shared" si="34"/>
        <v>44893</v>
      </c>
      <c r="Z42" s="52">
        <f t="shared" si="35"/>
        <v>0</v>
      </c>
      <c r="AA42" s="52">
        <f t="shared" si="36"/>
        <v>0</v>
      </c>
      <c r="AB42" s="36">
        <f t="shared" si="37"/>
        <v>44894</v>
      </c>
      <c r="AC42" s="55"/>
      <c r="AD42" s="52">
        <f t="shared" si="38"/>
        <v>0</v>
      </c>
      <c r="AE42" s="52">
        <f t="shared" si="39"/>
        <v>0</v>
      </c>
      <c r="AF42" s="34">
        <f t="shared" si="40"/>
        <v>44901</v>
      </c>
      <c r="AG42" s="55"/>
      <c r="AH42" s="52">
        <f t="shared" si="41"/>
        <v>0</v>
      </c>
      <c r="AI42" s="52">
        <f t="shared" si="42"/>
        <v>0</v>
      </c>
      <c r="AJ42" s="34">
        <f t="shared" si="43"/>
        <v>44908</v>
      </c>
      <c r="AK42" s="55"/>
      <c r="AL42" s="52">
        <f t="shared" si="44"/>
        <v>0</v>
      </c>
      <c r="AM42" s="52">
        <f t="shared" si="45"/>
        <v>0</v>
      </c>
      <c r="AN42" s="34">
        <f t="shared" si="46"/>
        <v>44915</v>
      </c>
      <c r="AO42" s="34"/>
      <c r="AP42" s="34">
        <f t="shared" si="47"/>
        <v>44939</v>
      </c>
      <c r="AQ42" s="37">
        <f t="shared" si="48"/>
        <v>44942</v>
      </c>
      <c r="AR42" s="1">
        <v>30</v>
      </c>
      <c r="AS42" s="1">
        <f t="shared" si="49"/>
        <v>210</v>
      </c>
      <c r="AT42" s="34"/>
      <c r="AU42" s="34">
        <f t="shared" si="50"/>
        <v>-1</v>
      </c>
      <c r="AV42" s="7">
        <f t="shared" si="51"/>
        <v>45125</v>
      </c>
      <c r="AW42" s="7"/>
      <c r="AX42" s="70">
        <f t="shared" si="52"/>
        <v>11.428571428571429</v>
      </c>
      <c r="AY42" s="50">
        <v>44833</v>
      </c>
      <c r="AZ42" s="50">
        <f t="shared" ref="AZ42:BA61" si="55">AY42+28</f>
        <v>44861</v>
      </c>
      <c r="BA42" s="50">
        <f t="shared" si="55"/>
        <v>44889</v>
      </c>
      <c r="BB42" s="50">
        <f t="shared" si="53"/>
        <v>44924</v>
      </c>
      <c r="BC42" s="50">
        <f t="shared" si="54"/>
        <v>44945</v>
      </c>
      <c r="BD42" s="50">
        <f t="shared" ref="BD42:BI51" si="56">BC42+28</f>
        <v>44973</v>
      </c>
      <c r="BE42" s="50">
        <f t="shared" si="56"/>
        <v>45001</v>
      </c>
      <c r="BF42" s="50">
        <f t="shared" si="56"/>
        <v>45029</v>
      </c>
      <c r="BG42" s="50">
        <f t="shared" si="56"/>
        <v>45057</v>
      </c>
      <c r="BH42" s="50">
        <f t="shared" si="56"/>
        <v>45085</v>
      </c>
      <c r="BI42" s="50">
        <f t="shared" si="56"/>
        <v>45113</v>
      </c>
    </row>
    <row r="43" spans="1:61">
      <c r="A43" s="95">
        <v>241</v>
      </c>
      <c r="B43" s="3" t="s">
        <v>61</v>
      </c>
      <c r="C43" s="3">
        <v>194881</v>
      </c>
      <c r="D43" s="3" t="s">
        <v>94</v>
      </c>
      <c r="E43" s="3">
        <v>219545</v>
      </c>
      <c r="G43" s="3" t="s">
        <v>63</v>
      </c>
      <c r="H43" s="3" t="s">
        <v>57</v>
      </c>
      <c r="I43" s="3">
        <v>2</v>
      </c>
      <c r="J43" s="3" t="s">
        <v>64</v>
      </c>
      <c r="L43" s="3" t="str">
        <f t="shared" ref="L43:L53" si="57">IF((AND(I43="CON",J43="SED")),"CON-SED",IF((AND(I43="CON",J43="EX")),"CON-EX",IF((AND(I43="HFD",J43="SED")),"HFD-SED",IF((AND(I43="HFD",J43="EX")),"HFD-EX","Not Yet Assigned"))))</f>
        <v>Not Yet Assigned</v>
      </c>
      <c r="M43" s="3" t="s">
        <v>76</v>
      </c>
      <c r="N43" s="3" t="s">
        <v>76</v>
      </c>
      <c r="O43" s="3" t="s">
        <v>76</v>
      </c>
      <c r="P43" s="3" t="s">
        <v>76</v>
      </c>
      <c r="Q43" s="3" t="s">
        <v>76</v>
      </c>
      <c r="R43" s="3" t="s">
        <v>76</v>
      </c>
      <c r="S43" s="3"/>
      <c r="T43" s="38">
        <v>44791</v>
      </c>
      <c r="U43" s="34">
        <f t="shared" si="31"/>
        <v>44812</v>
      </c>
      <c r="V43" s="35">
        <f t="shared" si="32"/>
        <v>44826</v>
      </c>
      <c r="W43" s="34">
        <f t="shared" si="33"/>
        <v>44882</v>
      </c>
      <c r="X43" s="34">
        <f t="shared" si="34"/>
        <v>44886</v>
      </c>
      <c r="Y43" s="34"/>
      <c r="Z43" s="52">
        <f t="shared" si="35"/>
        <v>0</v>
      </c>
      <c r="AA43" s="52">
        <f t="shared" si="36"/>
        <v>0</v>
      </c>
      <c r="AB43" s="36">
        <f t="shared" si="37"/>
        <v>44887</v>
      </c>
      <c r="AC43" s="55"/>
      <c r="AD43" s="52">
        <f t="shared" si="38"/>
        <v>0</v>
      </c>
      <c r="AE43" s="52">
        <f t="shared" si="39"/>
        <v>0</v>
      </c>
      <c r="AF43" s="34">
        <f t="shared" si="40"/>
        <v>44894</v>
      </c>
      <c r="AG43" s="55"/>
      <c r="AH43" s="52">
        <f t="shared" si="41"/>
        <v>0</v>
      </c>
      <c r="AI43" s="52">
        <f t="shared" si="42"/>
        <v>0</v>
      </c>
      <c r="AJ43" s="34">
        <f t="shared" si="43"/>
        <v>44901</v>
      </c>
      <c r="AK43" s="55"/>
      <c r="AL43" s="52">
        <f t="shared" si="44"/>
        <v>0</v>
      </c>
      <c r="AM43" s="52">
        <f t="shared" si="45"/>
        <v>0</v>
      </c>
      <c r="AN43" s="34">
        <f t="shared" si="46"/>
        <v>44908</v>
      </c>
      <c r="AO43" s="34"/>
      <c r="AP43" s="34">
        <f t="shared" si="47"/>
        <v>44932</v>
      </c>
      <c r="AQ43" s="37">
        <f t="shared" si="48"/>
        <v>44935</v>
      </c>
      <c r="AR43" s="1">
        <v>30</v>
      </c>
      <c r="AS43" s="1">
        <f t="shared" si="49"/>
        <v>210</v>
      </c>
      <c r="AT43" s="34"/>
      <c r="AU43" s="34">
        <f t="shared" si="50"/>
        <v>-1</v>
      </c>
      <c r="AV43" s="7">
        <f t="shared" si="51"/>
        <v>45118</v>
      </c>
      <c r="AW43" s="7"/>
      <c r="AX43" s="70">
        <f t="shared" si="52"/>
        <v>11.428571428571429</v>
      </c>
      <c r="AY43" s="50">
        <v>44826</v>
      </c>
      <c r="AZ43" s="50">
        <f t="shared" si="55"/>
        <v>44854</v>
      </c>
      <c r="BA43" s="50">
        <f t="shared" si="55"/>
        <v>44882</v>
      </c>
      <c r="BB43" s="50">
        <f t="shared" si="53"/>
        <v>44917</v>
      </c>
      <c r="BC43" s="50">
        <f t="shared" si="54"/>
        <v>44938</v>
      </c>
      <c r="BD43" s="50">
        <f t="shared" si="56"/>
        <v>44966</v>
      </c>
      <c r="BE43" s="50">
        <f t="shared" si="56"/>
        <v>44994</v>
      </c>
      <c r="BF43" s="50">
        <f t="shared" si="56"/>
        <v>45022</v>
      </c>
      <c r="BG43" s="50">
        <f t="shared" si="56"/>
        <v>45050</v>
      </c>
      <c r="BH43" s="50">
        <f t="shared" si="56"/>
        <v>45078</v>
      </c>
      <c r="BI43" s="50">
        <f t="shared" si="56"/>
        <v>45106</v>
      </c>
    </row>
    <row r="44" spans="1:61">
      <c r="A44" s="95">
        <v>242</v>
      </c>
      <c r="B44" s="3" t="s">
        <v>61</v>
      </c>
      <c r="C44" s="3">
        <v>194881</v>
      </c>
      <c r="D44" s="3" t="s">
        <v>94</v>
      </c>
      <c r="E44" s="3">
        <v>219545</v>
      </c>
      <c r="G44" s="3" t="s">
        <v>63</v>
      </c>
      <c r="H44" s="3" t="s">
        <v>57</v>
      </c>
      <c r="I44" s="3">
        <v>2</v>
      </c>
      <c r="J44" s="3" t="s">
        <v>64</v>
      </c>
      <c r="L44" s="3" t="str">
        <f t="shared" si="57"/>
        <v>Not Yet Assigned</v>
      </c>
      <c r="M44" s="3" t="s">
        <v>76</v>
      </c>
      <c r="N44" s="3" t="s">
        <v>76</v>
      </c>
      <c r="O44" s="3" t="s">
        <v>76</v>
      </c>
      <c r="P44" s="3" t="s">
        <v>76</v>
      </c>
      <c r="Q44" s="3" t="s">
        <v>76</v>
      </c>
      <c r="R44" s="3" t="s">
        <v>76</v>
      </c>
      <c r="S44" s="3"/>
      <c r="T44" s="38">
        <v>44791</v>
      </c>
      <c r="U44" s="34">
        <f t="shared" si="31"/>
        <v>44812</v>
      </c>
      <c r="V44" s="35">
        <f t="shared" si="32"/>
        <v>44826</v>
      </c>
      <c r="W44" s="34">
        <f t="shared" si="33"/>
        <v>44882</v>
      </c>
      <c r="X44" s="34">
        <f t="shared" si="34"/>
        <v>44886</v>
      </c>
      <c r="Y44" s="34"/>
      <c r="Z44" s="52">
        <f t="shared" si="35"/>
        <v>0</v>
      </c>
      <c r="AA44" s="52">
        <f t="shared" si="36"/>
        <v>0</v>
      </c>
      <c r="AB44" s="36">
        <f t="shared" si="37"/>
        <v>44887</v>
      </c>
      <c r="AC44" s="55"/>
      <c r="AD44" s="52">
        <f t="shared" si="38"/>
        <v>0</v>
      </c>
      <c r="AE44" s="52">
        <f t="shared" si="39"/>
        <v>0</v>
      </c>
      <c r="AF44" s="34">
        <f t="shared" si="40"/>
        <v>44894</v>
      </c>
      <c r="AG44" s="55"/>
      <c r="AH44" s="52">
        <f t="shared" si="41"/>
        <v>0</v>
      </c>
      <c r="AI44" s="52">
        <f t="shared" si="42"/>
        <v>0</v>
      </c>
      <c r="AJ44" s="34">
        <f t="shared" si="43"/>
        <v>44901</v>
      </c>
      <c r="AK44" s="55"/>
      <c r="AL44" s="52">
        <f t="shared" si="44"/>
        <v>0</v>
      </c>
      <c r="AM44" s="52">
        <f t="shared" si="45"/>
        <v>0</v>
      </c>
      <c r="AN44" s="34">
        <f t="shared" si="46"/>
        <v>44908</v>
      </c>
      <c r="AO44" s="34"/>
      <c r="AP44" s="34">
        <f t="shared" si="47"/>
        <v>44932</v>
      </c>
      <c r="AQ44" s="37">
        <f t="shared" si="48"/>
        <v>44935</v>
      </c>
      <c r="AR44" s="1">
        <v>30</v>
      </c>
      <c r="AS44" s="1">
        <f t="shared" si="49"/>
        <v>210</v>
      </c>
      <c r="AT44" s="34"/>
      <c r="AU44" s="34">
        <f t="shared" si="50"/>
        <v>-1</v>
      </c>
      <c r="AV44" s="7">
        <f t="shared" si="51"/>
        <v>45118</v>
      </c>
      <c r="AW44" s="7"/>
      <c r="AX44" s="70">
        <f t="shared" si="52"/>
        <v>11.428571428571429</v>
      </c>
      <c r="AY44" s="50">
        <v>44826</v>
      </c>
      <c r="AZ44" s="50">
        <f t="shared" si="55"/>
        <v>44854</v>
      </c>
      <c r="BA44" s="50">
        <f t="shared" si="55"/>
        <v>44882</v>
      </c>
      <c r="BB44" s="50">
        <f t="shared" si="53"/>
        <v>44917</v>
      </c>
      <c r="BC44" s="50">
        <f t="shared" si="54"/>
        <v>44938</v>
      </c>
      <c r="BD44" s="50">
        <f t="shared" si="56"/>
        <v>44966</v>
      </c>
      <c r="BE44" s="50">
        <f t="shared" si="56"/>
        <v>44994</v>
      </c>
      <c r="BF44" s="50">
        <f t="shared" si="56"/>
        <v>45022</v>
      </c>
      <c r="BG44" s="50">
        <f t="shared" si="56"/>
        <v>45050</v>
      </c>
      <c r="BH44" s="50">
        <f t="shared" si="56"/>
        <v>45078</v>
      </c>
      <c r="BI44" s="50">
        <f t="shared" si="56"/>
        <v>45106</v>
      </c>
    </row>
    <row r="45" spans="1:61">
      <c r="A45" s="95">
        <v>243</v>
      </c>
      <c r="B45" s="3" t="s">
        <v>61</v>
      </c>
      <c r="C45" s="3">
        <v>194881</v>
      </c>
      <c r="D45" s="3" t="s">
        <v>94</v>
      </c>
      <c r="E45" s="3">
        <v>219545</v>
      </c>
      <c r="G45" s="3" t="s">
        <v>63</v>
      </c>
      <c r="H45" s="3" t="s">
        <v>57</v>
      </c>
      <c r="I45" s="3">
        <v>2</v>
      </c>
      <c r="J45" s="3" t="s">
        <v>64</v>
      </c>
      <c r="L45" s="3" t="str">
        <f t="shared" si="57"/>
        <v>Not Yet Assigned</v>
      </c>
      <c r="M45" s="3" t="s">
        <v>76</v>
      </c>
      <c r="N45" s="3" t="s">
        <v>76</v>
      </c>
      <c r="O45" s="3" t="s">
        <v>76</v>
      </c>
      <c r="P45" s="3" t="s">
        <v>76</v>
      </c>
      <c r="Q45" s="3" t="s">
        <v>76</v>
      </c>
      <c r="R45" s="3" t="s">
        <v>76</v>
      </c>
      <c r="S45" s="3"/>
      <c r="T45" s="38">
        <v>44791</v>
      </c>
      <c r="U45" s="34">
        <f t="shared" si="31"/>
        <v>44812</v>
      </c>
      <c r="V45" s="35">
        <f t="shared" si="32"/>
        <v>44826</v>
      </c>
      <c r="W45" s="34">
        <f t="shared" si="33"/>
        <v>44882</v>
      </c>
      <c r="X45" s="34">
        <f t="shared" si="34"/>
        <v>44886</v>
      </c>
      <c r="Y45" s="34"/>
      <c r="Z45" s="52">
        <f t="shared" si="35"/>
        <v>0</v>
      </c>
      <c r="AA45" s="52">
        <f t="shared" si="36"/>
        <v>0</v>
      </c>
      <c r="AB45" s="36">
        <f t="shared" si="37"/>
        <v>44887</v>
      </c>
      <c r="AC45" s="55"/>
      <c r="AD45" s="52">
        <f t="shared" si="38"/>
        <v>0</v>
      </c>
      <c r="AE45" s="52">
        <f t="shared" si="39"/>
        <v>0</v>
      </c>
      <c r="AF45" s="34">
        <f t="shared" si="40"/>
        <v>44894</v>
      </c>
      <c r="AG45" s="55"/>
      <c r="AH45" s="52">
        <f t="shared" si="41"/>
        <v>0</v>
      </c>
      <c r="AI45" s="52">
        <f t="shared" si="42"/>
        <v>0</v>
      </c>
      <c r="AJ45" s="34">
        <f t="shared" si="43"/>
        <v>44901</v>
      </c>
      <c r="AK45" s="55"/>
      <c r="AL45" s="52">
        <f t="shared" si="44"/>
        <v>0</v>
      </c>
      <c r="AM45" s="52">
        <f t="shared" si="45"/>
        <v>0</v>
      </c>
      <c r="AN45" s="34">
        <f t="shared" si="46"/>
        <v>44908</v>
      </c>
      <c r="AO45" s="34"/>
      <c r="AP45" s="34">
        <f t="shared" si="47"/>
        <v>44932</v>
      </c>
      <c r="AQ45" s="37">
        <f t="shared" si="48"/>
        <v>44935</v>
      </c>
      <c r="AR45" s="1">
        <v>30</v>
      </c>
      <c r="AS45" s="1">
        <f t="shared" si="49"/>
        <v>210</v>
      </c>
      <c r="AT45" s="34"/>
      <c r="AU45" s="34">
        <f t="shared" si="50"/>
        <v>-1</v>
      </c>
      <c r="AV45" s="7">
        <f t="shared" si="51"/>
        <v>45118</v>
      </c>
      <c r="AW45" s="7"/>
      <c r="AX45" s="70">
        <f t="shared" si="52"/>
        <v>11.428571428571429</v>
      </c>
      <c r="AY45" s="50">
        <v>44826</v>
      </c>
      <c r="AZ45" s="50">
        <f t="shared" si="55"/>
        <v>44854</v>
      </c>
      <c r="BA45" s="50">
        <f t="shared" si="55"/>
        <v>44882</v>
      </c>
      <c r="BB45" s="50">
        <f t="shared" si="53"/>
        <v>44917</v>
      </c>
      <c r="BC45" s="50">
        <f t="shared" si="54"/>
        <v>44938</v>
      </c>
      <c r="BD45" s="50">
        <f t="shared" si="56"/>
        <v>44966</v>
      </c>
      <c r="BE45" s="50">
        <f t="shared" si="56"/>
        <v>44994</v>
      </c>
      <c r="BF45" s="50">
        <f t="shared" si="56"/>
        <v>45022</v>
      </c>
      <c r="BG45" s="50">
        <f t="shared" si="56"/>
        <v>45050</v>
      </c>
      <c r="BH45" s="50">
        <f t="shared" si="56"/>
        <v>45078</v>
      </c>
      <c r="BI45" s="50">
        <f t="shared" si="56"/>
        <v>45106</v>
      </c>
    </row>
    <row r="46" spans="1:61">
      <c r="A46" s="95">
        <v>244</v>
      </c>
      <c r="B46" s="3" t="s">
        <v>61</v>
      </c>
      <c r="C46" s="3">
        <v>194881</v>
      </c>
      <c r="D46" s="3" t="s">
        <v>94</v>
      </c>
      <c r="E46" s="3">
        <v>219545</v>
      </c>
      <c r="G46" s="3" t="s">
        <v>63</v>
      </c>
      <c r="H46" s="3" t="s">
        <v>57</v>
      </c>
      <c r="I46" s="3">
        <v>2</v>
      </c>
      <c r="J46" s="3" t="s">
        <v>64</v>
      </c>
      <c r="L46" s="3" t="str">
        <f t="shared" si="57"/>
        <v>Not Yet Assigned</v>
      </c>
      <c r="M46" s="3" t="s">
        <v>76</v>
      </c>
      <c r="N46" s="3" t="s">
        <v>76</v>
      </c>
      <c r="O46" s="3" t="s">
        <v>76</v>
      </c>
      <c r="P46" s="3" t="s">
        <v>76</v>
      </c>
      <c r="Q46" s="3" t="s">
        <v>76</v>
      </c>
      <c r="R46" s="3" t="s">
        <v>76</v>
      </c>
      <c r="S46" s="3"/>
      <c r="T46" s="38">
        <v>44791</v>
      </c>
      <c r="U46" s="34">
        <f t="shared" si="31"/>
        <v>44812</v>
      </c>
      <c r="V46" s="35">
        <f t="shared" si="32"/>
        <v>44826</v>
      </c>
      <c r="W46" s="34">
        <f t="shared" si="33"/>
        <v>44882</v>
      </c>
      <c r="X46" s="34">
        <f t="shared" si="34"/>
        <v>44886</v>
      </c>
      <c r="Y46" s="34"/>
      <c r="Z46" s="52">
        <f t="shared" si="35"/>
        <v>0</v>
      </c>
      <c r="AA46" s="52">
        <f t="shared" si="36"/>
        <v>0</v>
      </c>
      <c r="AB46" s="36">
        <f t="shared" si="37"/>
        <v>44887</v>
      </c>
      <c r="AC46" s="55"/>
      <c r="AD46" s="52">
        <f t="shared" si="38"/>
        <v>0</v>
      </c>
      <c r="AE46" s="52">
        <f t="shared" si="39"/>
        <v>0</v>
      </c>
      <c r="AF46" s="34">
        <f t="shared" si="40"/>
        <v>44894</v>
      </c>
      <c r="AG46" s="55"/>
      <c r="AH46" s="52">
        <f t="shared" si="41"/>
        <v>0</v>
      </c>
      <c r="AI46" s="52">
        <f t="shared" si="42"/>
        <v>0</v>
      </c>
      <c r="AJ46" s="34">
        <f t="shared" si="43"/>
        <v>44901</v>
      </c>
      <c r="AK46" s="55"/>
      <c r="AL46" s="52">
        <f t="shared" si="44"/>
        <v>0</v>
      </c>
      <c r="AM46" s="52">
        <f t="shared" si="45"/>
        <v>0</v>
      </c>
      <c r="AN46" s="34">
        <f t="shared" si="46"/>
        <v>44908</v>
      </c>
      <c r="AO46" s="34"/>
      <c r="AP46" s="34">
        <f t="shared" si="47"/>
        <v>44932</v>
      </c>
      <c r="AQ46" s="37">
        <f t="shared" si="48"/>
        <v>44935</v>
      </c>
      <c r="AR46" s="1">
        <v>30</v>
      </c>
      <c r="AS46" s="1">
        <f t="shared" si="49"/>
        <v>210</v>
      </c>
      <c r="AT46" s="34"/>
      <c r="AU46" s="34">
        <f t="shared" si="50"/>
        <v>-1</v>
      </c>
      <c r="AV46" s="7">
        <f t="shared" si="51"/>
        <v>45118</v>
      </c>
      <c r="AW46" s="7"/>
      <c r="AX46" s="70">
        <f t="shared" si="52"/>
        <v>11.428571428571429</v>
      </c>
      <c r="AY46" s="50">
        <v>44826</v>
      </c>
      <c r="AZ46" s="50">
        <f t="shared" si="55"/>
        <v>44854</v>
      </c>
      <c r="BA46" s="50">
        <f t="shared" si="55"/>
        <v>44882</v>
      </c>
      <c r="BB46" s="50">
        <f t="shared" si="53"/>
        <v>44917</v>
      </c>
      <c r="BC46" s="50">
        <f t="shared" si="54"/>
        <v>44938</v>
      </c>
      <c r="BD46" s="50">
        <f t="shared" si="56"/>
        <v>44966</v>
      </c>
      <c r="BE46" s="50">
        <f t="shared" si="56"/>
        <v>44994</v>
      </c>
      <c r="BF46" s="50">
        <f t="shared" si="56"/>
        <v>45022</v>
      </c>
      <c r="BG46" s="50">
        <f t="shared" si="56"/>
        <v>45050</v>
      </c>
      <c r="BH46" s="50">
        <f t="shared" si="56"/>
        <v>45078</v>
      </c>
      <c r="BI46" s="50">
        <f t="shared" si="56"/>
        <v>45106</v>
      </c>
    </row>
    <row r="47" spans="1:61">
      <c r="A47" s="95">
        <v>245</v>
      </c>
      <c r="B47" s="3" t="s">
        <v>61</v>
      </c>
      <c r="C47" s="3">
        <v>194881</v>
      </c>
      <c r="D47" s="3" t="s">
        <v>94</v>
      </c>
      <c r="E47" s="3">
        <v>219546</v>
      </c>
      <c r="G47" s="3" t="s">
        <v>63</v>
      </c>
      <c r="H47" s="3" t="s">
        <v>57</v>
      </c>
      <c r="I47" s="3">
        <v>2</v>
      </c>
      <c r="J47" s="3" t="s">
        <v>58</v>
      </c>
      <c r="L47" s="3" t="str">
        <f t="shared" si="57"/>
        <v>Not Yet Assigned</v>
      </c>
      <c r="M47" s="3" t="s">
        <v>76</v>
      </c>
      <c r="N47" s="3" t="s">
        <v>76</v>
      </c>
      <c r="O47" s="3" t="s">
        <v>76</v>
      </c>
      <c r="P47" s="3" t="s">
        <v>76</v>
      </c>
      <c r="Q47" s="3" t="s">
        <v>76</v>
      </c>
      <c r="R47" s="3" t="s">
        <v>76</v>
      </c>
      <c r="S47" s="3"/>
      <c r="T47" s="38">
        <v>44791</v>
      </c>
      <c r="U47" s="34">
        <f t="shared" si="31"/>
        <v>44812</v>
      </c>
      <c r="V47" s="35">
        <f t="shared" si="32"/>
        <v>44826</v>
      </c>
      <c r="W47" s="34">
        <f t="shared" si="33"/>
        <v>44882</v>
      </c>
      <c r="X47" s="34">
        <f t="shared" si="34"/>
        <v>44886</v>
      </c>
      <c r="Y47" s="34"/>
      <c r="Z47" s="52">
        <f t="shared" si="35"/>
        <v>0</v>
      </c>
      <c r="AA47" s="52">
        <f t="shared" si="36"/>
        <v>0</v>
      </c>
      <c r="AB47" s="36">
        <f t="shared" si="37"/>
        <v>44887</v>
      </c>
      <c r="AC47" s="55"/>
      <c r="AD47" s="52">
        <f t="shared" si="38"/>
        <v>0</v>
      </c>
      <c r="AE47" s="52">
        <f t="shared" si="39"/>
        <v>0</v>
      </c>
      <c r="AF47" s="34">
        <f t="shared" si="40"/>
        <v>44894</v>
      </c>
      <c r="AG47" s="55"/>
      <c r="AH47" s="52">
        <f t="shared" si="41"/>
        <v>0</v>
      </c>
      <c r="AI47" s="52">
        <f t="shared" si="42"/>
        <v>0</v>
      </c>
      <c r="AJ47" s="34">
        <f t="shared" si="43"/>
        <v>44901</v>
      </c>
      <c r="AK47" s="55"/>
      <c r="AL47" s="52">
        <f t="shared" si="44"/>
        <v>0</v>
      </c>
      <c r="AM47" s="52">
        <f t="shared" si="45"/>
        <v>0</v>
      </c>
      <c r="AN47" s="34">
        <f t="shared" si="46"/>
        <v>44908</v>
      </c>
      <c r="AO47" s="34"/>
      <c r="AP47" s="34">
        <f t="shared" si="47"/>
        <v>44932</v>
      </c>
      <c r="AQ47" s="37">
        <f t="shared" si="48"/>
        <v>44935</v>
      </c>
      <c r="AR47" s="1">
        <v>30</v>
      </c>
      <c r="AS47" s="1">
        <f t="shared" si="49"/>
        <v>210</v>
      </c>
      <c r="AT47" s="34"/>
      <c r="AU47" s="34">
        <f t="shared" si="50"/>
        <v>-1</v>
      </c>
      <c r="AV47" s="7">
        <f t="shared" si="51"/>
        <v>45118</v>
      </c>
      <c r="AW47" s="7"/>
      <c r="AX47" s="70">
        <f t="shared" si="52"/>
        <v>11.428571428571429</v>
      </c>
      <c r="AY47" s="50">
        <v>44826</v>
      </c>
      <c r="AZ47" s="50">
        <f t="shared" si="55"/>
        <v>44854</v>
      </c>
      <c r="BA47" s="50">
        <f t="shared" si="55"/>
        <v>44882</v>
      </c>
      <c r="BB47" s="50">
        <f t="shared" si="53"/>
        <v>44917</v>
      </c>
      <c r="BC47" s="50">
        <f t="shared" si="54"/>
        <v>44938</v>
      </c>
      <c r="BD47" s="50">
        <f t="shared" si="56"/>
        <v>44966</v>
      </c>
      <c r="BE47" s="50">
        <f t="shared" si="56"/>
        <v>44994</v>
      </c>
      <c r="BF47" s="50">
        <f t="shared" si="56"/>
        <v>45022</v>
      </c>
      <c r="BG47" s="50">
        <f t="shared" si="56"/>
        <v>45050</v>
      </c>
      <c r="BH47" s="50">
        <f t="shared" si="56"/>
        <v>45078</v>
      </c>
      <c r="BI47" s="50">
        <f t="shared" si="56"/>
        <v>45106</v>
      </c>
    </row>
    <row r="48" spans="1:61">
      <c r="A48" s="95">
        <v>246</v>
      </c>
      <c r="B48" s="3" t="s">
        <v>61</v>
      </c>
      <c r="C48" s="3">
        <v>194881</v>
      </c>
      <c r="D48" s="3" t="s">
        <v>94</v>
      </c>
      <c r="E48" s="3">
        <v>219546</v>
      </c>
      <c r="G48" s="3" t="s">
        <v>63</v>
      </c>
      <c r="H48" s="3" t="s">
        <v>57</v>
      </c>
      <c r="I48" s="3">
        <v>2</v>
      </c>
      <c r="J48" s="3" t="s">
        <v>58</v>
      </c>
      <c r="L48" s="3" t="str">
        <f t="shared" si="57"/>
        <v>Not Yet Assigned</v>
      </c>
      <c r="M48" s="3" t="s">
        <v>76</v>
      </c>
      <c r="N48" s="3" t="s">
        <v>76</v>
      </c>
      <c r="O48" s="3" t="s">
        <v>76</v>
      </c>
      <c r="P48" s="3" t="s">
        <v>76</v>
      </c>
      <c r="Q48" s="3" t="s">
        <v>76</v>
      </c>
      <c r="R48" s="3" t="s">
        <v>76</v>
      </c>
      <c r="S48" s="3"/>
      <c r="T48" s="38">
        <v>44791</v>
      </c>
      <c r="U48" s="34">
        <f t="shared" si="31"/>
        <v>44812</v>
      </c>
      <c r="V48" s="35">
        <f t="shared" si="32"/>
        <v>44826</v>
      </c>
      <c r="W48" s="34">
        <f t="shared" si="33"/>
        <v>44882</v>
      </c>
      <c r="X48" s="34">
        <f t="shared" si="34"/>
        <v>44886</v>
      </c>
      <c r="Y48" s="34"/>
      <c r="Z48" s="52">
        <f t="shared" si="35"/>
        <v>0</v>
      </c>
      <c r="AA48" s="52">
        <f t="shared" si="36"/>
        <v>0</v>
      </c>
      <c r="AB48" s="36">
        <f t="shared" si="37"/>
        <v>44887</v>
      </c>
      <c r="AC48" s="55"/>
      <c r="AD48" s="52">
        <f t="shared" si="38"/>
        <v>0</v>
      </c>
      <c r="AE48" s="52">
        <f t="shared" si="39"/>
        <v>0</v>
      </c>
      <c r="AF48" s="34">
        <f t="shared" si="40"/>
        <v>44894</v>
      </c>
      <c r="AG48" s="55"/>
      <c r="AH48" s="52">
        <f t="shared" si="41"/>
        <v>0</v>
      </c>
      <c r="AI48" s="52">
        <f t="shared" si="42"/>
        <v>0</v>
      </c>
      <c r="AJ48" s="34">
        <f t="shared" si="43"/>
        <v>44901</v>
      </c>
      <c r="AK48" s="55"/>
      <c r="AL48" s="52">
        <f t="shared" si="44"/>
        <v>0</v>
      </c>
      <c r="AM48" s="52">
        <f t="shared" si="45"/>
        <v>0</v>
      </c>
      <c r="AN48" s="34">
        <f t="shared" si="46"/>
        <v>44908</v>
      </c>
      <c r="AO48" s="34"/>
      <c r="AP48" s="34">
        <f t="shared" si="47"/>
        <v>44932</v>
      </c>
      <c r="AQ48" s="37">
        <f t="shared" si="48"/>
        <v>44935</v>
      </c>
      <c r="AR48" s="1">
        <v>30</v>
      </c>
      <c r="AS48" s="1">
        <f t="shared" si="49"/>
        <v>210</v>
      </c>
      <c r="AT48" s="34"/>
      <c r="AU48" s="34">
        <f t="shared" si="50"/>
        <v>-1</v>
      </c>
      <c r="AV48" s="7">
        <f t="shared" si="51"/>
        <v>45118</v>
      </c>
      <c r="AW48" s="7"/>
      <c r="AX48" s="70">
        <f t="shared" si="52"/>
        <v>11.428571428571429</v>
      </c>
      <c r="AY48" s="50">
        <v>44826</v>
      </c>
      <c r="AZ48" s="50">
        <f t="shared" si="55"/>
        <v>44854</v>
      </c>
      <c r="BA48" s="50">
        <f t="shared" si="55"/>
        <v>44882</v>
      </c>
      <c r="BB48" s="50">
        <f t="shared" si="53"/>
        <v>44917</v>
      </c>
      <c r="BC48" s="50">
        <f t="shared" si="54"/>
        <v>44938</v>
      </c>
      <c r="BD48" s="50">
        <f t="shared" si="56"/>
        <v>44966</v>
      </c>
      <c r="BE48" s="50">
        <f t="shared" si="56"/>
        <v>44994</v>
      </c>
      <c r="BF48" s="50">
        <f t="shared" si="56"/>
        <v>45022</v>
      </c>
      <c r="BG48" s="50">
        <f t="shared" si="56"/>
        <v>45050</v>
      </c>
      <c r="BH48" s="50">
        <f t="shared" si="56"/>
        <v>45078</v>
      </c>
      <c r="BI48" s="50">
        <f t="shared" si="56"/>
        <v>45106</v>
      </c>
    </row>
    <row r="49" spans="1:61">
      <c r="A49" s="95">
        <v>247</v>
      </c>
      <c r="B49" s="3" t="s">
        <v>61</v>
      </c>
      <c r="C49" s="3">
        <v>194881</v>
      </c>
      <c r="D49" s="3" t="s">
        <v>94</v>
      </c>
      <c r="E49" s="3">
        <v>219546</v>
      </c>
      <c r="G49" s="3" t="s">
        <v>63</v>
      </c>
      <c r="H49" s="3" t="s">
        <v>57</v>
      </c>
      <c r="I49" s="3">
        <v>2</v>
      </c>
      <c r="J49" s="3" t="s">
        <v>58</v>
      </c>
      <c r="L49" s="3" t="str">
        <f t="shared" si="57"/>
        <v>Not Yet Assigned</v>
      </c>
      <c r="M49" s="3" t="s">
        <v>76</v>
      </c>
      <c r="N49" s="3" t="s">
        <v>76</v>
      </c>
      <c r="O49" s="3" t="s">
        <v>76</v>
      </c>
      <c r="P49" s="3" t="s">
        <v>76</v>
      </c>
      <c r="Q49" s="3" t="s">
        <v>76</v>
      </c>
      <c r="R49" s="3" t="s">
        <v>76</v>
      </c>
      <c r="S49" s="3"/>
      <c r="T49" s="38">
        <v>44791</v>
      </c>
      <c r="U49" s="34">
        <f t="shared" si="31"/>
        <v>44812</v>
      </c>
      <c r="V49" s="35">
        <f t="shared" si="32"/>
        <v>44826</v>
      </c>
      <c r="W49" s="34">
        <f t="shared" si="33"/>
        <v>44882</v>
      </c>
      <c r="X49" s="34">
        <f t="shared" si="34"/>
        <v>44886</v>
      </c>
      <c r="Y49" s="34"/>
      <c r="Z49" s="52">
        <f t="shared" si="35"/>
        <v>0</v>
      </c>
      <c r="AA49" s="52">
        <f t="shared" si="36"/>
        <v>0</v>
      </c>
      <c r="AB49" s="36">
        <f t="shared" si="37"/>
        <v>44887</v>
      </c>
      <c r="AC49" s="55"/>
      <c r="AD49" s="52">
        <f t="shared" si="38"/>
        <v>0</v>
      </c>
      <c r="AE49" s="52">
        <f t="shared" si="39"/>
        <v>0</v>
      </c>
      <c r="AF49" s="34">
        <f t="shared" si="40"/>
        <v>44894</v>
      </c>
      <c r="AG49" s="55"/>
      <c r="AH49" s="52">
        <f t="shared" si="41"/>
        <v>0</v>
      </c>
      <c r="AI49" s="52">
        <f t="shared" si="42"/>
        <v>0</v>
      </c>
      <c r="AJ49" s="34">
        <f t="shared" si="43"/>
        <v>44901</v>
      </c>
      <c r="AK49" s="55"/>
      <c r="AL49" s="52">
        <f t="shared" si="44"/>
        <v>0</v>
      </c>
      <c r="AM49" s="52">
        <f t="shared" si="45"/>
        <v>0</v>
      </c>
      <c r="AN49" s="34">
        <f t="shared" si="46"/>
        <v>44908</v>
      </c>
      <c r="AO49" s="34"/>
      <c r="AP49" s="34">
        <f t="shared" si="47"/>
        <v>44932</v>
      </c>
      <c r="AQ49" s="37">
        <f t="shared" si="48"/>
        <v>44935</v>
      </c>
      <c r="AR49" s="1">
        <v>30</v>
      </c>
      <c r="AS49" s="1">
        <f t="shared" si="49"/>
        <v>210</v>
      </c>
      <c r="AT49" s="34"/>
      <c r="AU49" s="34">
        <f t="shared" si="50"/>
        <v>-1</v>
      </c>
      <c r="AV49" s="7">
        <f t="shared" si="51"/>
        <v>45118</v>
      </c>
      <c r="AW49" s="7"/>
      <c r="AX49" s="70">
        <f t="shared" si="52"/>
        <v>11.428571428571429</v>
      </c>
      <c r="AY49" s="50">
        <v>44826</v>
      </c>
      <c r="AZ49" s="50">
        <f t="shared" si="55"/>
        <v>44854</v>
      </c>
      <c r="BA49" s="50">
        <f t="shared" si="55"/>
        <v>44882</v>
      </c>
      <c r="BB49" s="50">
        <f t="shared" si="53"/>
        <v>44917</v>
      </c>
      <c r="BC49" s="50">
        <f t="shared" si="54"/>
        <v>44938</v>
      </c>
      <c r="BD49" s="50">
        <f t="shared" si="56"/>
        <v>44966</v>
      </c>
      <c r="BE49" s="50">
        <f t="shared" si="56"/>
        <v>44994</v>
      </c>
      <c r="BF49" s="50">
        <f t="shared" si="56"/>
        <v>45022</v>
      </c>
      <c r="BG49" s="50">
        <f t="shared" si="56"/>
        <v>45050</v>
      </c>
      <c r="BH49" s="50">
        <f t="shared" si="56"/>
        <v>45078</v>
      </c>
      <c r="BI49" s="50">
        <f t="shared" si="56"/>
        <v>45106</v>
      </c>
    </row>
    <row r="50" spans="1:61">
      <c r="A50" s="95">
        <v>248</v>
      </c>
      <c r="B50" s="3" t="s">
        <v>61</v>
      </c>
      <c r="C50" s="3">
        <v>194881</v>
      </c>
      <c r="D50" s="3" t="s">
        <v>94</v>
      </c>
      <c r="E50" s="3">
        <v>219546</v>
      </c>
      <c r="G50" s="3" t="s">
        <v>63</v>
      </c>
      <c r="H50" s="3" t="s">
        <v>57</v>
      </c>
      <c r="I50" s="3">
        <v>2</v>
      </c>
      <c r="J50" s="3" t="s">
        <v>58</v>
      </c>
      <c r="L50" s="3" t="str">
        <f t="shared" si="57"/>
        <v>Not Yet Assigned</v>
      </c>
      <c r="M50" s="3" t="s">
        <v>76</v>
      </c>
      <c r="N50" s="3" t="s">
        <v>76</v>
      </c>
      <c r="O50" s="3" t="s">
        <v>76</v>
      </c>
      <c r="P50" s="3" t="s">
        <v>76</v>
      </c>
      <c r="Q50" s="3" t="s">
        <v>76</v>
      </c>
      <c r="R50" s="3" t="s">
        <v>76</v>
      </c>
      <c r="S50" s="3"/>
      <c r="T50" s="38">
        <v>44791</v>
      </c>
      <c r="U50" s="34">
        <f t="shared" si="31"/>
        <v>44812</v>
      </c>
      <c r="V50" s="35">
        <f t="shared" si="32"/>
        <v>44826</v>
      </c>
      <c r="W50" s="34">
        <f t="shared" si="33"/>
        <v>44882</v>
      </c>
      <c r="X50" s="34">
        <f t="shared" si="34"/>
        <v>44886</v>
      </c>
      <c r="Y50" s="34"/>
      <c r="Z50" s="52">
        <f t="shared" si="35"/>
        <v>0</v>
      </c>
      <c r="AA50" s="52">
        <f t="shared" si="36"/>
        <v>0</v>
      </c>
      <c r="AB50" s="36">
        <f t="shared" si="37"/>
        <v>44887</v>
      </c>
      <c r="AC50" s="55"/>
      <c r="AD50" s="52">
        <f t="shared" si="38"/>
        <v>0</v>
      </c>
      <c r="AE50" s="52">
        <f t="shared" si="39"/>
        <v>0</v>
      </c>
      <c r="AF50" s="34">
        <f t="shared" si="40"/>
        <v>44894</v>
      </c>
      <c r="AG50" s="55"/>
      <c r="AH50" s="52">
        <f t="shared" si="41"/>
        <v>0</v>
      </c>
      <c r="AI50" s="52">
        <f t="shared" si="42"/>
        <v>0</v>
      </c>
      <c r="AJ50" s="34">
        <f t="shared" si="43"/>
        <v>44901</v>
      </c>
      <c r="AK50" s="55"/>
      <c r="AL50" s="52">
        <f t="shared" si="44"/>
        <v>0</v>
      </c>
      <c r="AM50" s="52">
        <f t="shared" si="45"/>
        <v>0</v>
      </c>
      <c r="AN50" s="34">
        <f t="shared" si="46"/>
        <v>44908</v>
      </c>
      <c r="AO50" s="34"/>
      <c r="AP50" s="34">
        <f t="shared" si="47"/>
        <v>44932</v>
      </c>
      <c r="AQ50" s="37">
        <f t="shared" si="48"/>
        <v>44935</v>
      </c>
      <c r="AR50" s="1">
        <v>30</v>
      </c>
      <c r="AS50" s="1">
        <f t="shared" si="49"/>
        <v>210</v>
      </c>
      <c r="AT50" s="34"/>
      <c r="AU50" s="34">
        <f t="shared" si="50"/>
        <v>-1</v>
      </c>
      <c r="AV50" s="7">
        <f t="shared" si="51"/>
        <v>45118</v>
      </c>
      <c r="AW50" s="7"/>
      <c r="AX50" s="70">
        <f t="shared" si="52"/>
        <v>11.428571428571429</v>
      </c>
      <c r="AY50" s="50">
        <v>44826</v>
      </c>
      <c r="AZ50" s="50">
        <f t="shared" si="55"/>
        <v>44854</v>
      </c>
      <c r="BA50" s="50">
        <f t="shared" si="55"/>
        <v>44882</v>
      </c>
      <c r="BB50" s="50">
        <f t="shared" si="53"/>
        <v>44917</v>
      </c>
      <c r="BC50" s="50">
        <f t="shared" si="54"/>
        <v>44938</v>
      </c>
      <c r="BD50" s="50">
        <f t="shared" si="56"/>
        <v>44966</v>
      </c>
      <c r="BE50" s="50">
        <f t="shared" si="56"/>
        <v>44994</v>
      </c>
      <c r="BF50" s="50">
        <f t="shared" si="56"/>
        <v>45022</v>
      </c>
      <c r="BG50" s="50">
        <f t="shared" si="56"/>
        <v>45050</v>
      </c>
      <c r="BH50" s="50">
        <f t="shared" si="56"/>
        <v>45078</v>
      </c>
      <c r="BI50" s="50">
        <f t="shared" si="56"/>
        <v>45106</v>
      </c>
    </row>
    <row r="51" spans="1:61">
      <c r="A51" s="95">
        <v>249</v>
      </c>
      <c r="B51" s="3" t="s">
        <v>61</v>
      </c>
      <c r="C51" s="3">
        <v>189929</v>
      </c>
      <c r="D51" s="3" t="s">
        <v>94</v>
      </c>
      <c r="E51" s="3">
        <v>220776</v>
      </c>
      <c r="G51" s="3" t="s">
        <v>56</v>
      </c>
      <c r="H51" s="3" t="s">
        <v>57</v>
      </c>
      <c r="I51" s="3">
        <v>2</v>
      </c>
      <c r="J51" s="3" t="s">
        <v>64</v>
      </c>
      <c r="L51" s="3" t="str">
        <f t="shared" si="57"/>
        <v>Not Yet Assigned</v>
      </c>
      <c r="M51" s="3" t="s">
        <v>76</v>
      </c>
      <c r="N51" s="3" t="s">
        <v>76</v>
      </c>
      <c r="O51" s="3" t="s">
        <v>76</v>
      </c>
      <c r="P51" s="3" t="s">
        <v>76</v>
      </c>
      <c r="Q51" s="3" t="s">
        <v>76</v>
      </c>
      <c r="R51" s="3" t="s">
        <v>76</v>
      </c>
      <c r="S51" s="3"/>
      <c r="T51" s="38">
        <v>44802</v>
      </c>
      <c r="U51" s="34">
        <f t="shared" si="31"/>
        <v>44823</v>
      </c>
      <c r="V51" s="35">
        <f t="shared" si="32"/>
        <v>44833</v>
      </c>
      <c r="W51" s="34">
        <f t="shared" si="33"/>
        <v>44889</v>
      </c>
      <c r="X51" s="34">
        <f t="shared" si="34"/>
        <v>44893</v>
      </c>
      <c r="Y51" s="34"/>
      <c r="Z51" s="52">
        <f t="shared" si="35"/>
        <v>0</v>
      </c>
      <c r="AA51" s="52">
        <f t="shared" si="36"/>
        <v>0</v>
      </c>
      <c r="AB51" s="36">
        <f t="shared" si="37"/>
        <v>44894</v>
      </c>
      <c r="AC51" s="55"/>
      <c r="AD51" s="52">
        <f t="shared" si="38"/>
        <v>0</v>
      </c>
      <c r="AE51" s="52">
        <f t="shared" si="39"/>
        <v>0</v>
      </c>
      <c r="AF51" s="34">
        <f t="shared" si="40"/>
        <v>44901</v>
      </c>
      <c r="AG51" s="55"/>
      <c r="AH51" s="52">
        <f t="shared" si="41"/>
        <v>0</v>
      </c>
      <c r="AI51" s="52">
        <f t="shared" si="42"/>
        <v>0</v>
      </c>
      <c r="AJ51" s="34">
        <f t="shared" si="43"/>
        <v>44908</v>
      </c>
      <c r="AK51" s="55"/>
      <c r="AL51" s="52">
        <f t="shared" si="44"/>
        <v>0</v>
      </c>
      <c r="AM51" s="52">
        <f t="shared" si="45"/>
        <v>0</v>
      </c>
      <c r="AN51" s="34">
        <f t="shared" si="46"/>
        <v>44915</v>
      </c>
      <c r="AO51" s="34"/>
      <c r="AP51" s="34">
        <f t="shared" si="47"/>
        <v>44939</v>
      </c>
      <c r="AQ51" s="37">
        <f t="shared" si="48"/>
        <v>44942</v>
      </c>
      <c r="AR51" s="1">
        <v>30</v>
      </c>
      <c r="AS51" s="1">
        <f t="shared" si="49"/>
        <v>210</v>
      </c>
      <c r="AT51" s="34"/>
      <c r="AU51" s="34">
        <f t="shared" si="50"/>
        <v>-1</v>
      </c>
      <c r="AV51" s="7">
        <f t="shared" si="51"/>
        <v>45125</v>
      </c>
      <c r="AW51" s="7"/>
      <c r="AX51" s="70">
        <f t="shared" si="52"/>
        <v>11.428571428571429</v>
      </c>
      <c r="AY51" s="50">
        <v>44833</v>
      </c>
      <c r="AZ51" s="50">
        <f t="shared" si="55"/>
        <v>44861</v>
      </c>
      <c r="BA51" s="50">
        <f t="shared" si="55"/>
        <v>44889</v>
      </c>
      <c r="BB51" s="50">
        <f t="shared" si="53"/>
        <v>44924</v>
      </c>
      <c r="BC51" s="50">
        <f t="shared" si="54"/>
        <v>44945</v>
      </c>
      <c r="BD51" s="50">
        <f t="shared" si="56"/>
        <v>44973</v>
      </c>
      <c r="BE51" s="50">
        <f t="shared" si="56"/>
        <v>45001</v>
      </c>
      <c r="BF51" s="50">
        <f t="shared" si="56"/>
        <v>45029</v>
      </c>
      <c r="BG51" s="50">
        <f t="shared" si="56"/>
        <v>45057</v>
      </c>
      <c r="BH51" s="50">
        <f t="shared" si="56"/>
        <v>45085</v>
      </c>
      <c r="BI51" s="50">
        <f t="shared" si="56"/>
        <v>45113</v>
      </c>
    </row>
    <row r="52" spans="1:61">
      <c r="A52" s="95">
        <v>250</v>
      </c>
      <c r="B52" s="3" t="s">
        <v>61</v>
      </c>
      <c r="C52" s="3">
        <v>189929</v>
      </c>
      <c r="D52" s="3" t="s">
        <v>94</v>
      </c>
      <c r="E52" s="3">
        <v>220776</v>
      </c>
      <c r="G52" s="3" t="s">
        <v>56</v>
      </c>
      <c r="H52" s="3" t="s">
        <v>57</v>
      </c>
      <c r="I52" s="3">
        <v>2</v>
      </c>
      <c r="J52" s="3" t="s">
        <v>64</v>
      </c>
      <c r="L52" s="3" t="str">
        <f t="shared" si="57"/>
        <v>Not Yet Assigned</v>
      </c>
      <c r="M52" s="3" t="s">
        <v>76</v>
      </c>
      <c r="N52" s="3" t="s">
        <v>76</v>
      </c>
      <c r="O52" s="3" t="s">
        <v>76</v>
      </c>
      <c r="P52" s="3" t="s">
        <v>76</v>
      </c>
      <c r="Q52" s="3" t="s">
        <v>76</v>
      </c>
      <c r="R52" s="3" t="s">
        <v>76</v>
      </c>
      <c r="S52" s="3"/>
      <c r="T52" s="38">
        <v>44802</v>
      </c>
      <c r="U52" s="34">
        <f t="shared" si="31"/>
        <v>44823</v>
      </c>
      <c r="V52" s="35">
        <f t="shared" si="32"/>
        <v>44833</v>
      </c>
      <c r="W52" s="34">
        <f t="shared" si="33"/>
        <v>44889</v>
      </c>
      <c r="X52" s="34">
        <f t="shared" si="34"/>
        <v>44893</v>
      </c>
      <c r="Y52" s="34"/>
      <c r="Z52" s="52">
        <f t="shared" si="35"/>
        <v>0</v>
      </c>
      <c r="AA52" s="52">
        <f t="shared" si="36"/>
        <v>0</v>
      </c>
      <c r="AB52" s="36">
        <f t="shared" si="37"/>
        <v>44894</v>
      </c>
      <c r="AC52" s="55"/>
      <c r="AD52" s="52">
        <f t="shared" si="38"/>
        <v>0</v>
      </c>
      <c r="AE52" s="52">
        <f t="shared" si="39"/>
        <v>0</v>
      </c>
      <c r="AF52" s="34">
        <f t="shared" si="40"/>
        <v>44901</v>
      </c>
      <c r="AG52" s="55"/>
      <c r="AH52" s="52">
        <f t="shared" si="41"/>
        <v>0</v>
      </c>
      <c r="AI52" s="52">
        <f t="shared" si="42"/>
        <v>0</v>
      </c>
      <c r="AJ52" s="34">
        <f t="shared" si="43"/>
        <v>44908</v>
      </c>
      <c r="AK52" s="55"/>
      <c r="AL52" s="52">
        <f t="shared" si="44"/>
        <v>0</v>
      </c>
      <c r="AM52" s="52">
        <f t="shared" si="45"/>
        <v>0</v>
      </c>
      <c r="AN52" s="34">
        <f t="shared" si="46"/>
        <v>44915</v>
      </c>
      <c r="AO52" s="34"/>
      <c r="AP52" s="34">
        <f t="shared" si="47"/>
        <v>44939</v>
      </c>
      <c r="AQ52" s="37">
        <f t="shared" si="48"/>
        <v>44942</v>
      </c>
      <c r="AR52" s="1">
        <v>30</v>
      </c>
      <c r="AS52" s="1">
        <f t="shared" si="49"/>
        <v>210</v>
      </c>
      <c r="AT52" s="34"/>
      <c r="AU52" s="34">
        <f t="shared" si="50"/>
        <v>-1</v>
      </c>
      <c r="AV52" s="7">
        <f t="shared" si="51"/>
        <v>45125</v>
      </c>
      <c r="AW52" s="7"/>
      <c r="AX52" s="70">
        <f t="shared" si="52"/>
        <v>11.428571428571429</v>
      </c>
      <c r="AY52" s="50">
        <v>44833</v>
      </c>
      <c r="AZ52" s="50">
        <f t="shared" si="55"/>
        <v>44861</v>
      </c>
      <c r="BA52" s="50">
        <f t="shared" si="55"/>
        <v>44889</v>
      </c>
      <c r="BB52" s="50">
        <f t="shared" si="53"/>
        <v>44924</v>
      </c>
      <c r="BC52" s="50">
        <f t="shared" si="54"/>
        <v>44945</v>
      </c>
      <c r="BD52" s="50">
        <f t="shared" ref="BD52:BI61" si="58">BC52+28</f>
        <v>44973</v>
      </c>
      <c r="BE52" s="50">
        <f t="shared" si="58"/>
        <v>45001</v>
      </c>
      <c r="BF52" s="50">
        <f t="shared" si="58"/>
        <v>45029</v>
      </c>
      <c r="BG52" s="50">
        <f t="shared" si="58"/>
        <v>45057</v>
      </c>
      <c r="BH52" s="50">
        <f t="shared" si="58"/>
        <v>45085</v>
      </c>
      <c r="BI52" s="50">
        <f t="shared" si="58"/>
        <v>45113</v>
      </c>
    </row>
    <row r="53" spans="1:61">
      <c r="A53" s="95">
        <v>251</v>
      </c>
      <c r="B53" s="3" t="s">
        <v>61</v>
      </c>
      <c r="C53" s="3">
        <v>189929</v>
      </c>
      <c r="D53" s="3" t="s">
        <v>94</v>
      </c>
      <c r="E53" s="3">
        <v>220776</v>
      </c>
      <c r="G53" s="3" t="s">
        <v>56</v>
      </c>
      <c r="H53" s="3" t="s">
        <v>57</v>
      </c>
      <c r="I53" s="3">
        <v>2</v>
      </c>
      <c r="J53" s="3" t="s">
        <v>64</v>
      </c>
      <c r="L53" s="3" t="str">
        <f t="shared" si="57"/>
        <v>Not Yet Assigned</v>
      </c>
      <c r="M53" s="3" t="s">
        <v>76</v>
      </c>
      <c r="N53" s="3" t="s">
        <v>76</v>
      </c>
      <c r="O53" s="3" t="s">
        <v>76</v>
      </c>
      <c r="P53" s="3" t="s">
        <v>76</v>
      </c>
      <c r="Q53" s="3" t="s">
        <v>76</v>
      </c>
      <c r="R53" s="3" t="s">
        <v>76</v>
      </c>
      <c r="S53" s="3"/>
      <c r="T53" s="38">
        <v>44802</v>
      </c>
      <c r="U53" s="34">
        <f t="shared" si="31"/>
        <v>44823</v>
      </c>
      <c r="V53" s="35">
        <f t="shared" si="32"/>
        <v>44833</v>
      </c>
      <c r="W53" s="34">
        <f t="shared" si="33"/>
        <v>44889</v>
      </c>
      <c r="X53" s="34">
        <f t="shared" si="34"/>
        <v>44893</v>
      </c>
      <c r="Y53" s="34"/>
      <c r="Z53" s="52">
        <f t="shared" si="35"/>
        <v>0</v>
      </c>
      <c r="AA53" s="52">
        <f t="shared" si="36"/>
        <v>0</v>
      </c>
      <c r="AB53" s="36">
        <f t="shared" si="37"/>
        <v>44894</v>
      </c>
      <c r="AC53" s="55"/>
      <c r="AD53" s="52">
        <f t="shared" si="38"/>
        <v>0</v>
      </c>
      <c r="AE53" s="52">
        <f t="shared" si="39"/>
        <v>0</v>
      </c>
      <c r="AF53" s="34">
        <f t="shared" si="40"/>
        <v>44901</v>
      </c>
      <c r="AG53" s="55"/>
      <c r="AH53" s="52">
        <f t="shared" si="41"/>
        <v>0</v>
      </c>
      <c r="AI53" s="52">
        <f t="shared" si="42"/>
        <v>0</v>
      </c>
      <c r="AJ53" s="34">
        <f t="shared" si="43"/>
        <v>44908</v>
      </c>
      <c r="AK53" s="55"/>
      <c r="AL53" s="52">
        <f t="shared" si="44"/>
        <v>0</v>
      </c>
      <c r="AM53" s="52">
        <f t="shared" si="45"/>
        <v>0</v>
      </c>
      <c r="AN53" s="34">
        <f t="shared" si="46"/>
        <v>44915</v>
      </c>
      <c r="AO53" s="34"/>
      <c r="AP53" s="34">
        <f t="shared" si="47"/>
        <v>44939</v>
      </c>
      <c r="AQ53" s="37">
        <f t="shared" si="48"/>
        <v>44942</v>
      </c>
      <c r="AR53" s="1">
        <v>30</v>
      </c>
      <c r="AS53" s="1">
        <f t="shared" si="49"/>
        <v>210</v>
      </c>
      <c r="AT53" s="34"/>
      <c r="AU53" s="34">
        <f t="shared" si="50"/>
        <v>-1</v>
      </c>
      <c r="AV53" s="7">
        <f t="shared" si="51"/>
        <v>45125</v>
      </c>
      <c r="AW53" s="7"/>
      <c r="AX53" s="70">
        <f t="shared" si="52"/>
        <v>11.428571428571429</v>
      </c>
      <c r="AY53" s="50">
        <v>44833</v>
      </c>
      <c r="AZ53" s="50">
        <f t="shared" si="55"/>
        <v>44861</v>
      </c>
      <c r="BA53" s="50">
        <f t="shared" si="55"/>
        <v>44889</v>
      </c>
      <c r="BB53" s="50">
        <f t="shared" si="53"/>
        <v>44924</v>
      </c>
      <c r="BC53" s="50">
        <f t="shared" si="54"/>
        <v>44945</v>
      </c>
      <c r="BD53" s="50">
        <f t="shared" si="58"/>
        <v>44973</v>
      </c>
      <c r="BE53" s="50">
        <f t="shared" si="58"/>
        <v>45001</v>
      </c>
      <c r="BF53" s="50">
        <f t="shared" si="58"/>
        <v>45029</v>
      </c>
      <c r="BG53" s="50">
        <f t="shared" si="58"/>
        <v>45057</v>
      </c>
      <c r="BH53" s="50">
        <f t="shared" si="58"/>
        <v>45085</v>
      </c>
      <c r="BI53" s="50">
        <f t="shared" si="58"/>
        <v>45113</v>
      </c>
    </row>
    <row r="54" spans="1:61">
      <c r="A54" s="95">
        <v>252</v>
      </c>
      <c r="B54" s="3" t="s">
        <v>61</v>
      </c>
      <c r="C54" s="3">
        <v>209920</v>
      </c>
      <c r="D54" s="3" t="s">
        <v>94</v>
      </c>
      <c r="H54" s="3" t="s">
        <v>57</v>
      </c>
      <c r="I54" s="3">
        <v>2</v>
      </c>
      <c r="L54" s="3" t="str">
        <f t="shared" ref="L54:L85" si="59">IF((AND(J54="CON",K54="SED")),"CON-SED",IF((AND(J54="CON",K54="EX")),"CON-EX",IF((AND(J54="HFD",K54="SED")),"HFD-SED",IF((AND(J54="HFD",K54="EX")),"HFD-EX","Not Yet Assigned"))))</f>
        <v>Not Yet Assigned</v>
      </c>
      <c r="M54" s="3" t="s">
        <v>76</v>
      </c>
      <c r="N54" s="3" t="s">
        <v>76</v>
      </c>
      <c r="O54" s="3" t="s">
        <v>76</v>
      </c>
      <c r="P54" s="3" t="s">
        <v>76</v>
      </c>
      <c r="Q54" s="3" t="s">
        <v>76</v>
      </c>
      <c r="R54" s="3" t="s">
        <v>76</v>
      </c>
      <c r="T54" s="38">
        <v>44820</v>
      </c>
      <c r="U54" s="34">
        <f t="shared" si="31"/>
        <v>44841</v>
      </c>
      <c r="V54" s="35">
        <f t="shared" si="32"/>
        <v>0</v>
      </c>
      <c r="W54" s="34">
        <f t="shared" si="33"/>
        <v>56</v>
      </c>
      <c r="X54" s="34">
        <f t="shared" si="34"/>
        <v>60</v>
      </c>
      <c r="Z54" s="52">
        <f t="shared" si="35"/>
        <v>0</v>
      </c>
      <c r="AA54" s="52">
        <f t="shared" si="36"/>
        <v>0</v>
      </c>
      <c r="AB54" s="36">
        <f t="shared" si="37"/>
        <v>61</v>
      </c>
      <c r="AC54" s="55"/>
      <c r="AD54" s="52">
        <f t="shared" si="38"/>
        <v>0</v>
      </c>
      <c r="AE54" s="52">
        <f t="shared" si="39"/>
        <v>0</v>
      </c>
      <c r="AF54" s="34">
        <f t="shared" si="40"/>
        <v>68</v>
      </c>
      <c r="AG54" s="55"/>
      <c r="AH54" s="52">
        <f t="shared" si="41"/>
        <v>0</v>
      </c>
      <c r="AI54" s="52">
        <f t="shared" si="42"/>
        <v>0</v>
      </c>
      <c r="AJ54" s="34">
        <f t="shared" si="43"/>
        <v>75</v>
      </c>
      <c r="AK54" s="55"/>
      <c r="AL54" s="52">
        <f t="shared" si="44"/>
        <v>0</v>
      </c>
      <c r="AM54" s="52">
        <f t="shared" si="45"/>
        <v>0</v>
      </c>
      <c r="AN54" s="34">
        <f t="shared" si="46"/>
        <v>82</v>
      </c>
      <c r="AO54" s="34"/>
      <c r="AP54" s="34">
        <f t="shared" si="47"/>
        <v>106</v>
      </c>
      <c r="AQ54" s="37">
        <f t="shared" si="48"/>
        <v>109</v>
      </c>
      <c r="AR54" s="1">
        <v>30</v>
      </c>
      <c r="AS54" s="1">
        <f t="shared" si="49"/>
        <v>210</v>
      </c>
      <c r="AT54" s="34"/>
      <c r="AU54" s="34">
        <f t="shared" si="50"/>
        <v>-1</v>
      </c>
      <c r="AV54" s="7">
        <f t="shared" si="51"/>
        <v>292</v>
      </c>
      <c r="AW54" s="7"/>
      <c r="AX54" s="70">
        <f t="shared" si="52"/>
        <v>11.428571428571429</v>
      </c>
      <c r="AY54" s="50"/>
      <c r="AZ54" s="50">
        <f t="shared" si="55"/>
        <v>28</v>
      </c>
      <c r="BA54" s="50">
        <f t="shared" si="55"/>
        <v>56</v>
      </c>
      <c r="BB54" s="50">
        <f t="shared" si="53"/>
        <v>91</v>
      </c>
      <c r="BC54" s="50">
        <f t="shared" si="54"/>
        <v>112</v>
      </c>
      <c r="BD54" s="50">
        <f t="shared" si="58"/>
        <v>140</v>
      </c>
      <c r="BE54" s="50">
        <f t="shared" si="58"/>
        <v>168</v>
      </c>
      <c r="BF54" s="50">
        <f t="shared" si="58"/>
        <v>196</v>
      </c>
      <c r="BG54" s="50">
        <f t="shared" si="58"/>
        <v>224</v>
      </c>
      <c r="BH54" s="50">
        <f t="shared" si="58"/>
        <v>252</v>
      </c>
      <c r="BI54" s="50">
        <f t="shared" si="58"/>
        <v>280</v>
      </c>
    </row>
    <row r="55" spans="1:61">
      <c r="A55" s="95">
        <v>253</v>
      </c>
      <c r="B55" s="3" t="s">
        <v>61</v>
      </c>
      <c r="C55" s="3">
        <v>209920</v>
      </c>
      <c r="D55" s="3" t="s">
        <v>94</v>
      </c>
      <c r="H55" s="3" t="s">
        <v>57</v>
      </c>
      <c r="I55" s="3">
        <v>2</v>
      </c>
      <c r="L55" s="3" t="str">
        <f t="shared" si="59"/>
        <v>Not Yet Assigned</v>
      </c>
      <c r="M55" s="3" t="s">
        <v>76</v>
      </c>
      <c r="N55" s="3" t="s">
        <v>76</v>
      </c>
      <c r="O55" s="3" t="s">
        <v>76</v>
      </c>
      <c r="P55" s="3" t="s">
        <v>76</v>
      </c>
      <c r="Q55" s="3" t="s">
        <v>76</v>
      </c>
      <c r="R55" s="3" t="s">
        <v>76</v>
      </c>
      <c r="T55" s="38">
        <v>44820</v>
      </c>
      <c r="U55" s="34">
        <f t="shared" si="31"/>
        <v>44841</v>
      </c>
      <c r="V55" s="35">
        <f t="shared" si="32"/>
        <v>0</v>
      </c>
      <c r="W55" s="34">
        <f t="shared" si="33"/>
        <v>56</v>
      </c>
      <c r="X55" s="34">
        <f t="shared" si="34"/>
        <v>60</v>
      </c>
      <c r="Z55" s="52">
        <f t="shared" si="35"/>
        <v>0</v>
      </c>
      <c r="AA55" s="52">
        <f t="shared" si="36"/>
        <v>0</v>
      </c>
      <c r="AB55" s="36">
        <f t="shared" si="37"/>
        <v>61</v>
      </c>
      <c r="AC55" s="55"/>
      <c r="AD55" s="52">
        <f t="shared" si="38"/>
        <v>0</v>
      </c>
      <c r="AE55" s="52">
        <f t="shared" si="39"/>
        <v>0</v>
      </c>
      <c r="AF55" s="34">
        <f t="shared" si="40"/>
        <v>68</v>
      </c>
      <c r="AG55" s="55"/>
      <c r="AH55" s="52">
        <f t="shared" si="41"/>
        <v>0</v>
      </c>
      <c r="AI55" s="52">
        <f t="shared" si="42"/>
        <v>0</v>
      </c>
      <c r="AJ55" s="34">
        <f t="shared" si="43"/>
        <v>75</v>
      </c>
      <c r="AK55" s="55"/>
      <c r="AL55" s="52">
        <f t="shared" si="44"/>
        <v>0</v>
      </c>
      <c r="AM55" s="52">
        <f t="shared" si="45"/>
        <v>0</v>
      </c>
      <c r="AN55" s="34">
        <f t="shared" si="46"/>
        <v>82</v>
      </c>
      <c r="AO55" s="34"/>
      <c r="AP55" s="34">
        <f t="shared" si="47"/>
        <v>106</v>
      </c>
      <c r="AQ55" s="37">
        <f t="shared" si="48"/>
        <v>109</v>
      </c>
      <c r="AR55" s="1">
        <v>30</v>
      </c>
      <c r="AS55" s="1">
        <f t="shared" si="49"/>
        <v>210</v>
      </c>
      <c r="AT55" s="34"/>
      <c r="AU55" s="34">
        <f t="shared" si="50"/>
        <v>-1</v>
      </c>
      <c r="AV55" s="7">
        <f t="shared" si="51"/>
        <v>292</v>
      </c>
      <c r="AW55" s="7"/>
      <c r="AX55" s="70">
        <f t="shared" si="52"/>
        <v>11.428571428571429</v>
      </c>
      <c r="AY55" s="50"/>
      <c r="AZ55" s="50">
        <f t="shared" si="55"/>
        <v>28</v>
      </c>
      <c r="BA55" s="50">
        <f t="shared" si="55"/>
        <v>56</v>
      </c>
      <c r="BB55" s="50">
        <f t="shared" si="53"/>
        <v>91</v>
      </c>
      <c r="BC55" s="50">
        <f t="shared" si="54"/>
        <v>112</v>
      </c>
      <c r="BD55" s="50">
        <f t="shared" si="58"/>
        <v>140</v>
      </c>
      <c r="BE55" s="50">
        <f t="shared" si="58"/>
        <v>168</v>
      </c>
      <c r="BF55" s="50">
        <f t="shared" si="58"/>
        <v>196</v>
      </c>
      <c r="BG55" s="50">
        <f t="shared" si="58"/>
        <v>224</v>
      </c>
      <c r="BH55" s="50">
        <f t="shared" si="58"/>
        <v>252</v>
      </c>
      <c r="BI55" s="50">
        <f t="shared" si="58"/>
        <v>280</v>
      </c>
    </row>
    <row r="56" spans="1:61">
      <c r="A56" s="95">
        <v>254</v>
      </c>
      <c r="B56" s="3" t="s">
        <v>61</v>
      </c>
      <c r="C56" s="3">
        <v>209920</v>
      </c>
      <c r="D56" s="3" t="s">
        <v>94</v>
      </c>
      <c r="H56" s="3" t="s">
        <v>57</v>
      </c>
      <c r="I56" s="3">
        <v>2</v>
      </c>
      <c r="L56" s="3" t="str">
        <f t="shared" si="59"/>
        <v>Not Yet Assigned</v>
      </c>
      <c r="M56" s="3" t="s">
        <v>76</v>
      </c>
      <c r="N56" s="3" t="s">
        <v>76</v>
      </c>
      <c r="O56" s="3" t="s">
        <v>76</v>
      </c>
      <c r="P56" s="3" t="s">
        <v>76</v>
      </c>
      <c r="Q56" s="3" t="s">
        <v>76</v>
      </c>
      <c r="R56" s="3" t="s">
        <v>76</v>
      </c>
      <c r="T56" s="38">
        <v>44820</v>
      </c>
      <c r="U56" s="34">
        <f t="shared" si="31"/>
        <v>44841</v>
      </c>
      <c r="V56" s="35">
        <f t="shared" si="32"/>
        <v>0</v>
      </c>
      <c r="W56" s="34">
        <f t="shared" si="33"/>
        <v>56</v>
      </c>
      <c r="X56" s="34">
        <f t="shared" si="34"/>
        <v>60</v>
      </c>
      <c r="Z56" s="52">
        <f t="shared" si="35"/>
        <v>0</v>
      </c>
      <c r="AA56" s="52">
        <f t="shared" si="36"/>
        <v>0</v>
      </c>
      <c r="AB56" s="36">
        <f t="shared" si="37"/>
        <v>61</v>
      </c>
      <c r="AC56" s="55"/>
      <c r="AD56" s="52">
        <f t="shared" si="38"/>
        <v>0</v>
      </c>
      <c r="AE56" s="52">
        <f t="shared" si="39"/>
        <v>0</v>
      </c>
      <c r="AF56" s="34">
        <f t="shared" si="40"/>
        <v>68</v>
      </c>
      <c r="AG56" s="55"/>
      <c r="AH56" s="52">
        <f t="shared" si="41"/>
        <v>0</v>
      </c>
      <c r="AI56" s="52">
        <f t="shared" si="42"/>
        <v>0</v>
      </c>
      <c r="AJ56" s="34">
        <f t="shared" si="43"/>
        <v>75</v>
      </c>
      <c r="AK56" s="55"/>
      <c r="AL56" s="52">
        <f t="shared" si="44"/>
        <v>0</v>
      </c>
      <c r="AM56" s="52">
        <f t="shared" si="45"/>
        <v>0</v>
      </c>
      <c r="AN56" s="34">
        <f t="shared" si="46"/>
        <v>82</v>
      </c>
      <c r="AO56" s="34"/>
      <c r="AP56" s="34">
        <f t="shared" si="47"/>
        <v>106</v>
      </c>
      <c r="AQ56" s="37">
        <f t="shared" si="48"/>
        <v>109</v>
      </c>
      <c r="AR56" s="1">
        <v>30</v>
      </c>
      <c r="AS56" s="1">
        <f t="shared" si="49"/>
        <v>210</v>
      </c>
      <c r="AT56" s="34"/>
      <c r="AU56" s="34">
        <f t="shared" si="50"/>
        <v>-1</v>
      </c>
      <c r="AV56" s="7">
        <f t="shared" si="51"/>
        <v>292</v>
      </c>
      <c r="AW56" s="7"/>
      <c r="AX56" s="70">
        <f t="shared" si="52"/>
        <v>11.428571428571429</v>
      </c>
      <c r="AY56" s="50"/>
      <c r="AZ56" s="50">
        <f t="shared" si="55"/>
        <v>28</v>
      </c>
      <c r="BA56" s="50">
        <f t="shared" si="55"/>
        <v>56</v>
      </c>
      <c r="BB56" s="50">
        <f t="shared" si="53"/>
        <v>91</v>
      </c>
      <c r="BC56" s="50">
        <f t="shared" si="54"/>
        <v>112</v>
      </c>
      <c r="BD56" s="50">
        <f t="shared" si="58"/>
        <v>140</v>
      </c>
      <c r="BE56" s="50">
        <f t="shared" si="58"/>
        <v>168</v>
      </c>
      <c r="BF56" s="50">
        <f t="shared" si="58"/>
        <v>196</v>
      </c>
      <c r="BG56" s="50">
        <f t="shared" si="58"/>
        <v>224</v>
      </c>
      <c r="BH56" s="50">
        <f t="shared" si="58"/>
        <v>252</v>
      </c>
      <c r="BI56" s="50">
        <f t="shared" si="58"/>
        <v>280</v>
      </c>
    </row>
    <row r="57" spans="1:61">
      <c r="A57" s="95">
        <v>255</v>
      </c>
      <c r="B57" s="3" t="s">
        <v>61</v>
      </c>
      <c r="C57" s="3">
        <v>209920</v>
      </c>
      <c r="D57" s="3" t="s">
        <v>94</v>
      </c>
      <c r="H57" s="3" t="s">
        <v>57</v>
      </c>
      <c r="I57" s="3">
        <v>2</v>
      </c>
      <c r="L57" s="3" t="str">
        <f t="shared" si="59"/>
        <v>Not Yet Assigned</v>
      </c>
      <c r="M57" s="3" t="s">
        <v>76</v>
      </c>
      <c r="N57" s="3" t="s">
        <v>76</v>
      </c>
      <c r="O57" s="3" t="s">
        <v>76</v>
      </c>
      <c r="P57" s="3" t="s">
        <v>76</v>
      </c>
      <c r="Q57" s="3" t="s">
        <v>76</v>
      </c>
      <c r="R57" s="3" t="s">
        <v>76</v>
      </c>
      <c r="T57" s="38">
        <v>44820</v>
      </c>
      <c r="U57" s="34">
        <f t="shared" si="31"/>
        <v>44841</v>
      </c>
      <c r="V57" s="35">
        <f t="shared" si="32"/>
        <v>0</v>
      </c>
      <c r="W57" s="34">
        <f t="shared" si="33"/>
        <v>56</v>
      </c>
      <c r="X57" s="34">
        <f t="shared" si="34"/>
        <v>60</v>
      </c>
      <c r="Z57" s="52">
        <f t="shared" si="35"/>
        <v>0</v>
      </c>
      <c r="AA57" s="52">
        <f t="shared" si="36"/>
        <v>0</v>
      </c>
      <c r="AB57" s="36">
        <f t="shared" si="37"/>
        <v>61</v>
      </c>
      <c r="AC57" s="55"/>
      <c r="AD57" s="52">
        <f t="shared" si="38"/>
        <v>0</v>
      </c>
      <c r="AE57" s="52">
        <f t="shared" si="39"/>
        <v>0</v>
      </c>
      <c r="AF57" s="34">
        <f t="shared" si="40"/>
        <v>68</v>
      </c>
      <c r="AG57" s="55"/>
      <c r="AH57" s="52">
        <f t="shared" si="41"/>
        <v>0</v>
      </c>
      <c r="AI57" s="52">
        <f t="shared" si="42"/>
        <v>0</v>
      </c>
      <c r="AJ57" s="34">
        <f t="shared" si="43"/>
        <v>75</v>
      </c>
      <c r="AK57" s="55"/>
      <c r="AL57" s="52">
        <f t="shared" si="44"/>
        <v>0</v>
      </c>
      <c r="AM57" s="52">
        <f t="shared" si="45"/>
        <v>0</v>
      </c>
      <c r="AN57" s="34">
        <f t="shared" si="46"/>
        <v>82</v>
      </c>
      <c r="AO57" s="34"/>
      <c r="AP57" s="34">
        <f t="shared" si="47"/>
        <v>106</v>
      </c>
      <c r="AQ57" s="37">
        <f t="shared" si="48"/>
        <v>109</v>
      </c>
      <c r="AR57" s="1">
        <v>30</v>
      </c>
      <c r="AS57" s="1">
        <f t="shared" si="49"/>
        <v>210</v>
      </c>
      <c r="AT57" s="34"/>
      <c r="AU57" s="34">
        <f t="shared" si="50"/>
        <v>-1</v>
      </c>
      <c r="AV57" s="7">
        <f t="shared" si="51"/>
        <v>292</v>
      </c>
      <c r="AW57" s="7"/>
      <c r="AX57" s="70">
        <f t="shared" si="52"/>
        <v>11.428571428571429</v>
      </c>
      <c r="AY57" s="50"/>
      <c r="AZ57" s="50">
        <f t="shared" si="55"/>
        <v>28</v>
      </c>
      <c r="BA57" s="50">
        <f t="shared" si="55"/>
        <v>56</v>
      </c>
      <c r="BB57" s="50">
        <f t="shared" si="53"/>
        <v>91</v>
      </c>
      <c r="BC57" s="50">
        <f t="shared" si="54"/>
        <v>112</v>
      </c>
      <c r="BD57" s="50">
        <f t="shared" si="58"/>
        <v>140</v>
      </c>
      <c r="BE57" s="50">
        <f t="shared" si="58"/>
        <v>168</v>
      </c>
      <c r="BF57" s="50">
        <f t="shared" si="58"/>
        <v>196</v>
      </c>
      <c r="BG57" s="50">
        <f t="shared" si="58"/>
        <v>224</v>
      </c>
      <c r="BH57" s="50">
        <f t="shared" si="58"/>
        <v>252</v>
      </c>
      <c r="BI57" s="50">
        <f t="shared" si="58"/>
        <v>280</v>
      </c>
    </row>
    <row r="58" spans="1:61">
      <c r="A58" s="95">
        <v>256</v>
      </c>
      <c r="B58" s="3" t="s">
        <v>61</v>
      </c>
      <c r="C58" s="3">
        <v>209920</v>
      </c>
      <c r="D58" s="3" t="s">
        <v>94</v>
      </c>
      <c r="H58" s="3" t="s">
        <v>57</v>
      </c>
      <c r="I58" s="3">
        <v>2</v>
      </c>
      <c r="L58" s="3" t="str">
        <f t="shared" si="59"/>
        <v>Not Yet Assigned</v>
      </c>
      <c r="M58" s="3" t="s">
        <v>76</v>
      </c>
      <c r="N58" s="3" t="s">
        <v>76</v>
      </c>
      <c r="O58" s="3" t="s">
        <v>76</v>
      </c>
      <c r="P58" s="3" t="s">
        <v>76</v>
      </c>
      <c r="Q58" s="3" t="s">
        <v>76</v>
      </c>
      <c r="R58" s="3" t="s">
        <v>76</v>
      </c>
      <c r="T58" s="38">
        <v>44820</v>
      </c>
      <c r="U58" s="34">
        <f t="shared" si="31"/>
        <v>44841</v>
      </c>
      <c r="V58" s="35">
        <f t="shared" si="32"/>
        <v>0</v>
      </c>
      <c r="W58" s="34">
        <f t="shared" si="33"/>
        <v>56</v>
      </c>
      <c r="X58" s="34">
        <f t="shared" si="34"/>
        <v>60</v>
      </c>
      <c r="Z58" s="52">
        <f t="shared" si="35"/>
        <v>0</v>
      </c>
      <c r="AA58" s="52">
        <f t="shared" si="36"/>
        <v>0</v>
      </c>
      <c r="AB58" s="36">
        <f t="shared" si="37"/>
        <v>61</v>
      </c>
      <c r="AC58" s="55"/>
      <c r="AD58" s="52">
        <f t="shared" si="38"/>
        <v>0</v>
      </c>
      <c r="AE58" s="52">
        <f t="shared" si="39"/>
        <v>0</v>
      </c>
      <c r="AF58" s="34">
        <f t="shared" si="40"/>
        <v>68</v>
      </c>
      <c r="AG58" s="55"/>
      <c r="AH58" s="52">
        <f t="shared" si="41"/>
        <v>0</v>
      </c>
      <c r="AI58" s="52">
        <f t="shared" si="42"/>
        <v>0</v>
      </c>
      <c r="AJ58" s="34">
        <f t="shared" si="43"/>
        <v>75</v>
      </c>
      <c r="AK58" s="55"/>
      <c r="AL58" s="52">
        <f t="shared" si="44"/>
        <v>0</v>
      </c>
      <c r="AM58" s="52">
        <f t="shared" si="45"/>
        <v>0</v>
      </c>
      <c r="AN58" s="34">
        <f t="shared" si="46"/>
        <v>82</v>
      </c>
      <c r="AO58" s="34"/>
      <c r="AP58" s="34">
        <f t="shared" si="47"/>
        <v>106</v>
      </c>
      <c r="AQ58" s="37">
        <f t="shared" si="48"/>
        <v>109</v>
      </c>
      <c r="AR58" s="1">
        <v>30</v>
      </c>
      <c r="AS58" s="1">
        <f t="shared" si="49"/>
        <v>210</v>
      </c>
      <c r="AT58" s="34"/>
      <c r="AU58" s="34">
        <f t="shared" si="50"/>
        <v>-1</v>
      </c>
      <c r="AV58" s="7">
        <f t="shared" si="51"/>
        <v>292</v>
      </c>
      <c r="AW58" s="7"/>
      <c r="AX58" s="70">
        <f t="shared" si="52"/>
        <v>11.428571428571429</v>
      </c>
      <c r="AY58" s="50"/>
      <c r="AZ58" s="50">
        <f t="shared" si="55"/>
        <v>28</v>
      </c>
      <c r="BA58" s="50">
        <f t="shared" si="55"/>
        <v>56</v>
      </c>
      <c r="BB58" s="50">
        <f t="shared" si="53"/>
        <v>91</v>
      </c>
      <c r="BC58" s="50">
        <f t="shared" si="54"/>
        <v>112</v>
      </c>
      <c r="BD58" s="50">
        <f t="shared" si="58"/>
        <v>140</v>
      </c>
      <c r="BE58" s="50">
        <f t="shared" si="58"/>
        <v>168</v>
      </c>
      <c r="BF58" s="50">
        <f t="shared" si="58"/>
        <v>196</v>
      </c>
      <c r="BG58" s="50">
        <f t="shared" si="58"/>
        <v>224</v>
      </c>
      <c r="BH58" s="50">
        <f t="shared" si="58"/>
        <v>252</v>
      </c>
      <c r="BI58" s="50">
        <f t="shared" si="58"/>
        <v>280</v>
      </c>
    </row>
    <row r="59" spans="1:61">
      <c r="A59" s="95">
        <v>257</v>
      </c>
      <c r="B59" s="3" t="s">
        <v>61</v>
      </c>
      <c r="C59" s="3">
        <v>209920</v>
      </c>
      <c r="D59" s="3" t="s">
        <v>94</v>
      </c>
      <c r="H59" s="3" t="s">
        <v>57</v>
      </c>
      <c r="I59" s="3">
        <v>2</v>
      </c>
      <c r="L59" s="3" t="str">
        <f t="shared" si="59"/>
        <v>Not Yet Assigned</v>
      </c>
      <c r="M59" s="3" t="s">
        <v>76</v>
      </c>
      <c r="N59" s="3" t="s">
        <v>76</v>
      </c>
      <c r="O59" s="3" t="s">
        <v>76</v>
      </c>
      <c r="P59" s="3" t="s">
        <v>76</v>
      </c>
      <c r="Q59" s="3" t="s">
        <v>76</v>
      </c>
      <c r="R59" s="3" t="s">
        <v>76</v>
      </c>
      <c r="T59" s="38">
        <v>44820</v>
      </c>
      <c r="U59" s="34">
        <f t="shared" si="31"/>
        <v>44841</v>
      </c>
      <c r="V59" s="35">
        <f t="shared" si="32"/>
        <v>0</v>
      </c>
      <c r="W59" s="34">
        <f t="shared" si="33"/>
        <v>56</v>
      </c>
      <c r="X59" s="34">
        <f t="shared" si="34"/>
        <v>60</v>
      </c>
      <c r="Z59" s="52">
        <f t="shared" si="35"/>
        <v>0</v>
      </c>
      <c r="AA59" s="52">
        <f t="shared" si="36"/>
        <v>0</v>
      </c>
      <c r="AB59" s="36">
        <f t="shared" si="37"/>
        <v>61</v>
      </c>
      <c r="AC59" s="55"/>
      <c r="AD59" s="52">
        <f t="shared" si="38"/>
        <v>0</v>
      </c>
      <c r="AE59" s="52">
        <f t="shared" si="39"/>
        <v>0</v>
      </c>
      <c r="AF59" s="34">
        <f t="shared" si="40"/>
        <v>68</v>
      </c>
      <c r="AG59" s="55"/>
      <c r="AH59" s="52">
        <f t="shared" si="41"/>
        <v>0</v>
      </c>
      <c r="AI59" s="52">
        <f t="shared" si="42"/>
        <v>0</v>
      </c>
      <c r="AJ59" s="34">
        <f t="shared" si="43"/>
        <v>75</v>
      </c>
      <c r="AK59" s="55"/>
      <c r="AL59" s="52">
        <f t="shared" si="44"/>
        <v>0</v>
      </c>
      <c r="AM59" s="52">
        <f t="shared" si="45"/>
        <v>0</v>
      </c>
      <c r="AN59" s="34">
        <f t="shared" si="46"/>
        <v>82</v>
      </c>
      <c r="AO59" s="34"/>
      <c r="AP59" s="34">
        <f t="shared" si="47"/>
        <v>106</v>
      </c>
      <c r="AQ59" s="37">
        <f t="shared" si="48"/>
        <v>109</v>
      </c>
      <c r="AR59" s="1">
        <v>30</v>
      </c>
      <c r="AS59" s="1">
        <f t="shared" si="49"/>
        <v>210</v>
      </c>
      <c r="AT59" s="34"/>
      <c r="AU59" s="34">
        <f t="shared" si="50"/>
        <v>-1</v>
      </c>
      <c r="AV59" s="7">
        <f t="shared" si="51"/>
        <v>292</v>
      </c>
      <c r="AW59" s="7"/>
      <c r="AX59" s="70">
        <f t="shared" si="52"/>
        <v>11.428571428571429</v>
      </c>
      <c r="AY59" s="50"/>
      <c r="AZ59" s="50">
        <f t="shared" si="55"/>
        <v>28</v>
      </c>
      <c r="BA59" s="50">
        <f t="shared" si="55"/>
        <v>56</v>
      </c>
      <c r="BB59" s="50">
        <f t="shared" si="53"/>
        <v>91</v>
      </c>
      <c r="BC59" s="50">
        <f t="shared" si="54"/>
        <v>112</v>
      </c>
      <c r="BD59" s="50">
        <f t="shared" si="58"/>
        <v>140</v>
      </c>
      <c r="BE59" s="50">
        <f t="shared" si="58"/>
        <v>168</v>
      </c>
      <c r="BF59" s="50">
        <f t="shared" si="58"/>
        <v>196</v>
      </c>
      <c r="BG59" s="50">
        <f t="shared" si="58"/>
        <v>224</v>
      </c>
      <c r="BH59" s="50">
        <f t="shared" si="58"/>
        <v>252</v>
      </c>
      <c r="BI59" s="50">
        <f t="shared" si="58"/>
        <v>280</v>
      </c>
    </row>
    <row r="60" spans="1:61">
      <c r="A60" s="95">
        <v>258</v>
      </c>
      <c r="B60" s="3" t="s">
        <v>61</v>
      </c>
      <c r="C60" s="3">
        <v>209920</v>
      </c>
      <c r="D60" s="3" t="s">
        <v>94</v>
      </c>
      <c r="H60" s="3" t="s">
        <v>57</v>
      </c>
      <c r="I60" s="3">
        <v>2</v>
      </c>
      <c r="L60" s="3" t="str">
        <f t="shared" si="59"/>
        <v>Not Yet Assigned</v>
      </c>
      <c r="M60" s="3" t="s">
        <v>76</v>
      </c>
      <c r="N60" s="3" t="s">
        <v>76</v>
      </c>
      <c r="O60" s="3" t="s">
        <v>76</v>
      </c>
      <c r="P60" s="3" t="s">
        <v>76</v>
      </c>
      <c r="Q60" s="3" t="s">
        <v>76</v>
      </c>
      <c r="R60" s="3" t="s">
        <v>76</v>
      </c>
      <c r="T60" s="38">
        <v>44820</v>
      </c>
      <c r="U60" s="34">
        <f t="shared" si="31"/>
        <v>44841</v>
      </c>
      <c r="V60" s="35">
        <f t="shared" si="32"/>
        <v>0</v>
      </c>
      <c r="W60" s="34">
        <f t="shared" si="33"/>
        <v>56</v>
      </c>
      <c r="X60" s="34">
        <f t="shared" si="34"/>
        <v>60</v>
      </c>
      <c r="Z60" s="52">
        <f t="shared" si="35"/>
        <v>0</v>
      </c>
      <c r="AA60" s="52">
        <f t="shared" si="36"/>
        <v>0</v>
      </c>
      <c r="AB60" s="36">
        <f t="shared" si="37"/>
        <v>61</v>
      </c>
      <c r="AC60" s="55"/>
      <c r="AD60" s="52">
        <f t="shared" si="38"/>
        <v>0</v>
      </c>
      <c r="AE60" s="52">
        <f t="shared" si="39"/>
        <v>0</v>
      </c>
      <c r="AF60" s="34">
        <f t="shared" si="40"/>
        <v>68</v>
      </c>
      <c r="AG60" s="55"/>
      <c r="AH60" s="52">
        <f t="shared" si="41"/>
        <v>0</v>
      </c>
      <c r="AI60" s="52">
        <f t="shared" si="42"/>
        <v>0</v>
      </c>
      <c r="AJ60" s="34">
        <f t="shared" si="43"/>
        <v>75</v>
      </c>
      <c r="AK60" s="55"/>
      <c r="AL60" s="52">
        <f t="shared" si="44"/>
        <v>0</v>
      </c>
      <c r="AM60" s="52">
        <f t="shared" si="45"/>
        <v>0</v>
      </c>
      <c r="AN60" s="34">
        <f t="shared" si="46"/>
        <v>82</v>
      </c>
      <c r="AO60" s="34"/>
      <c r="AP60" s="34">
        <f t="shared" si="47"/>
        <v>106</v>
      </c>
      <c r="AQ60" s="37">
        <f t="shared" si="48"/>
        <v>109</v>
      </c>
      <c r="AR60" s="1">
        <v>30</v>
      </c>
      <c r="AS60" s="1">
        <f t="shared" si="49"/>
        <v>210</v>
      </c>
      <c r="AT60" s="34"/>
      <c r="AU60" s="34">
        <f t="shared" si="50"/>
        <v>-1</v>
      </c>
      <c r="AV60" s="7">
        <f t="shared" si="51"/>
        <v>292</v>
      </c>
      <c r="AW60" s="7"/>
      <c r="AX60" s="70">
        <f t="shared" si="52"/>
        <v>11.428571428571429</v>
      </c>
      <c r="AY60" s="50"/>
      <c r="AZ60" s="50">
        <f t="shared" si="55"/>
        <v>28</v>
      </c>
      <c r="BA60" s="50">
        <f t="shared" si="55"/>
        <v>56</v>
      </c>
      <c r="BB60" s="50">
        <f t="shared" si="53"/>
        <v>91</v>
      </c>
      <c r="BC60" s="50">
        <f t="shared" si="54"/>
        <v>112</v>
      </c>
      <c r="BD60" s="50">
        <f t="shared" si="58"/>
        <v>140</v>
      </c>
      <c r="BE60" s="50">
        <f t="shared" si="58"/>
        <v>168</v>
      </c>
      <c r="BF60" s="50">
        <f t="shared" si="58"/>
        <v>196</v>
      </c>
      <c r="BG60" s="50">
        <f t="shared" si="58"/>
        <v>224</v>
      </c>
      <c r="BH60" s="50">
        <f t="shared" si="58"/>
        <v>252</v>
      </c>
      <c r="BI60" s="50">
        <f t="shared" si="58"/>
        <v>280</v>
      </c>
    </row>
    <row r="61" spans="1:61">
      <c r="A61" s="95">
        <v>259</v>
      </c>
      <c r="B61" s="3" t="s">
        <v>61</v>
      </c>
      <c r="C61" s="3">
        <v>209920</v>
      </c>
      <c r="D61" s="3" t="s">
        <v>94</v>
      </c>
      <c r="H61" s="3" t="s">
        <v>57</v>
      </c>
      <c r="I61" s="3">
        <v>2</v>
      </c>
      <c r="L61" s="3" t="str">
        <f t="shared" si="59"/>
        <v>Not Yet Assigned</v>
      </c>
      <c r="M61" s="3" t="s">
        <v>76</v>
      </c>
      <c r="N61" s="3" t="s">
        <v>76</v>
      </c>
      <c r="O61" s="3" t="s">
        <v>76</v>
      </c>
      <c r="P61" s="3" t="s">
        <v>76</v>
      </c>
      <c r="Q61" s="3" t="s">
        <v>76</v>
      </c>
      <c r="R61" s="3" t="s">
        <v>76</v>
      </c>
      <c r="T61" s="38">
        <v>44820</v>
      </c>
      <c r="U61" s="34">
        <f t="shared" si="31"/>
        <v>44841</v>
      </c>
      <c r="V61" s="35">
        <f t="shared" si="32"/>
        <v>0</v>
      </c>
      <c r="W61" s="34">
        <f t="shared" si="33"/>
        <v>56</v>
      </c>
      <c r="X61" s="34">
        <f t="shared" si="34"/>
        <v>60</v>
      </c>
      <c r="Z61" s="52">
        <f t="shared" si="35"/>
        <v>0</v>
      </c>
      <c r="AA61" s="52">
        <f t="shared" si="36"/>
        <v>0</v>
      </c>
      <c r="AB61" s="36">
        <f t="shared" si="37"/>
        <v>61</v>
      </c>
      <c r="AC61" s="55"/>
      <c r="AD61" s="52">
        <f t="shared" si="38"/>
        <v>0</v>
      </c>
      <c r="AE61" s="52">
        <f t="shared" si="39"/>
        <v>0</v>
      </c>
      <c r="AF61" s="34">
        <f t="shared" si="40"/>
        <v>68</v>
      </c>
      <c r="AG61" s="55"/>
      <c r="AH61" s="52">
        <f t="shared" si="41"/>
        <v>0</v>
      </c>
      <c r="AI61" s="52">
        <f t="shared" si="42"/>
        <v>0</v>
      </c>
      <c r="AJ61" s="34">
        <f t="shared" si="43"/>
        <v>75</v>
      </c>
      <c r="AK61" s="55"/>
      <c r="AL61" s="52">
        <f t="shared" si="44"/>
        <v>0</v>
      </c>
      <c r="AM61" s="52">
        <f t="shared" si="45"/>
        <v>0</v>
      </c>
      <c r="AN61" s="34">
        <f t="shared" si="46"/>
        <v>82</v>
      </c>
      <c r="AO61" s="34"/>
      <c r="AP61" s="34">
        <f t="shared" si="47"/>
        <v>106</v>
      </c>
      <c r="AQ61" s="37">
        <f t="shared" si="48"/>
        <v>109</v>
      </c>
      <c r="AR61" s="1">
        <v>30</v>
      </c>
      <c r="AS61" s="1">
        <f t="shared" si="49"/>
        <v>210</v>
      </c>
      <c r="AT61" s="34"/>
      <c r="AU61" s="34">
        <f t="shared" si="50"/>
        <v>-1</v>
      </c>
      <c r="AV61" s="7">
        <f t="shared" si="51"/>
        <v>292</v>
      </c>
      <c r="AW61" s="7"/>
      <c r="AX61" s="70">
        <f t="shared" si="52"/>
        <v>11.428571428571429</v>
      </c>
      <c r="AY61" s="50"/>
      <c r="AZ61" s="50">
        <f t="shared" si="55"/>
        <v>28</v>
      </c>
      <c r="BA61" s="50">
        <f t="shared" si="55"/>
        <v>56</v>
      </c>
      <c r="BB61" s="50">
        <f t="shared" si="53"/>
        <v>91</v>
      </c>
      <c r="BC61" s="50">
        <f t="shared" si="54"/>
        <v>112</v>
      </c>
      <c r="BD61" s="50">
        <f t="shared" si="58"/>
        <v>140</v>
      </c>
      <c r="BE61" s="50">
        <f t="shared" si="58"/>
        <v>168</v>
      </c>
      <c r="BF61" s="50">
        <f t="shared" si="58"/>
        <v>196</v>
      </c>
      <c r="BG61" s="50">
        <f t="shared" si="58"/>
        <v>224</v>
      </c>
      <c r="BH61" s="50">
        <f t="shared" si="58"/>
        <v>252</v>
      </c>
      <c r="BI61" s="50">
        <f t="shared" si="58"/>
        <v>280</v>
      </c>
    </row>
    <row r="62" spans="1:61">
      <c r="A62" s="95">
        <v>260</v>
      </c>
      <c r="B62" s="3" t="s">
        <v>61</v>
      </c>
      <c r="C62" s="3">
        <v>209920</v>
      </c>
      <c r="D62" s="3" t="s">
        <v>94</v>
      </c>
      <c r="H62" s="3" t="s">
        <v>57</v>
      </c>
      <c r="I62" s="3">
        <v>2</v>
      </c>
      <c r="L62" s="3" t="str">
        <f t="shared" si="59"/>
        <v>Not Yet Assigned</v>
      </c>
      <c r="M62" s="3" t="s">
        <v>76</v>
      </c>
      <c r="N62" s="3" t="s">
        <v>76</v>
      </c>
      <c r="O62" s="3" t="s">
        <v>76</v>
      </c>
      <c r="P62" s="3" t="s">
        <v>76</v>
      </c>
      <c r="Q62" s="3" t="s">
        <v>76</v>
      </c>
      <c r="R62" s="3" t="s">
        <v>76</v>
      </c>
      <c r="T62" s="38">
        <v>44820</v>
      </c>
      <c r="U62" s="34">
        <f t="shared" si="31"/>
        <v>44841</v>
      </c>
      <c r="V62" s="35">
        <f t="shared" si="32"/>
        <v>0</v>
      </c>
      <c r="W62" s="34">
        <f t="shared" si="33"/>
        <v>56</v>
      </c>
      <c r="X62" s="34">
        <f t="shared" si="34"/>
        <v>60</v>
      </c>
      <c r="Z62" s="52">
        <f t="shared" si="35"/>
        <v>0</v>
      </c>
      <c r="AA62" s="52">
        <f t="shared" si="36"/>
        <v>0</v>
      </c>
      <c r="AB62" s="36">
        <f t="shared" si="37"/>
        <v>61</v>
      </c>
      <c r="AC62" s="55"/>
      <c r="AD62" s="52">
        <f t="shared" si="38"/>
        <v>0</v>
      </c>
      <c r="AE62" s="52">
        <f t="shared" si="39"/>
        <v>0</v>
      </c>
      <c r="AF62" s="34">
        <f t="shared" si="40"/>
        <v>68</v>
      </c>
      <c r="AG62" s="55"/>
      <c r="AH62" s="52">
        <f t="shared" si="41"/>
        <v>0</v>
      </c>
      <c r="AI62" s="52">
        <f t="shared" si="42"/>
        <v>0</v>
      </c>
      <c r="AJ62" s="34">
        <f t="shared" si="43"/>
        <v>75</v>
      </c>
      <c r="AK62" s="55"/>
      <c r="AL62" s="52">
        <f t="shared" si="44"/>
        <v>0</v>
      </c>
      <c r="AM62" s="52">
        <f t="shared" si="45"/>
        <v>0</v>
      </c>
      <c r="AN62" s="34">
        <f t="shared" si="46"/>
        <v>82</v>
      </c>
      <c r="AO62" s="34"/>
      <c r="AP62" s="34">
        <f t="shared" si="47"/>
        <v>106</v>
      </c>
      <c r="AQ62" s="37">
        <f t="shared" si="48"/>
        <v>109</v>
      </c>
      <c r="AR62" s="1">
        <v>30</v>
      </c>
      <c r="AS62" s="1">
        <f t="shared" si="49"/>
        <v>210</v>
      </c>
      <c r="AT62" s="34"/>
      <c r="AU62" s="34">
        <f t="shared" si="50"/>
        <v>-1</v>
      </c>
      <c r="AV62" s="7">
        <f t="shared" si="51"/>
        <v>292</v>
      </c>
      <c r="AW62" s="7"/>
      <c r="AX62" s="70">
        <f t="shared" si="52"/>
        <v>11.428571428571429</v>
      </c>
      <c r="AY62" s="50"/>
      <c r="AZ62" s="50">
        <f t="shared" ref="AZ62:BA81" si="60">AY62+28</f>
        <v>28</v>
      </c>
      <c r="BA62" s="50">
        <f t="shared" si="60"/>
        <v>56</v>
      </c>
      <c r="BB62" s="50">
        <f t="shared" si="53"/>
        <v>91</v>
      </c>
      <c r="BC62" s="50">
        <f t="shared" si="54"/>
        <v>112</v>
      </c>
      <c r="BD62" s="50">
        <f t="shared" ref="BD62:BI71" si="61">BC62+28</f>
        <v>140</v>
      </c>
      <c r="BE62" s="50">
        <f t="shared" si="61"/>
        <v>168</v>
      </c>
      <c r="BF62" s="50">
        <f t="shared" si="61"/>
        <v>196</v>
      </c>
      <c r="BG62" s="50">
        <f t="shared" si="61"/>
        <v>224</v>
      </c>
      <c r="BH62" s="50">
        <f t="shared" si="61"/>
        <v>252</v>
      </c>
      <c r="BI62" s="50">
        <f t="shared" si="61"/>
        <v>280</v>
      </c>
    </row>
    <row r="63" spans="1:61">
      <c r="A63" s="95">
        <v>261</v>
      </c>
      <c r="B63" s="3" t="s">
        <v>61</v>
      </c>
      <c r="C63" s="3">
        <v>209920</v>
      </c>
      <c r="D63" s="3" t="s">
        <v>94</v>
      </c>
      <c r="H63" s="3" t="s">
        <v>57</v>
      </c>
      <c r="I63" s="3">
        <v>2</v>
      </c>
      <c r="L63" s="3" t="str">
        <f t="shared" si="59"/>
        <v>Not Yet Assigned</v>
      </c>
      <c r="M63" s="3" t="s">
        <v>76</v>
      </c>
      <c r="N63" s="3" t="s">
        <v>76</v>
      </c>
      <c r="O63" s="3" t="s">
        <v>76</v>
      </c>
      <c r="P63" s="3" t="s">
        <v>76</v>
      </c>
      <c r="Q63" s="3" t="s">
        <v>76</v>
      </c>
      <c r="R63" s="3" t="s">
        <v>76</v>
      </c>
      <c r="T63" s="38">
        <v>44820</v>
      </c>
      <c r="U63" s="34">
        <f t="shared" si="31"/>
        <v>44841</v>
      </c>
      <c r="V63" s="35">
        <f t="shared" si="32"/>
        <v>0</v>
      </c>
      <c r="W63" s="34">
        <f t="shared" si="33"/>
        <v>56</v>
      </c>
      <c r="X63" s="34">
        <f t="shared" si="34"/>
        <v>60</v>
      </c>
      <c r="Z63" s="52">
        <f t="shared" si="35"/>
        <v>0</v>
      </c>
      <c r="AA63" s="52">
        <f t="shared" si="36"/>
        <v>0</v>
      </c>
      <c r="AB63" s="36">
        <f t="shared" si="37"/>
        <v>61</v>
      </c>
      <c r="AC63" s="55"/>
      <c r="AD63" s="52">
        <f t="shared" si="38"/>
        <v>0</v>
      </c>
      <c r="AE63" s="52">
        <f t="shared" si="39"/>
        <v>0</v>
      </c>
      <c r="AF63" s="34">
        <f t="shared" si="40"/>
        <v>68</v>
      </c>
      <c r="AG63" s="55"/>
      <c r="AH63" s="52">
        <f t="shared" si="41"/>
        <v>0</v>
      </c>
      <c r="AI63" s="52">
        <f t="shared" si="42"/>
        <v>0</v>
      </c>
      <c r="AJ63" s="34">
        <f t="shared" si="43"/>
        <v>75</v>
      </c>
      <c r="AK63" s="55"/>
      <c r="AL63" s="52">
        <f t="shared" si="44"/>
        <v>0</v>
      </c>
      <c r="AM63" s="52">
        <f t="shared" si="45"/>
        <v>0</v>
      </c>
      <c r="AN63" s="34">
        <f t="shared" si="46"/>
        <v>82</v>
      </c>
      <c r="AO63" s="34"/>
      <c r="AP63" s="34">
        <f t="shared" si="47"/>
        <v>106</v>
      </c>
      <c r="AQ63" s="37">
        <f t="shared" si="48"/>
        <v>109</v>
      </c>
      <c r="AR63" s="1">
        <v>30</v>
      </c>
      <c r="AS63" s="1">
        <f t="shared" si="49"/>
        <v>210</v>
      </c>
      <c r="AT63" s="34"/>
      <c r="AU63" s="34">
        <f t="shared" si="50"/>
        <v>-1</v>
      </c>
      <c r="AV63" s="7">
        <f t="shared" si="51"/>
        <v>292</v>
      </c>
      <c r="AW63" s="7"/>
      <c r="AX63" s="70">
        <f t="shared" si="52"/>
        <v>11.428571428571429</v>
      </c>
      <c r="AY63" s="50"/>
      <c r="AZ63" s="50">
        <f t="shared" si="60"/>
        <v>28</v>
      </c>
      <c r="BA63" s="50">
        <f t="shared" si="60"/>
        <v>56</v>
      </c>
      <c r="BB63" s="50">
        <f t="shared" si="53"/>
        <v>91</v>
      </c>
      <c r="BC63" s="50">
        <f t="shared" si="54"/>
        <v>112</v>
      </c>
      <c r="BD63" s="50">
        <f t="shared" si="61"/>
        <v>140</v>
      </c>
      <c r="BE63" s="50">
        <f t="shared" si="61"/>
        <v>168</v>
      </c>
      <c r="BF63" s="50">
        <f t="shared" si="61"/>
        <v>196</v>
      </c>
      <c r="BG63" s="50">
        <f t="shared" si="61"/>
        <v>224</v>
      </c>
      <c r="BH63" s="50">
        <f t="shared" si="61"/>
        <v>252</v>
      </c>
      <c r="BI63" s="50">
        <f t="shared" si="61"/>
        <v>280</v>
      </c>
    </row>
    <row r="64" spans="1:61">
      <c r="A64" s="95">
        <v>262</v>
      </c>
      <c r="B64" s="3" t="s">
        <v>61</v>
      </c>
      <c r="C64" s="3">
        <v>209920</v>
      </c>
      <c r="D64" s="3" t="s">
        <v>94</v>
      </c>
      <c r="H64" s="3" t="s">
        <v>57</v>
      </c>
      <c r="I64" s="3">
        <v>2</v>
      </c>
      <c r="L64" s="3" t="str">
        <f t="shared" si="59"/>
        <v>Not Yet Assigned</v>
      </c>
      <c r="M64" s="3" t="s">
        <v>76</v>
      </c>
      <c r="N64" s="3" t="s">
        <v>76</v>
      </c>
      <c r="O64" s="3" t="s">
        <v>76</v>
      </c>
      <c r="P64" s="3" t="s">
        <v>76</v>
      </c>
      <c r="Q64" s="3" t="s">
        <v>76</v>
      </c>
      <c r="R64" s="3" t="s">
        <v>76</v>
      </c>
      <c r="T64" s="38">
        <v>44820</v>
      </c>
      <c r="U64" s="34">
        <f t="shared" si="31"/>
        <v>44841</v>
      </c>
      <c r="V64" s="35">
        <f t="shared" si="32"/>
        <v>0</v>
      </c>
      <c r="W64" s="34">
        <f t="shared" si="33"/>
        <v>56</v>
      </c>
      <c r="X64" s="34">
        <f t="shared" si="34"/>
        <v>60</v>
      </c>
      <c r="Z64" s="52">
        <f t="shared" si="35"/>
        <v>0</v>
      </c>
      <c r="AA64" s="52">
        <f t="shared" si="36"/>
        <v>0</v>
      </c>
      <c r="AB64" s="36">
        <f t="shared" si="37"/>
        <v>61</v>
      </c>
      <c r="AC64" s="55"/>
      <c r="AD64" s="52">
        <f t="shared" si="38"/>
        <v>0</v>
      </c>
      <c r="AE64" s="52">
        <f t="shared" si="39"/>
        <v>0</v>
      </c>
      <c r="AF64" s="34">
        <f t="shared" si="40"/>
        <v>68</v>
      </c>
      <c r="AG64" s="55"/>
      <c r="AH64" s="52">
        <f t="shared" si="41"/>
        <v>0</v>
      </c>
      <c r="AI64" s="52">
        <f t="shared" si="42"/>
        <v>0</v>
      </c>
      <c r="AJ64" s="34">
        <f t="shared" si="43"/>
        <v>75</v>
      </c>
      <c r="AK64" s="55"/>
      <c r="AL64" s="52">
        <f t="shared" si="44"/>
        <v>0</v>
      </c>
      <c r="AM64" s="52">
        <f t="shared" si="45"/>
        <v>0</v>
      </c>
      <c r="AN64" s="34">
        <f t="shared" si="46"/>
        <v>82</v>
      </c>
      <c r="AO64" s="34"/>
      <c r="AP64" s="34">
        <f t="shared" si="47"/>
        <v>106</v>
      </c>
      <c r="AQ64" s="37">
        <f t="shared" si="48"/>
        <v>109</v>
      </c>
      <c r="AR64" s="1">
        <v>30</v>
      </c>
      <c r="AS64" s="1">
        <f t="shared" si="49"/>
        <v>210</v>
      </c>
      <c r="AT64" s="34"/>
      <c r="AU64" s="34">
        <f t="shared" si="50"/>
        <v>-1</v>
      </c>
      <c r="AV64" s="7">
        <f t="shared" si="51"/>
        <v>292</v>
      </c>
      <c r="AW64" s="7"/>
      <c r="AX64" s="70">
        <f t="shared" si="52"/>
        <v>11.428571428571429</v>
      </c>
      <c r="AY64" s="50"/>
      <c r="AZ64" s="50">
        <f t="shared" si="60"/>
        <v>28</v>
      </c>
      <c r="BA64" s="50">
        <f t="shared" si="60"/>
        <v>56</v>
      </c>
      <c r="BB64" s="50">
        <f t="shared" si="53"/>
        <v>91</v>
      </c>
      <c r="BC64" s="50">
        <f t="shared" si="54"/>
        <v>112</v>
      </c>
      <c r="BD64" s="50">
        <f t="shared" si="61"/>
        <v>140</v>
      </c>
      <c r="BE64" s="50">
        <f t="shared" si="61"/>
        <v>168</v>
      </c>
      <c r="BF64" s="50">
        <f t="shared" si="61"/>
        <v>196</v>
      </c>
      <c r="BG64" s="50">
        <f t="shared" si="61"/>
        <v>224</v>
      </c>
      <c r="BH64" s="50">
        <f t="shared" si="61"/>
        <v>252</v>
      </c>
      <c r="BI64" s="50">
        <f t="shared" si="61"/>
        <v>280</v>
      </c>
    </row>
    <row r="65" spans="1:61">
      <c r="A65" s="95">
        <v>263</v>
      </c>
      <c r="B65" s="3" t="s">
        <v>61</v>
      </c>
      <c r="C65" s="3">
        <v>209920</v>
      </c>
      <c r="D65" s="3" t="s">
        <v>94</v>
      </c>
      <c r="H65" s="3" t="s">
        <v>57</v>
      </c>
      <c r="I65" s="3">
        <v>2</v>
      </c>
      <c r="L65" s="3" t="str">
        <f t="shared" si="59"/>
        <v>Not Yet Assigned</v>
      </c>
      <c r="M65" s="3" t="s">
        <v>76</v>
      </c>
      <c r="N65" s="3" t="s">
        <v>76</v>
      </c>
      <c r="O65" s="3" t="s">
        <v>76</v>
      </c>
      <c r="P65" s="3" t="s">
        <v>76</v>
      </c>
      <c r="Q65" s="3" t="s">
        <v>76</v>
      </c>
      <c r="R65" s="3" t="s">
        <v>76</v>
      </c>
      <c r="T65" s="38">
        <v>44820</v>
      </c>
      <c r="U65" s="34">
        <f t="shared" si="31"/>
        <v>44841</v>
      </c>
      <c r="V65" s="35">
        <f t="shared" si="32"/>
        <v>0</v>
      </c>
      <c r="W65" s="34">
        <f t="shared" si="33"/>
        <v>56</v>
      </c>
      <c r="X65" s="34">
        <f t="shared" si="34"/>
        <v>60</v>
      </c>
      <c r="Z65" s="52">
        <f t="shared" si="35"/>
        <v>0</v>
      </c>
      <c r="AA65" s="52">
        <f t="shared" si="36"/>
        <v>0</v>
      </c>
      <c r="AB65" s="36">
        <f t="shared" si="37"/>
        <v>61</v>
      </c>
      <c r="AC65" s="55"/>
      <c r="AD65" s="52">
        <f t="shared" si="38"/>
        <v>0</v>
      </c>
      <c r="AE65" s="52">
        <f t="shared" si="39"/>
        <v>0</v>
      </c>
      <c r="AF65" s="34">
        <f t="shared" si="40"/>
        <v>68</v>
      </c>
      <c r="AG65" s="55"/>
      <c r="AH65" s="52">
        <f t="shared" si="41"/>
        <v>0</v>
      </c>
      <c r="AI65" s="52">
        <f t="shared" si="42"/>
        <v>0</v>
      </c>
      <c r="AJ65" s="34">
        <f t="shared" si="43"/>
        <v>75</v>
      </c>
      <c r="AK65" s="55"/>
      <c r="AL65" s="52">
        <f t="shared" si="44"/>
        <v>0</v>
      </c>
      <c r="AM65" s="52">
        <f t="shared" si="45"/>
        <v>0</v>
      </c>
      <c r="AN65" s="34">
        <f t="shared" si="46"/>
        <v>82</v>
      </c>
      <c r="AO65" s="34"/>
      <c r="AP65" s="34">
        <f t="shared" si="47"/>
        <v>106</v>
      </c>
      <c r="AQ65" s="37">
        <f t="shared" si="48"/>
        <v>109</v>
      </c>
      <c r="AR65" s="1">
        <v>30</v>
      </c>
      <c r="AS65" s="1">
        <f t="shared" si="49"/>
        <v>210</v>
      </c>
      <c r="AT65" s="34"/>
      <c r="AU65" s="34">
        <f t="shared" si="50"/>
        <v>-1</v>
      </c>
      <c r="AV65" s="7">
        <f t="shared" si="51"/>
        <v>292</v>
      </c>
      <c r="AW65" s="7"/>
      <c r="AX65" s="70">
        <f t="shared" si="52"/>
        <v>11.428571428571429</v>
      </c>
      <c r="AY65" s="50"/>
      <c r="AZ65" s="50">
        <f t="shared" si="60"/>
        <v>28</v>
      </c>
      <c r="BA65" s="50">
        <f t="shared" si="60"/>
        <v>56</v>
      </c>
      <c r="BB65" s="50">
        <f t="shared" si="53"/>
        <v>91</v>
      </c>
      <c r="BC65" s="50">
        <f t="shared" si="54"/>
        <v>112</v>
      </c>
      <c r="BD65" s="50">
        <f t="shared" si="61"/>
        <v>140</v>
      </c>
      <c r="BE65" s="50">
        <f t="shared" si="61"/>
        <v>168</v>
      </c>
      <c r="BF65" s="50">
        <f t="shared" si="61"/>
        <v>196</v>
      </c>
      <c r="BG65" s="50">
        <f t="shared" si="61"/>
        <v>224</v>
      </c>
      <c r="BH65" s="50">
        <f t="shared" si="61"/>
        <v>252</v>
      </c>
      <c r="BI65" s="50">
        <f t="shared" si="61"/>
        <v>280</v>
      </c>
    </row>
    <row r="66" spans="1:61">
      <c r="A66" s="95">
        <v>264</v>
      </c>
      <c r="B66" s="3" t="s">
        <v>61</v>
      </c>
      <c r="C66" s="3">
        <v>209920</v>
      </c>
      <c r="D66" s="3" t="s">
        <v>94</v>
      </c>
      <c r="H66" s="3" t="s">
        <v>57</v>
      </c>
      <c r="I66" s="3">
        <v>2</v>
      </c>
      <c r="L66" s="3" t="str">
        <f t="shared" si="59"/>
        <v>Not Yet Assigned</v>
      </c>
      <c r="M66" s="3" t="s">
        <v>76</v>
      </c>
      <c r="N66" s="3" t="s">
        <v>76</v>
      </c>
      <c r="O66" s="3" t="s">
        <v>76</v>
      </c>
      <c r="P66" s="3" t="s">
        <v>76</v>
      </c>
      <c r="Q66" s="3" t="s">
        <v>76</v>
      </c>
      <c r="R66" s="3" t="s">
        <v>76</v>
      </c>
      <c r="T66" s="38">
        <v>44820</v>
      </c>
      <c r="U66" s="34">
        <f t="shared" ref="U66:U97" si="62">T66+21</f>
        <v>44841</v>
      </c>
      <c r="V66" s="35">
        <f t="shared" ref="V66:V97" si="63">AY66</f>
        <v>0</v>
      </c>
      <c r="W66" s="34">
        <f t="shared" ref="W66:W97" si="64">BA66</f>
        <v>56</v>
      </c>
      <c r="X66" s="34">
        <f t="shared" ref="X66:X97" si="65">AB66-1</f>
        <v>60</v>
      </c>
      <c r="Z66" s="52">
        <f t="shared" ref="Z66:Z97" si="66">10/1000*Y66</f>
        <v>0</v>
      </c>
      <c r="AA66" s="52">
        <f t="shared" ref="AA66:AA97" si="67">Y66*(10/1000)*(1/2)*(1000/1)</f>
        <v>0</v>
      </c>
      <c r="AB66" s="36">
        <f t="shared" ref="AB66:AB97" si="68">V66+61</f>
        <v>61</v>
      </c>
      <c r="AC66" s="55"/>
      <c r="AD66" s="52">
        <f t="shared" ref="AD66:AD97" si="69">10/1000*AC66</f>
        <v>0</v>
      </c>
      <c r="AE66" s="52">
        <f t="shared" ref="AE66:AE97" si="70">AC66*(10/1000)*(1/2)*(1000/1)</f>
        <v>0</v>
      </c>
      <c r="AF66" s="34">
        <f t="shared" ref="AF66:AF97" si="71">AB66+7</f>
        <v>68</v>
      </c>
      <c r="AG66" s="55"/>
      <c r="AH66" s="52">
        <f t="shared" ref="AH66:AH97" si="72">10/1000*AG66</f>
        <v>0</v>
      </c>
      <c r="AI66" s="52">
        <f t="shared" ref="AI66:AI97" si="73">AG66*(10/1000)*(1/2)*(1000/1)</f>
        <v>0</v>
      </c>
      <c r="AJ66" s="34">
        <f t="shared" ref="AJ66:AJ97" si="74">AB66+14</f>
        <v>75</v>
      </c>
      <c r="AK66" s="55"/>
      <c r="AL66" s="52">
        <f t="shared" ref="AL66:AL97" si="75">10/1000*AK66</f>
        <v>0</v>
      </c>
      <c r="AM66" s="52">
        <f t="shared" ref="AM66:AM97" si="76">AK66*(10/1000)*(1/2)*(1000/1)</f>
        <v>0</v>
      </c>
      <c r="AN66" s="34">
        <f t="shared" ref="AN66:AN97" si="77">AB66+21</f>
        <v>82</v>
      </c>
      <c r="AO66" s="34"/>
      <c r="AP66" s="34">
        <f t="shared" ref="AP66:AP97" si="78">AQ66-3</f>
        <v>106</v>
      </c>
      <c r="AQ66" s="37">
        <f t="shared" ref="AQ66:AQ97" si="79">AN66+27</f>
        <v>109</v>
      </c>
      <c r="AR66" s="1">
        <v>30</v>
      </c>
      <c r="AS66" s="1">
        <f t="shared" ref="AS66:AS97" si="80">AR66*7</f>
        <v>210</v>
      </c>
      <c r="AT66" s="34"/>
      <c r="AU66" s="34">
        <f t="shared" ref="AU66:AU97" si="81">AW66-1</f>
        <v>-1</v>
      </c>
      <c r="AV66" s="7">
        <f t="shared" ref="AV66:AV97" si="82">AN66+AS66</f>
        <v>292</v>
      </c>
      <c r="AW66" s="7"/>
      <c r="AX66" s="70">
        <f t="shared" ref="AX66:AX97" si="83">((AV66-V66)/28)+1</f>
        <v>11.428571428571429</v>
      </c>
      <c r="AY66" s="50"/>
      <c r="AZ66" s="50">
        <f t="shared" si="60"/>
        <v>28</v>
      </c>
      <c r="BA66" s="50">
        <f t="shared" si="60"/>
        <v>56</v>
      </c>
      <c r="BB66" s="50">
        <f t="shared" ref="BB66:BB97" si="84">BA66+35</f>
        <v>91</v>
      </c>
      <c r="BC66" s="50">
        <f t="shared" ref="BC66:BC97" si="85">BB66+21</f>
        <v>112</v>
      </c>
      <c r="BD66" s="50">
        <f t="shared" si="61"/>
        <v>140</v>
      </c>
      <c r="BE66" s="50">
        <f t="shared" si="61"/>
        <v>168</v>
      </c>
      <c r="BF66" s="50">
        <f t="shared" si="61"/>
        <v>196</v>
      </c>
      <c r="BG66" s="50">
        <f t="shared" si="61"/>
        <v>224</v>
      </c>
      <c r="BH66" s="50">
        <f t="shared" si="61"/>
        <v>252</v>
      </c>
      <c r="BI66" s="50">
        <f t="shared" si="61"/>
        <v>280</v>
      </c>
    </row>
    <row r="67" spans="1:61">
      <c r="A67" s="95">
        <v>265</v>
      </c>
      <c r="B67" s="3" t="s">
        <v>61</v>
      </c>
      <c r="C67" s="3">
        <v>209920</v>
      </c>
      <c r="D67" s="3" t="s">
        <v>94</v>
      </c>
      <c r="H67" s="3" t="s">
        <v>57</v>
      </c>
      <c r="I67" s="3">
        <v>2</v>
      </c>
      <c r="L67" s="3" t="str">
        <f t="shared" si="59"/>
        <v>Not Yet Assigned</v>
      </c>
      <c r="M67" s="3" t="s">
        <v>76</v>
      </c>
      <c r="N67" s="3" t="s">
        <v>76</v>
      </c>
      <c r="O67" s="3" t="s">
        <v>76</v>
      </c>
      <c r="P67" s="3" t="s">
        <v>76</v>
      </c>
      <c r="Q67" s="3" t="s">
        <v>76</v>
      </c>
      <c r="R67" s="3" t="s">
        <v>76</v>
      </c>
      <c r="T67" s="38">
        <v>44820</v>
      </c>
      <c r="U67" s="34">
        <f t="shared" si="62"/>
        <v>44841</v>
      </c>
      <c r="V67" s="35">
        <f t="shared" si="63"/>
        <v>0</v>
      </c>
      <c r="W67" s="34">
        <f t="shared" si="64"/>
        <v>56</v>
      </c>
      <c r="X67" s="34">
        <f t="shared" si="65"/>
        <v>60</v>
      </c>
      <c r="Z67" s="52">
        <f t="shared" si="66"/>
        <v>0</v>
      </c>
      <c r="AA67" s="52">
        <f t="shared" si="67"/>
        <v>0</v>
      </c>
      <c r="AB67" s="36">
        <f t="shared" si="68"/>
        <v>61</v>
      </c>
      <c r="AC67" s="55"/>
      <c r="AD67" s="52">
        <f t="shared" si="69"/>
        <v>0</v>
      </c>
      <c r="AE67" s="52">
        <f t="shared" si="70"/>
        <v>0</v>
      </c>
      <c r="AF67" s="34">
        <f t="shared" si="71"/>
        <v>68</v>
      </c>
      <c r="AG67" s="55"/>
      <c r="AH67" s="52">
        <f t="shared" si="72"/>
        <v>0</v>
      </c>
      <c r="AI67" s="52">
        <f t="shared" si="73"/>
        <v>0</v>
      </c>
      <c r="AJ67" s="34">
        <f t="shared" si="74"/>
        <v>75</v>
      </c>
      <c r="AK67" s="55"/>
      <c r="AL67" s="52">
        <f t="shared" si="75"/>
        <v>0</v>
      </c>
      <c r="AM67" s="52">
        <f t="shared" si="76"/>
        <v>0</v>
      </c>
      <c r="AN67" s="34">
        <f t="shared" si="77"/>
        <v>82</v>
      </c>
      <c r="AO67" s="34"/>
      <c r="AP67" s="34">
        <f t="shared" si="78"/>
        <v>106</v>
      </c>
      <c r="AQ67" s="37">
        <f t="shared" si="79"/>
        <v>109</v>
      </c>
      <c r="AR67" s="1">
        <v>30</v>
      </c>
      <c r="AS67" s="1">
        <f t="shared" si="80"/>
        <v>210</v>
      </c>
      <c r="AT67" s="34"/>
      <c r="AU67" s="34">
        <f t="shared" si="81"/>
        <v>-1</v>
      </c>
      <c r="AV67" s="7">
        <f t="shared" si="82"/>
        <v>292</v>
      </c>
      <c r="AW67" s="7"/>
      <c r="AX67" s="70">
        <f t="shared" si="83"/>
        <v>11.428571428571429</v>
      </c>
      <c r="AY67" s="50"/>
      <c r="AZ67" s="50">
        <f t="shared" si="60"/>
        <v>28</v>
      </c>
      <c r="BA67" s="50">
        <f t="shared" si="60"/>
        <v>56</v>
      </c>
      <c r="BB67" s="50">
        <f t="shared" si="84"/>
        <v>91</v>
      </c>
      <c r="BC67" s="50">
        <f t="shared" si="85"/>
        <v>112</v>
      </c>
      <c r="BD67" s="50">
        <f t="shared" si="61"/>
        <v>140</v>
      </c>
      <c r="BE67" s="50">
        <f t="shared" si="61"/>
        <v>168</v>
      </c>
      <c r="BF67" s="50">
        <f t="shared" si="61"/>
        <v>196</v>
      </c>
      <c r="BG67" s="50">
        <f t="shared" si="61"/>
        <v>224</v>
      </c>
      <c r="BH67" s="50">
        <f t="shared" si="61"/>
        <v>252</v>
      </c>
      <c r="BI67" s="50">
        <f t="shared" si="61"/>
        <v>280</v>
      </c>
    </row>
    <row r="68" spans="1:61">
      <c r="A68" s="95">
        <v>266</v>
      </c>
      <c r="B68" s="3" t="s">
        <v>61</v>
      </c>
      <c r="C68" s="3">
        <v>209920</v>
      </c>
      <c r="D68" s="3" t="s">
        <v>94</v>
      </c>
      <c r="H68" s="3" t="s">
        <v>57</v>
      </c>
      <c r="I68" s="3">
        <v>2</v>
      </c>
      <c r="L68" s="3" t="str">
        <f t="shared" si="59"/>
        <v>Not Yet Assigned</v>
      </c>
      <c r="M68" s="3" t="s">
        <v>76</v>
      </c>
      <c r="N68" s="3" t="s">
        <v>76</v>
      </c>
      <c r="O68" s="3" t="s">
        <v>76</v>
      </c>
      <c r="P68" s="3" t="s">
        <v>76</v>
      </c>
      <c r="Q68" s="3" t="s">
        <v>76</v>
      </c>
      <c r="R68" s="3" t="s">
        <v>76</v>
      </c>
      <c r="T68" s="38">
        <v>44820</v>
      </c>
      <c r="U68" s="34">
        <f t="shared" si="62"/>
        <v>44841</v>
      </c>
      <c r="V68" s="35">
        <f t="shared" si="63"/>
        <v>0</v>
      </c>
      <c r="W68" s="34">
        <f t="shared" si="64"/>
        <v>56</v>
      </c>
      <c r="X68" s="34">
        <f t="shared" si="65"/>
        <v>60</v>
      </c>
      <c r="Z68" s="52">
        <f t="shared" si="66"/>
        <v>0</v>
      </c>
      <c r="AA68" s="52">
        <f t="shared" si="67"/>
        <v>0</v>
      </c>
      <c r="AB68" s="36">
        <f t="shared" si="68"/>
        <v>61</v>
      </c>
      <c r="AC68" s="55"/>
      <c r="AD68" s="52">
        <f t="shared" si="69"/>
        <v>0</v>
      </c>
      <c r="AE68" s="52">
        <f t="shared" si="70"/>
        <v>0</v>
      </c>
      <c r="AF68" s="34">
        <f t="shared" si="71"/>
        <v>68</v>
      </c>
      <c r="AG68" s="55"/>
      <c r="AH68" s="52">
        <f t="shared" si="72"/>
        <v>0</v>
      </c>
      <c r="AI68" s="52">
        <f t="shared" si="73"/>
        <v>0</v>
      </c>
      <c r="AJ68" s="34">
        <f t="shared" si="74"/>
        <v>75</v>
      </c>
      <c r="AK68" s="55"/>
      <c r="AL68" s="52">
        <f t="shared" si="75"/>
        <v>0</v>
      </c>
      <c r="AM68" s="52">
        <f t="shared" si="76"/>
        <v>0</v>
      </c>
      <c r="AN68" s="34">
        <f t="shared" si="77"/>
        <v>82</v>
      </c>
      <c r="AO68" s="34"/>
      <c r="AP68" s="34">
        <f t="shared" si="78"/>
        <v>106</v>
      </c>
      <c r="AQ68" s="37">
        <f t="shared" si="79"/>
        <v>109</v>
      </c>
      <c r="AR68" s="1">
        <v>30</v>
      </c>
      <c r="AS68" s="1">
        <f t="shared" si="80"/>
        <v>210</v>
      </c>
      <c r="AT68" s="34"/>
      <c r="AU68" s="34">
        <f t="shared" si="81"/>
        <v>-1</v>
      </c>
      <c r="AV68" s="7">
        <f t="shared" si="82"/>
        <v>292</v>
      </c>
      <c r="AW68" s="7"/>
      <c r="AX68" s="70">
        <f t="shared" si="83"/>
        <v>11.428571428571429</v>
      </c>
      <c r="AY68" s="50"/>
      <c r="AZ68" s="50">
        <f t="shared" si="60"/>
        <v>28</v>
      </c>
      <c r="BA68" s="50">
        <f t="shared" si="60"/>
        <v>56</v>
      </c>
      <c r="BB68" s="50">
        <f t="shared" si="84"/>
        <v>91</v>
      </c>
      <c r="BC68" s="50">
        <f t="shared" si="85"/>
        <v>112</v>
      </c>
      <c r="BD68" s="50">
        <f t="shared" si="61"/>
        <v>140</v>
      </c>
      <c r="BE68" s="50">
        <f t="shared" si="61"/>
        <v>168</v>
      </c>
      <c r="BF68" s="50">
        <f t="shared" si="61"/>
        <v>196</v>
      </c>
      <c r="BG68" s="50">
        <f t="shared" si="61"/>
        <v>224</v>
      </c>
      <c r="BH68" s="50">
        <f t="shared" si="61"/>
        <v>252</v>
      </c>
      <c r="BI68" s="50">
        <f t="shared" si="61"/>
        <v>280</v>
      </c>
    </row>
    <row r="69" spans="1:61">
      <c r="A69" s="95">
        <v>267</v>
      </c>
      <c r="B69" s="3" t="s">
        <v>61</v>
      </c>
      <c r="C69" s="3">
        <v>209920</v>
      </c>
      <c r="D69" s="3" t="s">
        <v>94</v>
      </c>
      <c r="H69" s="3" t="s">
        <v>57</v>
      </c>
      <c r="I69" s="3">
        <v>2</v>
      </c>
      <c r="L69" s="3" t="str">
        <f t="shared" si="59"/>
        <v>Not Yet Assigned</v>
      </c>
      <c r="M69" s="3" t="s">
        <v>76</v>
      </c>
      <c r="N69" s="3" t="s">
        <v>76</v>
      </c>
      <c r="O69" s="3" t="s">
        <v>76</v>
      </c>
      <c r="P69" s="3" t="s">
        <v>76</v>
      </c>
      <c r="Q69" s="3" t="s">
        <v>76</v>
      </c>
      <c r="R69" s="3" t="s">
        <v>76</v>
      </c>
      <c r="T69" s="38">
        <v>44820</v>
      </c>
      <c r="U69" s="34">
        <f t="shared" si="62"/>
        <v>44841</v>
      </c>
      <c r="V69" s="35">
        <f t="shared" si="63"/>
        <v>0</v>
      </c>
      <c r="W69" s="34">
        <f t="shared" si="64"/>
        <v>56</v>
      </c>
      <c r="X69" s="34">
        <f t="shared" si="65"/>
        <v>60</v>
      </c>
      <c r="Z69" s="52">
        <f t="shared" si="66"/>
        <v>0</v>
      </c>
      <c r="AA69" s="52">
        <f t="shared" si="67"/>
        <v>0</v>
      </c>
      <c r="AB69" s="36">
        <f t="shared" si="68"/>
        <v>61</v>
      </c>
      <c r="AC69" s="55"/>
      <c r="AD69" s="52">
        <f t="shared" si="69"/>
        <v>0</v>
      </c>
      <c r="AE69" s="52">
        <f t="shared" si="70"/>
        <v>0</v>
      </c>
      <c r="AF69" s="34">
        <f t="shared" si="71"/>
        <v>68</v>
      </c>
      <c r="AG69" s="55"/>
      <c r="AH69" s="52">
        <f t="shared" si="72"/>
        <v>0</v>
      </c>
      <c r="AI69" s="52">
        <f t="shared" si="73"/>
        <v>0</v>
      </c>
      <c r="AJ69" s="34">
        <f t="shared" si="74"/>
        <v>75</v>
      </c>
      <c r="AK69" s="55"/>
      <c r="AL69" s="52">
        <f t="shared" si="75"/>
        <v>0</v>
      </c>
      <c r="AM69" s="52">
        <f t="shared" si="76"/>
        <v>0</v>
      </c>
      <c r="AN69" s="34">
        <f t="shared" si="77"/>
        <v>82</v>
      </c>
      <c r="AO69" s="34"/>
      <c r="AP69" s="34">
        <f t="shared" si="78"/>
        <v>106</v>
      </c>
      <c r="AQ69" s="37">
        <f t="shared" si="79"/>
        <v>109</v>
      </c>
      <c r="AR69" s="1">
        <v>30</v>
      </c>
      <c r="AS69" s="1">
        <f t="shared" si="80"/>
        <v>210</v>
      </c>
      <c r="AT69" s="34"/>
      <c r="AU69" s="34">
        <f t="shared" si="81"/>
        <v>-1</v>
      </c>
      <c r="AV69" s="7">
        <f t="shared" si="82"/>
        <v>292</v>
      </c>
      <c r="AW69" s="7"/>
      <c r="AX69" s="70">
        <f t="shared" si="83"/>
        <v>11.428571428571429</v>
      </c>
      <c r="AY69" s="50"/>
      <c r="AZ69" s="50">
        <f t="shared" si="60"/>
        <v>28</v>
      </c>
      <c r="BA69" s="50">
        <f t="shared" si="60"/>
        <v>56</v>
      </c>
      <c r="BB69" s="50">
        <f t="shared" si="84"/>
        <v>91</v>
      </c>
      <c r="BC69" s="50">
        <f t="shared" si="85"/>
        <v>112</v>
      </c>
      <c r="BD69" s="50">
        <f t="shared" si="61"/>
        <v>140</v>
      </c>
      <c r="BE69" s="50">
        <f t="shared" si="61"/>
        <v>168</v>
      </c>
      <c r="BF69" s="50">
        <f t="shared" si="61"/>
        <v>196</v>
      </c>
      <c r="BG69" s="50">
        <f t="shared" si="61"/>
        <v>224</v>
      </c>
      <c r="BH69" s="50">
        <f t="shared" si="61"/>
        <v>252</v>
      </c>
      <c r="BI69" s="50">
        <f t="shared" si="61"/>
        <v>280</v>
      </c>
    </row>
    <row r="70" spans="1:61">
      <c r="A70" s="95">
        <v>268</v>
      </c>
      <c r="B70" s="3" t="s">
        <v>61</v>
      </c>
      <c r="C70" s="3">
        <v>209920</v>
      </c>
      <c r="D70" s="3" t="s">
        <v>94</v>
      </c>
      <c r="H70" s="3" t="s">
        <v>57</v>
      </c>
      <c r="I70" s="3">
        <v>2</v>
      </c>
      <c r="L70" s="3" t="str">
        <f t="shared" si="59"/>
        <v>Not Yet Assigned</v>
      </c>
      <c r="M70" s="3" t="s">
        <v>76</v>
      </c>
      <c r="N70" s="3" t="s">
        <v>76</v>
      </c>
      <c r="O70" s="3" t="s">
        <v>76</v>
      </c>
      <c r="P70" s="3" t="s">
        <v>76</v>
      </c>
      <c r="Q70" s="3" t="s">
        <v>76</v>
      </c>
      <c r="R70" s="3" t="s">
        <v>76</v>
      </c>
      <c r="T70" s="38">
        <v>44820</v>
      </c>
      <c r="U70" s="34">
        <f t="shared" si="62"/>
        <v>44841</v>
      </c>
      <c r="V70" s="35">
        <f t="shared" si="63"/>
        <v>0</v>
      </c>
      <c r="W70" s="34">
        <f t="shared" si="64"/>
        <v>56</v>
      </c>
      <c r="X70" s="34">
        <f t="shared" si="65"/>
        <v>60</v>
      </c>
      <c r="Z70" s="52">
        <f t="shared" si="66"/>
        <v>0</v>
      </c>
      <c r="AA70" s="52">
        <f t="shared" si="67"/>
        <v>0</v>
      </c>
      <c r="AB70" s="36">
        <f t="shared" si="68"/>
        <v>61</v>
      </c>
      <c r="AC70" s="55"/>
      <c r="AD70" s="52">
        <f t="shared" si="69"/>
        <v>0</v>
      </c>
      <c r="AE70" s="52">
        <f t="shared" si="70"/>
        <v>0</v>
      </c>
      <c r="AF70" s="34">
        <f t="shared" si="71"/>
        <v>68</v>
      </c>
      <c r="AG70" s="55"/>
      <c r="AH70" s="52">
        <f t="shared" si="72"/>
        <v>0</v>
      </c>
      <c r="AI70" s="52">
        <f t="shared" si="73"/>
        <v>0</v>
      </c>
      <c r="AJ70" s="34">
        <f t="shared" si="74"/>
        <v>75</v>
      </c>
      <c r="AK70" s="55"/>
      <c r="AL70" s="52">
        <f t="shared" si="75"/>
        <v>0</v>
      </c>
      <c r="AM70" s="52">
        <f t="shared" si="76"/>
        <v>0</v>
      </c>
      <c r="AN70" s="34">
        <f t="shared" si="77"/>
        <v>82</v>
      </c>
      <c r="AO70" s="34"/>
      <c r="AP70" s="34">
        <f t="shared" si="78"/>
        <v>106</v>
      </c>
      <c r="AQ70" s="37">
        <f t="shared" si="79"/>
        <v>109</v>
      </c>
      <c r="AR70" s="1">
        <v>30</v>
      </c>
      <c r="AS70" s="1">
        <f t="shared" si="80"/>
        <v>210</v>
      </c>
      <c r="AT70" s="34"/>
      <c r="AU70" s="34">
        <f t="shared" si="81"/>
        <v>-1</v>
      </c>
      <c r="AV70" s="7">
        <f t="shared" si="82"/>
        <v>292</v>
      </c>
      <c r="AW70" s="7"/>
      <c r="AX70" s="70">
        <f t="shared" si="83"/>
        <v>11.428571428571429</v>
      </c>
      <c r="AY70" s="50"/>
      <c r="AZ70" s="50">
        <f t="shared" si="60"/>
        <v>28</v>
      </c>
      <c r="BA70" s="50">
        <f t="shared" si="60"/>
        <v>56</v>
      </c>
      <c r="BB70" s="50">
        <f t="shared" si="84"/>
        <v>91</v>
      </c>
      <c r="BC70" s="50">
        <f t="shared" si="85"/>
        <v>112</v>
      </c>
      <c r="BD70" s="50">
        <f t="shared" si="61"/>
        <v>140</v>
      </c>
      <c r="BE70" s="50">
        <f t="shared" si="61"/>
        <v>168</v>
      </c>
      <c r="BF70" s="50">
        <f t="shared" si="61"/>
        <v>196</v>
      </c>
      <c r="BG70" s="50">
        <f t="shared" si="61"/>
        <v>224</v>
      </c>
      <c r="BH70" s="50">
        <f t="shared" si="61"/>
        <v>252</v>
      </c>
      <c r="BI70" s="50">
        <f t="shared" si="61"/>
        <v>280</v>
      </c>
    </row>
    <row r="71" spans="1:61">
      <c r="A71" s="95">
        <v>269</v>
      </c>
      <c r="B71" s="3" t="s">
        <v>61</v>
      </c>
      <c r="C71" s="3">
        <v>209920</v>
      </c>
      <c r="D71" s="3" t="s">
        <v>94</v>
      </c>
      <c r="H71" s="3" t="s">
        <v>57</v>
      </c>
      <c r="I71" s="3">
        <v>2</v>
      </c>
      <c r="L71" s="3" t="str">
        <f t="shared" si="59"/>
        <v>Not Yet Assigned</v>
      </c>
      <c r="M71" s="3" t="s">
        <v>76</v>
      </c>
      <c r="N71" s="3" t="s">
        <v>76</v>
      </c>
      <c r="O71" s="3" t="s">
        <v>76</v>
      </c>
      <c r="P71" s="3" t="s">
        <v>76</v>
      </c>
      <c r="Q71" s="3" t="s">
        <v>76</v>
      </c>
      <c r="R71" s="3" t="s">
        <v>76</v>
      </c>
      <c r="T71" s="38">
        <v>44820</v>
      </c>
      <c r="U71" s="34">
        <f t="shared" si="62"/>
        <v>44841</v>
      </c>
      <c r="V71" s="35">
        <f t="shared" si="63"/>
        <v>0</v>
      </c>
      <c r="W71" s="34">
        <f t="shared" si="64"/>
        <v>56</v>
      </c>
      <c r="X71" s="34">
        <f t="shared" si="65"/>
        <v>60</v>
      </c>
      <c r="Z71" s="52">
        <f t="shared" si="66"/>
        <v>0</v>
      </c>
      <c r="AA71" s="52">
        <f t="shared" si="67"/>
        <v>0</v>
      </c>
      <c r="AB71" s="36">
        <f t="shared" si="68"/>
        <v>61</v>
      </c>
      <c r="AC71" s="55"/>
      <c r="AD71" s="52">
        <f t="shared" si="69"/>
        <v>0</v>
      </c>
      <c r="AE71" s="52">
        <f t="shared" si="70"/>
        <v>0</v>
      </c>
      <c r="AF71" s="34">
        <f t="shared" si="71"/>
        <v>68</v>
      </c>
      <c r="AG71" s="55"/>
      <c r="AH71" s="52">
        <f t="shared" si="72"/>
        <v>0</v>
      </c>
      <c r="AI71" s="52">
        <f t="shared" si="73"/>
        <v>0</v>
      </c>
      <c r="AJ71" s="34">
        <f t="shared" si="74"/>
        <v>75</v>
      </c>
      <c r="AK71" s="55"/>
      <c r="AL71" s="52">
        <f t="shared" si="75"/>
        <v>0</v>
      </c>
      <c r="AM71" s="52">
        <f t="shared" si="76"/>
        <v>0</v>
      </c>
      <c r="AN71" s="34">
        <f t="shared" si="77"/>
        <v>82</v>
      </c>
      <c r="AO71" s="34"/>
      <c r="AP71" s="34">
        <f t="shared" si="78"/>
        <v>106</v>
      </c>
      <c r="AQ71" s="37">
        <f t="shared" si="79"/>
        <v>109</v>
      </c>
      <c r="AR71" s="1">
        <v>30</v>
      </c>
      <c r="AS71" s="1">
        <f t="shared" si="80"/>
        <v>210</v>
      </c>
      <c r="AT71" s="34"/>
      <c r="AU71" s="34">
        <f t="shared" si="81"/>
        <v>-1</v>
      </c>
      <c r="AV71" s="7">
        <f t="shared" si="82"/>
        <v>292</v>
      </c>
      <c r="AW71" s="7"/>
      <c r="AX71" s="70">
        <f t="shared" si="83"/>
        <v>11.428571428571429</v>
      </c>
      <c r="AY71" s="50"/>
      <c r="AZ71" s="50">
        <f t="shared" si="60"/>
        <v>28</v>
      </c>
      <c r="BA71" s="50">
        <f t="shared" si="60"/>
        <v>56</v>
      </c>
      <c r="BB71" s="50">
        <f t="shared" si="84"/>
        <v>91</v>
      </c>
      <c r="BC71" s="50">
        <f t="shared" si="85"/>
        <v>112</v>
      </c>
      <c r="BD71" s="50">
        <f t="shared" si="61"/>
        <v>140</v>
      </c>
      <c r="BE71" s="50">
        <f t="shared" si="61"/>
        <v>168</v>
      </c>
      <c r="BF71" s="50">
        <f t="shared" si="61"/>
        <v>196</v>
      </c>
      <c r="BG71" s="50">
        <f t="shared" si="61"/>
        <v>224</v>
      </c>
      <c r="BH71" s="50">
        <f t="shared" si="61"/>
        <v>252</v>
      </c>
      <c r="BI71" s="50">
        <f t="shared" si="61"/>
        <v>280</v>
      </c>
    </row>
    <row r="72" spans="1:61">
      <c r="A72" s="95">
        <v>270</v>
      </c>
      <c r="B72" s="3" t="s">
        <v>61</v>
      </c>
      <c r="C72" s="3">
        <v>210902</v>
      </c>
      <c r="D72" s="3" t="s">
        <v>94</v>
      </c>
      <c r="H72" s="3" t="s">
        <v>57</v>
      </c>
      <c r="I72" s="3">
        <v>2</v>
      </c>
      <c r="L72" s="3" t="str">
        <f t="shared" si="59"/>
        <v>Not Yet Assigned</v>
      </c>
      <c r="M72" s="3" t="s">
        <v>76</v>
      </c>
      <c r="N72" s="3" t="s">
        <v>76</v>
      </c>
      <c r="O72" s="3" t="s">
        <v>76</v>
      </c>
      <c r="P72" s="3" t="s">
        <v>76</v>
      </c>
      <c r="Q72" s="3" t="s">
        <v>76</v>
      </c>
      <c r="R72" s="3" t="s">
        <v>76</v>
      </c>
      <c r="T72" s="38">
        <v>44823</v>
      </c>
      <c r="U72" s="34">
        <f t="shared" si="62"/>
        <v>44844</v>
      </c>
      <c r="V72" s="35">
        <f t="shared" si="63"/>
        <v>0</v>
      </c>
      <c r="W72" s="34">
        <f t="shared" si="64"/>
        <v>56</v>
      </c>
      <c r="X72" s="34">
        <f t="shared" si="65"/>
        <v>60</v>
      </c>
      <c r="Z72" s="52">
        <f t="shared" si="66"/>
        <v>0</v>
      </c>
      <c r="AA72" s="52">
        <f t="shared" si="67"/>
        <v>0</v>
      </c>
      <c r="AB72" s="36">
        <f t="shared" si="68"/>
        <v>61</v>
      </c>
      <c r="AC72" s="55"/>
      <c r="AD72" s="52">
        <f t="shared" si="69"/>
        <v>0</v>
      </c>
      <c r="AE72" s="52">
        <f t="shared" si="70"/>
        <v>0</v>
      </c>
      <c r="AF72" s="34">
        <f t="shared" si="71"/>
        <v>68</v>
      </c>
      <c r="AG72" s="55"/>
      <c r="AH72" s="52">
        <f t="shared" si="72"/>
        <v>0</v>
      </c>
      <c r="AI72" s="52">
        <f t="shared" si="73"/>
        <v>0</v>
      </c>
      <c r="AJ72" s="34">
        <f t="shared" si="74"/>
        <v>75</v>
      </c>
      <c r="AK72" s="55"/>
      <c r="AL72" s="52">
        <f t="shared" si="75"/>
        <v>0</v>
      </c>
      <c r="AM72" s="52">
        <f t="shared" si="76"/>
        <v>0</v>
      </c>
      <c r="AN72" s="34">
        <f t="shared" si="77"/>
        <v>82</v>
      </c>
      <c r="AO72" s="34"/>
      <c r="AP72" s="34">
        <f t="shared" si="78"/>
        <v>106</v>
      </c>
      <c r="AQ72" s="37">
        <f t="shared" si="79"/>
        <v>109</v>
      </c>
      <c r="AR72" s="1">
        <v>30</v>
      </c>
      <c r="AS72" s="1">
        <f t="shared" si="80"/>
        <v>210</v>
      </c>
      <c r="AT72" s="34"/>
      <c r="AU72" s="34">
        <f t="shared" si="81"/>
        <v>-1</v>
      </c>
      <c r="AV72" s="7">
        <f t="shared" si="82"/>
        <v>292</v>
      </c>
      <c r="AW72" s="7"/>
      <c r="AX72" s="70">
        <f t="shared" si="83"/>
        <v>11.428571428571429</v>
      </c>
      <c r="AY72" s="50"/>
      <c r="AZ72" s="50">
        <f t="shared" si="60"/>
        <v>28</v>
      </c>
      <c r="BA72" s="50">
        <f t="shared" si="60"/>
        <v>56</v>
      </c>
      <c r="BB72" s="50">
        <f t="shared" si="84"/>
        <v>91</v>
      </c>
      <c r="BC72" s="50">
        <f t="shared" si="85"/>
        <v>112</v>
      </c>
      <c r="BD72" s="50">
        <f t="shared" ref="BD72:BI81" si="86">BC72+28</f>
        <v>140</v>
      </c>
      <c r="BE72" s="50">
        <f t="shared" si="86"/>
        <v>168</v>
      </c>
      <c r="BF72" s="50">
        <f t="shared" si="86"/>
        <v>196</v>
      </c>
      <c r="BG72" s="50">
        <f t="shared" si="86"/>
        <v>224</v>
      </c>
      <c r="BH72" s="50">
        <f t="shared" si="86"/>
        <v>252</v>
      </c>
      <c r="BI72" s="50">
        <f t="shared" si="86"/>
        <v>280</v>
      </c>
    </row>
    <row r="73" spans="1:61">
      <c r="A73" s="95">
        <v>271</v>
      </c>
      <c r="B73" s="3" t="s">
        <v>61</v>
      </c>
      <c r="C73" s="3">
        <v>210902</v>
      </c>
      <c r="D73" s="3" t="s">
        <v>94</v>
      </c>
      <c r="H73" s="3" t="s">
        <v>57</v>
      </c>
      <c r="I73" s="3">
        <v>2</v>
      </c>
      <c r="L73" s="3" t="str">
        <f t="shared" si="59"/>
        <v>Not Yet Assigned</v>
      </c>
      <c r="M73" s="3" t="s">
        <v>76</v>
      </c>
      <c r="N73" s="3" t="s">
        <v>76</v>
      </c>
      <c r="O73" s="3" t="s">
        <v>76</v>
      </c>
      <c r="P73" s="3" t="s">
        <v>76</v>
      </c>
      <c r="Q73" s="3" t="s">
        <v>76</v>
      </c>
      <c r="R73" s="3" t="s">
        <v>76</v>
      </c>
      <c r="T73" s="38">
        <v>44823</v>
      </c>
      <c r="U73" s="34">
        <f t="shared" si="62"/>
        <v>44844</v>
      </c>
      <c r="V73" s="35">
        <f t="shared" si="63"/>
        <v>0</v>
      </c>
      <c r="W73" s="34">
        <f t="shared" si="64"/>
        <v>56</v>
      </c>
      <c r="X73" s="34">
        <f t="shared" si="65"/>
        <v>60</v>
      </c>
      <c r="Z73" s="52">
        <f t="shared" si="66"/>
        <v>0</v>
      </c>
      <c r="AA73" s="52">
        <f t="shared" si="67"/>
        <v>0</v>
      </c>
      <c r="AB73" s="36">
        <f t="shared" si="68"/>
        <v>61</v>
      </c>
      <c r="AC73" s="55"/>
      <c r="AD73" s="52">
        <f t="shared" si="69"/>
        <v>0</v>
      </c>
      <c r="AE73" s="52">
        <f t="shared" si="70"/>
        <v>0</v>
      </c>
      <c r="AF73" s="34">
        <f t="shared" si="71"/>
        <v>68</v>
      </c>
      <c r="AG73" s="55"/>
      <c r="AH73" s="52">
        <f t="shared" si="72"/>
        <v>0</v>
      </c>
      <c r="AI73" s="52">
        <f t="shared" si="73"/>
        <v>0</v>
      </c>
      <c r="AJ73" s="34">
        <f t="shared" si="74"/>
        <v>75</v>
      </c>
      <c r="AK73" s="55"/>
      <c r="AL73" s="52">
        <f t="shared" si="75"/>
        <v>0</v>
      </c>
      <c r="AM73" s="52">
        <f t="shared" si="76"/>
        <v>0</v>
      </c>
      <c r="AN73" s="34">
        <f t="shared" si="77"/>
        <v>82</v>
      </c>
      <c r="AO73" s="34"/>
      <c r="AP73" s="34">
        <f t="shared" si="78"/>
        <v>106</v>
      </c>
      <c r="AQ73" s="37">
        <f t="shared" si="79"/>
        <v>109</v>
      </c>
      <c r="AR73" s="1">
        <v>30</v>
      </c>
      <c r="AS73" s="1">
        <f t="shared" si="80"/>
        <v>210</v>
      </c>
      <c r="AT73" s="34"/>
      <c r="AU73" s="34">
        <f t="shared" si="81"/>
        <v>-1</v>
      </c>
      <c r="AV73" s="7">
        <f t="shared" si="82"/>
        <v>292</v>
      </c>
      <c r="AW73" s="7"/>
      <c r="AX73" s="70">
        <f t="shared" si="83"/>
        <v>11.428571428571429</v>
      </c>
      <c r="AY73" s="50"/>
      <c r="AZ73" s="50">
        <f t="shared" si="60"/>
        <v>28</v>
      </c>
      <c r="BA73" s="50">
        <f t="shared" si="60"/>
        <v>56</v>
      </c>
      <c r="BB73" s="50">
        <f t="shared" si="84"/>
        <v>91</v>
      </c>
      <c r="BC73" s="50">
        <f t="shared" si="85"/>
        <v>112</v>
      </c>
      <c r="BD73" s="50">
        <f t="shared" si="86"/>
        <v>140</v>
      </c>
      <c r="BE73" s="50">
        <f t="shared" si="86"/>
        <v>168</v>
      </c>
      <c r="BF73" s="50">
        <f t="shared" si="86"/>
        <v>196</v>
      </c>
      <c r="BG73" s="50">
        <f t="shared" si="86"/>
        <v>224</v>
      </c>
      <c r="BH73" s="50">
        <f t="shared" si="86"/>
        <v>252</v>
      </c>
      <c r="BI73" s="50">
        <f t="shared" si="86"/>
        <v>280</v>
      </c>
    </row>
    <row r="74" spans="1:61">
      <c r="A74" s="95">
        <v>272</v>
      </c>
      <c r="B74" s="3" t="s">
        <v>61</v>
      </c>
      <c r="C74" s="3">
        <v>210902</v>
      </c>
      <c r="D74" s="3" t="s">
        <v>94</v>
      </c>
      <c r="H74" s="3" t="s">
        <v>57</v>
      </c>
      <c r="I74" s="3">
        <v>2</v>
      </c>
      <c r="L74" s="3" t="str">
        <f t="shared" si="59"/>
        <v>Not Yet Assigned</v>
      </c>
      <c r="M74" s="3" t="s">
        <v>76</v>
      </c>
      <c r="N74" s="3" t="s">
        <v>76</v>
      </c>
      <c r="O74" s="3" t="s">
        <v>76</v>
      </c>
      <c r="P74" s="3" t="s">
        <v>76</v>
      </c>
      <c r="Q74" s="3" t="s">
        <v>76</v>
      </c>
      <c r="R74" s="3" t="s">
        <v>76</v>
      </c>
      <c r="T74" s="38">
        <v>44823</v>
      </c>
      <c r="U74" s="34">
        <f t="shared" si="62"/>
        <v>44844</v>
      </c>
      <c r="V74" s="35">
        <f t="shared" si="63"/>
        <v>0</v>
      </c>
      <c r="W74" s="34">
        <f t="shared" si="64"/>
        <v>56</v>
      </c>
      <c r="X74" s="34">
        <f t="shared" si="65"/>
        <v>60</v>
      </c>
      <c r="Z74" s="52">
        <f t="shared" si="66"/>
        <v>0</v>
      </c>
      <c r="AA74" s="52">
        <f t="shared" si="67"/>
        <v>0</v>
      </c>
      <c r="AB74" s="36">
        <f t="shared" si="68"/>
        <v>61</v>
      </c>
      <c r="AC74" s="55"/>
      <c r="AD74" s="52">
        <f t="shared" si="69"/>
        <v>0</v>
      </c>
      <c r="AE74" s="52">
        <f t="shared" si="70"/>
        <v>0</v>
      </c>
      <c r="AF74" s="34">
        <f t="shared" si="71"/>
        <v>68</v>
      </c>
      <c r="AG74" s="55"/>
      <c r="AH74" s="52">
        <f t="shared" si="72"/>
        <v>0</v>
      </c>
      <c r="AI74" s="52">
        <f t="shared" si="73"/>
        <v>0</v>
      </c>
      <c r="AJ74" s="34">
        <f t="shared" si="74"/>
        <v>75</v>
      </c>
      <c r="AK74" s="55"/>
      <c r="AL74" s="52">
        <f t="shared" si="75"/>
        <v>0</v>
      </c>
      <c r="AM74" s="52">
        <f t="shared" si="76"/>
        <v>0</v>
      </c>
      <c r="AN74" s="34">
        <f t="shared" si="77"/>
        <v>82</v>
      </c>
      <c r="AO74" s="34"/>
      <c r="AP74" s="34">
        <f t="shared" si="78"/>
        <v>106</v>
      </c>
      <c r="AQ74" s="37">
        <f t="shared" si="79"/>
        <v>109</v>
      </c>
      <c r="AR74" s="1">
        <v>30</v>
      </c>
      <c r="AS74" s="1">
        <f t="shared" si="80"/>
        <v>210</v>
      </c>
      <c r="AT74" s="34"/>
      <c r="AU74" s="34">
        <f t="shared" si="81"/>
        <v>-1</v>
      </c>
      <c r="AV74" s="7">
        <f t="shared" si="82"/>
        <v>292</v>
      </c>
      <c r="AW74" s="7"/>
      <c r="AX74" s="70">
        <f t="shared" si="83"/>
        <v>11.428571428571429</v>
      </c>
      <c r="AY74" s="50"/>
      <c r="AZ74" s="50">
        <f t="shared" si="60"/>
        <v>28</v>
      </c>
      <c r="BA74" s="50">
        <f t="shared" si="60"/>
        <v>56</v>
      </c>
      <c r="BB74" s="50">
        <f t="shared" si="84"/>
        <v>91</v>
      </c>
      <c r="BC74" s="50">
        <f t="shared" si="85"/>
        <v>112</v>
      </c>
      <c r="BD74" s="50">
        <f t="shared" si="86"/>
        <v>140</v>
      </c>
      <c r="BE74" s="50">
        <f t="shared" si="86"/>
        <v>168</v>
      </c>
      <c r="BF74" s="50">
        <f t="shared" si="86"/>
        <v>196</v>
      </c>
      <c r="BG74" s="50">
        <f t="shared" si="86"/>
        <v>224</v>
      </c>
      <c r="BH74" s="50">
        <f t="shared" si="86"/>
        <v>252</v>
      </c>
      <c r="BI74" s="50">
        <f t="shared" si="86"/>
        <v>280</v>
      </c>
    </row>
    <row r="75" spans="1:61">
      <c r="A75" s="95">
        <v>273</v>
      </c>
      <c r="B75" s="3" t="s">
        <v>61</v>
      </c>
      <c r="C75" s="3">
        <v>210902</v>
      </c>
      <c r="D75" s="3" t="s">
        <v>94</v>
      </c>
      <c r="H75" s="3" t="s">
        <v>57</v>
      </c>
      <c r="I75" s="3">
        <v>2</v>
      </c>
      <c r="L75" s="3" t="str">
        <f t="shared" si="59"/>
        <v>Not Yet Assigned</v>
      </c>
      <c r="M75" s="3" t="s">
        <v>76</v>
      </c>
      <c r="N75" s="3" t="s">
        <v>76</v>
      </c>
      <c r="O75" s="3" t="s">
        <v>76</v>
      </c>
      <c r="P75" s="3" t="s">
        <v>76</v>
      </c>
      <c r="Q75" s="3" t="s">
        <v>76</v>
      </c>
      <c r="R75" s="3" t="s">
        <v>76</v>
      </c>
      <c r="T75" s="38">
        <v>44823</v>
      </c>
      <c r="U75" s="34">
        <f t="shared" si="62"/>
        <v>44844</v>
      </c>
      <c r="V75" s="35">
        <f t="shared" si="63"/>
        <v>0</v>
      </c>
      <c r="W75" s="34">
        <f t="shared" si="64"/>
        <v>56</v>
      </c>
      <c r="X75" s="34">
        <f t="shared" si="65"/>
        <v>60</v>
      </c>
      <c r="Z75" s="52">
        <f t="shared" si="66"/>
        <v>0</v>
      </c>
      <c r="AA75" s="52">
        <f t="shared" si="67"/>
        <v>0</v>
      </c>
      <c r="AB75" s="36">
        <f t="shared" si="68"/>
        <v>61</v>
      </c>
      <c r="AC75" s="55"/>
      <c r="AD75" s="52">
        <f t="shared" si="69"/>
        <v>0</v>
      </c>
      <c r="AE75" s="52">
        <f t="shared" si="70"/>
        <v>0</v>
      </c>
      <c r="AF75" s="34">
        <f t="shared" si="71"/>
        <v>68</v>
      </c>
      <c r="AG75" s="55"/>
      <c r="AH75" s="52">
        <f t="shared" si="72"/>
        <v>0</v>
      </c>
      <c r="AI75" s="52">
        <f t="shared" si="73"/>
        <v>0</v>
      </c>
      <c r="AJ75" s="34">
        <f t="shared" si="74"/>
        <v>75</v>
      </c>
      <c r="AK75" s="55"/>
      <c r="AL75" s="52">
        <f t="shared" si="75"/>
        <v>0</v>
      </c>
      <c r="AM75" s="52">
        <f t="shared" si="76"/>
        <v>0</v>
      </c>
      <c r="AN75" s="34">
        <f t="shared" si="77"/>
        <v>82</v>
      </c>
      <c r="AO75" s="34"/>
      <c r="AP75" s="34">
        <f t="shared" si="78"/>
        <v>106</v>
      </c>
      <c r="AQ75" s="37">
        <f t="shared" si="79"/>
        <v>109</v>
      </c>
      <c r="AR75" s="1">
        <v>30</v>
      </c>
      <c r="AS75" s="1">
        <f t="shared" si="80"/>
        <v>210</v>
      </c>
      <c r="AT75" s="34"/>
      <c r="AU75" s="34">
        <f t="shared" si="81"/>
        <v>-1</v>
      </c>
      <c r="AV75" s="7">
        <f t="shared" si="82"/>
        <v>292</v>
      </c>
      <c r="AW75" s="7"/>
      <c r="AX75" s="70">
        <f t="shared" si="83"/>
        <v>11.428571428571429</v>
      </c>
      <c r="AY75" s="50"/>
      <c r="AZ75" s="50">
        <f t="shared" si="60"/>
        <v>28</v>
      </c>
      <c r="BA75" s="50">
        <f t="shared" si="60"/>
        <v>56</v>
      </c>
      <c r="BB75" s="50">
        <f t="shared" si="84"/>
        <v>91</v>
      </c>
      <c r="BC75" s="50">
        <f t="shared" si="85"/>
        <v>112</v>
      </c>
      <c r="BD75" s="50">
        <f t="shared" si="86"/>
        <v>140</v>
      </c>
      <c r="BE75" s="50">
        <f t="shared" si="86"/>
        <v>168</v>
      </c>
      <c r="BF75" s="50">
        <f t="shared" si="86"/>
        <v>196</v>
      </c>
      <c r="BG75" s="50">
        <f t="shared" si="86"/>
        <v>224</v>
      </c>
      <c r="BH75" s="50">
        <f t="shared" si="86"/>
        <v>252</v>
      </c>
      <c r="BI75" s="50">
        <f t="shared" si="86"/>
        <v>280</v>
      </c>
    </row>
    <row r="76" spans="1:61">
      <c r="A76" s="95">
        <v>274</v>
      </c>
      <c r="B76" s="3" t="s">
        <v>61</v>
      </c>
      <c r="C76" s="3">
        <v>210902</v>
      </c>
      <c r="D76" s="3" t="s">
        <v>94</v>
      </c>
      <c r="H76" s="3" t="s">
        <v>57</v>
      </c>
      <c r="I76" s="3">
        <v>2</v>
      </c>
      <c r="L76" s="3" t="str">
        <f t="shared" si="59"/>
        <v>Not Yet Assigned</v>
      </c>
      <c r="M76" s="3" t="s">
        <v>76</v>
      </c>
      <c r="N76" s="3" t="s">
        <v>76</v>
      </c>
      <c r="O76" s="3" t="s">
        <v>76</v>
      </c>
      <c r="P76" s="3" t="s">
        <v>76</v>
      </c>
      <c r="Q76" s="3" t="s">
        <v>76</v>
      </c>
      <c r="R76" s="3" t="s">
        <v>76</v>
      </c>
      <c r="T76" s="38">
        <v>44823</v>
      </c>
      <c r="U76" s="34">
        <f t="shared" si="62"/>
        <v>44844</v>
      </c>
      <c r="V76" s="35">
        <f t="shared" si="63"/>
        <v>0</v>
      </c>
      <c r="W76" s="34">
        <f t="shared" si="64"/>
        <v>56</v>
      </c>
      <c r="X76" s="34">
        <f t="shared" si="65"/>
        <v>60</v>
      </c>
      <c r="Z76" s="52">
        <f t="shared" si="66"/>
        <v>0</v>
      </c>
      <c r="AA76" s="52">
        <f t="shared" si="67"/>
        <v>0</v>
      </c>
      <c r="AB76" s="36">
        <f t="shared" si="68"/>
        <v>61</v>
      </c>
      <c r="AC76" s="55"/>
      <c r="AD76" s="52">
        <f t="shared" si="69"/>
        <v>0</v>
      </c>
      <c r="AE76" s="52">
        <f t="shared" si="70"/>
        <v>0</v>
      </c>
      <c r="AF76" s="34">
        <f t="shared" si="71"/>
        <v>68</v>
      </c>
      <c r="AG76" s="55"/>
      <c r="AH76" s="52">
        <f t="shared" si="72"/>
        <v>0</v>
      </c>
      <c r="AI76" s="52">
        <f t="shared" si="73"/>
        <v>0</v>
      </c>
      <c r="AJ76" s="34">
        <f t="shared" si="74"/>
        <v>75</v>
      </c>
      <c r="AK76" s="55"/>
      <c r="AL76" s="52">
        <f t="shared" si="75"/>
        <v>0</v>
      </c>
      <c r="AM76" s="52">
        <f t="shared" si="76"/>
        <v>0</v>
      </c>
      <c r="AN76" s="34">
        <f t="shared" si="77"/>
        <v>82</v>
      </c>
      <c r="AO76" s="34"/>
      <c r="AP76" s="34">
        <f t="shared" si="78"/>
        <v>106</v>
      </c>
      <c r="AQ76" s="37">
        <f t="shared" si="79"/>
        <v>109</v>
      </c>
      <c r="AR76" s="1">
        <v>30</v>
      </c>
      <c r="AS76" s="1">
        <f t="shared" si="80"/>
        <v>210</v>
      </c>
      <c r="AT76" s="34"/>
      <c r="AU76" s="34">
        <f t="shared" si="81"/>
        <v>-1</v>
      </c>
      <c r="AV76" s="7">
        <f t="shared" si="82"/>
        <v>292</v>
      </c>
      <c r="AW76" s="7"/>
      <c r="AX76" s="70">
        <f t="shared" si="83"/>
        <v>11.428571428571429</v>
      </c>
      <c r="AY76" s="50"/>
      <c r="AZ76" s="50">
        <f t="shared" si="60"/>
        <v>28</v>
      </c>
      <c r="BA76" s="50">
        <f t="shared" si="60"/>
        <v>56</v>
      </c>
      <c r="BB76" s="50">
        <f t="shared" si="84"/>
        <v>91</v>
      </c>
      <c r="BC76" s="50">
        <f t="shared" si="85"/>
        <v>112</v>
      </c>
      <c r="BD76" s="50">
        <f t="shared" si="86"/>
        <v>140</v>
      </c>
      <c r="BE76" s="50">
        <f t="shared" si="86"/>
        <v>168</v>
      </c>
      <c r="BF76" s="50">
        <f t="shared" si="86"/>
        <v>196</v>
      </c>
      <c r="BG76" s="50">
        <f t="shared" si="86"/>
        <v>224</v>
      </c>
      <c r="BH76" s="50">
        <f t="shared" si="86"/>
        <v>252</v>
      </c>
      <c r="BI76" s="50">
        <f t="shared" si="86"/>
        <v>280</v>
      </c>
    </row>
    <row r="77" spans="1:61">
      <c r="A77" s="95">
        <v>275</v>
      </c>
      <c r="B77" s="3" t="s">
        <v>61</v>
      </c>
      <c r="C77" s="3">
        <v>210902</v>
      </c>
      <c r="D77" s="3" t="s">
        <v>94</v>
      </c>
      <c r="H77" s="3" t="s">
        <v>57</v>
      </c>
      <c r="I77" s="3">
        <v>2</v>
      </c>
      <c r="L77" s="3" t="str">
        <f t="shared" si="59"/>
        <v>Not Yet Assigned</v>
      </c>
      <c r="M77" s="3" t="s">
        <v>76</v>
      </c>
      <c r="N77" s="3" t="s">
        <v>76</v>
      </c>
      <c r="O77" s="3" t="s">
        <v>76</v>
      </c>
      <c r="P77" s="3" t="s">
        <v>76</v>
      </c>
      <c r="Q77" s="3" t="s">
        <v>76</v>
      </c>
      <c r="R77" s="3" t="s">
        <v>76</v>
      </c>
      <c r="T77" s="38">
        <v>44823</v>
      </c>
      <c r="U77" s="34">
        <f t="shared" si="62"/>
        <v>44844</v>
      </c>
      <c r="V77" s="35">
        <f t="shared" si="63"/>
        <v>0</v>
      </c>
      <c r="W77" s="34">
        <f t="shared" si="64"/>
        <v>56</v>
      </c>
      <c r="X77" s="34">
        <f t="shared" si="65"/>
        <v>60</v>
      </c>
      <c r="Z77" s="52">
        <f t="shared" si="66"/>
        <v>0</v>
      </c>
      <c r="AA77" s="52">
        <f t="shared" si="67"/>
        <v>0</v>
      </c>
      <c r="AB77" s="36">
        <f t="shared" si="68"/>
        <v>61</v>
      </c>
      <c r="AC77" s="55"/>
      <c r="AD77" s="52">
        <f t="shared" si="69"/>
        <v>0</v>
      </c>
      <c r="AE77" s="52">
        <f t="shared" si="70"/>
        <v>0</v>
      </c>
      <c r="AF77" s="34">
        <f t="shared" si="71"/>
        <v>68</v>
      </c>
      <c r="AG77" s="55"/>
      <c r="AH77" s="52">
        <f t="shared" si="72"/>
        <v>0</v>
      </c>
      <c r="AI77" s="52">
        <f t="shared" si="73"/>
        <v>0</v>
      </c>
      <c r="AJ77" s="34">
        <f t="shared" si="74"/>
        <v>75</v>
      </c>
      <c r="AK77" s="55"/>
      <c r="AL77" s="52">
        <f t="shared" si="75"/>
        <v>0</v>
      </c>
      <c r="AM77" s="52">
        <f t="shared" si="76"/>
        <v>0</v>
      </c>
      <c r="AN77" s="34">
        <f t="shared" si="77"/>
        <v>82</v>
      </c>
      <c r="AO77" s="34"/>
      <c r="AP77" s="34">
        <f t="shared" si="78"/>
        <v>106</v>
      </c>
      <c r="AQ77" s="37">
        <f t="shared" si="79"/>
        <v>109</v>
      </c>
      <c r="AR77" s="1">
        <v>30</v>
      </c>
      <c r="AS77" s="1">
        <f t="shared" si="80"/>
        <v>210</v>
      </c>
      <c r="AT77" s="34"/>
      <c r="AU77" s="34">
        <f t="shared" si="81"/>
        <v>-1</v>
      </c>
      <c r="AV77" s="7">
        <f t="shared" si="82"/>
        <v>292</v>
      </c>
      <c r="AW77" s="7"/>
      <c r="AX77" s="70">
        <f t="shared" si="83"/>
        <v>11.428571428571429</v>
      </c>
      <c r="AY77" s="50"/>
      <c r="AZ77" s="50">
        <f t="shared" si="60"/>
        <v>28</v>
      </c>
      <c r="BA77" s="50">
        <f t="shared" si="60"/>
        <v>56</v>
      </c>
      <c r="BB77" s="50">
        <f t="shared" si="84"/>
        <v>91</v>
      </c>
      <c r="BC77" s="50">
        <f t="shared" si="85"/>
        <v>112</v>
      </c>
      <c r="BD77" s="50">
        <f t="shared" si="86"/>
        <v>140</v>
      </c>
      <c r="BE77" s="50">
        <f t="shared" si="86"/>
        <v>168</v>
      </c>
      <c r="BF77" s="50">
        <f t="shared" si="86"/>
        <v>196</v>
      </c>
      <c r="BG77" s="50">
        <f t="shared" si="86"/>
        <v>224</v>
      </c>
      <c r="BH77" s="50">
        <f t="shared" si="86"/>
        <v>252</v>
      </c>
      <c r="BI77" s="50">
        <f t="shared" si="86"/>
        <v>280</v>
      </c>
    </row>
    <row r="78" spans="1:61">
      <c r="A78" s="95">
        <v>276</v>
      </c>
      <c r="B78" s="3" t="s">
        <v>61</v>
      </c>
      <c r="C78" s="3">
        <v>210902</v>
      </c>
      <c r="D78" s="3" t="s">
        <v>94</v>
      </c>
      <c r="H78" s="3" t="s">
        <v>57</v>
      </c>
      <c r="I78" s="3">
        <v>2</v>
      </c>
      <c r="L78" s="3" t="str">
        <f t="shared" si="59"/>
        <v>Not Yet Assigned</v>
      </c>
      <c r="M78" s="3" t="s">
        <v>76</v>
      </c>
      <c r="N78" s="3" t="s">
        <v>76</v>
      </c>
      <c r="O78" s="3" t="s">
        <v>76</v>
      </c>
      <c r="P78" s="3" t="s">
        <v>76</v>
      </c>
      <c r="Q78" s="3" t="s">
        <v>76</v>
      </c>
      <c r="R78" s="3" t="s">
        <v>76</v>
      </c>
      <c r="T78" s="38">
        <v>44823</v>
      </c>
      <c r="U78" s="34">
        <f t="shared" si="62"/>
        <v>44844</v>
      </c>
      <c r="V78" s="35">
        <f t="shared" si="63"/>
        <v>0</v>
      </c>
      <c r="W78" s="34">
        <f t="shared" si="64"/>
        <v>56</v>
      </c>
      <c r="X78" s="34">
        <f t="shared" si="65"/>
        <v>60</v>
      </c>
      <c r="Z78" s="52">
        <f t="shared" si="66"/>
        <v>0</v>
      </c>
      <c r="AA78" s="52">
        <f t="shared" si="67"/>
        <v>0</v>
      </c>
      <c r="AB78" s="36">
        <f t="shared" si="68"/>
        <v>61</v>
      </c>
      <c r="AC78" s="55"/>
      <c r="AD78" s="52">
        <f t="shared" si="69"/>
        <v>0</v>
      </c>
      <c r="AE78" s="52">
        <f t="shared" si="70"/>
        <v>0</v>
      </c>
      <c r="AF78" s="34">
        <f t="shared" si="71"/>
        <v>68</v>
      </c>
      <c r="AG78" s="55"/>
      <c r="AH78" s="52">
        <f t="shared" si="72"/>
        <v>0</v>
      </c>
      <c r="AI78" s="52">
        <f t="shared" si="73"/>
        <v>0</v>
      </c>
      <c r="AJ78" s="34">
        <f t="shared" si="74"/>
        <v>75</v>
      </c>
      <c r="AK78" s="55"/>
      <c r="AL78" s="52">
        <f t="shared" si="75"/>
        <v>0</v>
      </c>
      <c r="AM78" s="52">
        <f t="shared" si="76"/>
        <v>0</v>
      </c>
      <c r="AN78" s="34">
        <f t="shared" si="77"/>
        <v>82</v>
      </c>
      <c r="AO78" s="34"/>
      <c r="AP78" s="34">
        <f t="shared" si="78"/>
        <v>106</v>
      </c>
      <c r="AQ78" s="37">
        <f t="shared" si="79"/>
        <v>109</v>
      </c>
      <c r="AR78" s="1">
        <v>30</v>
      </c>
      <c r="AS78" s="1">
        <f t="shared" si="80"/>
        <v>210</v>
      </c>
      <c r="AT78" s="34"/>
      <c r="AU78" s="34">
        <f t="shared" si="81"/>
        <v>-1</v>
      </c>
      <c r="AV78" s="7">
        <f t="shared" si="82"/>
        <v>292</v>
      </c>
      <c r="AW78" s="7"/>
      <c r="AX78" s="70">
        <f t="shared" si="83"/>
        <v>11.428571428571429</v>
      </c>
      <c r="AY78" s="50"/>
      <c r="AZ78" s="50">
        <f t="shared" si="60"/>
        <v>28</v>
      </c>
      <c r="BA78" s="50">
        <f t="shared" si="60"/>
        <v>56</v>
      </c>
      <c r="BB78" s="50">
        <f t="shared" si="84"/>
        <v>91</v>
      </c>
      <c r="BC78" s="50">
        <f t="shared" si="85"/>
        <v>112</v>
      </c>
      <c r="BD78" s="50">
        <f t="shared" si="86"/>
        <v>140</v>
      </c>
      <c r="BE78" s="50">
        <f t="shared" si="86"/>
        <v>168</v>
      </c>
      <c r="BF78" s="50">
        <f t="shared" si="86"/>
        <v>196</v>
      </c>
      <c r="BG78" s="50">
        <f t="shared" si="86"/>
        <v>224</v>
      </c>
      <c r="BH78" s="50">
        <f t="shared" si="86"/>
        <v>252</v>
      </c>
      <c r="BI78" s="50">
        <f t="shared" si="86"/>
        <v>280</v>
      </c>
    </row>
    <row r="79" spans="1:61">
      <c r="A79" s="95">
        <v>277</v>
      </c>
      <c r="B79" s="3" t="s">
        <v>61</v>
      </c>
      <c r="C79" s="3">
        <v>210902</v>
      </c>
      <c r="D79" s="3" t="s">
        <v>94</v>
      </c>
      <c r="H79" s="3" t="s">
        <v>57</v>
      </c>
      <c r="I79" s="3">
        <v>2</v>
      </c>
      <c r="L79" s="3" t="str">
        <f t="shared" si="59"/>
        <v>Not Yet Assigned</v>
      </c>
      <c r="M79" s="3" t="s">
        <v>76</v>
      </c>
      <c r="N79" s="3" t="s">
        <v>76</v>
      </c>
      <c r="O79" s="3" t="s">
        <v>76</v>
      </c>
      <c r="P79" s="3" t="s">
        <v>76</v>
      </c>
      <c r="Q79" s="3" t="s">
        <v>76</v>
      </c>
      <c r="R79" s="3" t="s">
        <v>76</v>
      </c>
      <c r="T79" s="38">
        <v>44823</v>
      </c>
      <c r="U79" s="34">
        <f t="shared" si="62"/>
        <v>44844</v>
      </c>
      <c r="V79" s="35">
        <f t="shared" si="63"/>
        <v>0</v>
      </c>
      <c r="W79" s="34">
        <f t="shared" si="64"/>
        <v>56</v>
      </c>
      <c r="X79" s="34">
        <f t="shared" si="65"/>
        <v>60</v>
      </c>
      <c r="Z79" s="52">
        <f t="shared" si="66"/>
        <v>0</v>
      </c>
      <c r="AA79" s="52">
        <f t="shared" si="67"/>
        <v>0</v>
      </c>
      <c r="AB79" s="36">
        <f t="shared" si="68"/>
        <v>61</v>
      </c>
      <c r="AC79" s="55"/>
      <c r="AD79" s="52">
        <f t="shared" si="69"/>
        <v>0</v>
      </c>
      <c r="AE79" s="52">
        <f t="shared" si="70"/>
        <v>0</v>
      </c>
      <c r="AF79" s="34">
        <f t="shared" si="71"/>
        <v>68</v>
      </c>
      <c r="AG79" s="55"/>
      <c r="AH79" s="52">
        <f t="shared" si="72"/>
        <v>0</v>
      </c>
      <c r="AI79" s="52">
        <f t="shared" si="73"/>
        <v>0</v>
      </c>
      <c r="AJ79" s="34">
        <f t="shared" si="74"/>
        <v>75</v>
      </c>
      <c r="AK79" s="55"/>
      <c r="AL79" s="52">
        <f t="shared" si="75"/>
        <v>0</v>
      </c>
      <c r="AM79" s="52">
        <f t="shared" si="76"/>
        <v>0</v>
      </c>
      <c r="AN79" s="34">
        <f t="shared" si="77"/>
        <v>82</v>
      </c>
      <c r="AO79" s="34"/>
      <c r="AP79" s="34">
        <f t="shared" si="78"/>
        <v>106</v>
      </c>
      <c r="AQ79" s="37">
        <f t="shared" si="79"/>
        <v>109</v>
      </c>
      <c r="AR79" s="1">
        <v>30</v>
      </c>
      <c r="AS79" s="1">
        <f t="shared" si="80"/>
        <v>210</v>
      </c>
      <c r="AT79" s="34"/>
      <c r="AU79" s="34">
        <f t="shared" si="81"/>
        <v>-1</v>
      </c>
      <c r="AV79" s="7">
        <f t="shared" si="82"/>
        <v>292</v>
      </c>
      <c r="AW79" s="7"/>
      <c r="AX79" s="70">
        <f t="shared" si="83"/>
        <v>11.428571428571429</v>
      </c>
      <c r="AY79" s="50"/>
      <c r="AZ79" s="50">
        <f t="shared" si="60"/>
        <v>28</v>
      </c>
      <c r="BA79" s="50">
        <f t="shared" si="60"/>
        <v>56</v>
      </c>
      <c r="BB79" s="50">
        <f t="shared" si="84"/>
        <v>91</v>
      </c>
      <c r="BC79" s="50">
        <f t="shared" si="85"/>
        <v>112</v>
      </c>
      <c r="BD79" s="50">
        <f t="shared" si="86"/>
        <v>140</v>
      </c>
      <c r="BE79" s="50">
        <f t="shared" si="86"/>
        <v>168</v>
      </c>
      <c r="BF79" s="50">
        <f t="shared" si="86"/>
        <v>196</v>
      </c>
      <c r="BG79" s="50">
        <f t="shared" si="86"/>
        <v>224</v>
      </c>
      <c r="BH79" s="50">
        <f t="shared" si="86"/>
        <v>252</v>
      </c>
      <c r="BI79" s="50">
        <f t="shared" si="86"/>
        <v>280</v>
      </c>
    </row>
    <row r="80" spans="1:61">
      <c r="A80" s="95">
        <v>278</v>
      </c>
      <c r="L80" s="3" t="str">
        <f t="shared" si="59"/>
        <v>Not Yet Assigned</v>
      </c>
      <c r="M80" s="3" t="s">
        <v>76</v>
      </c>
      <c r="N80" s="3" t="s">
        <v>76</v>
      </c>
      <c r="O80" s="3" t="s">
        <v>76</v>
      </c>
      <c r="P80" s="3" t="s">
        <v>76</v>
      </c>
      <c r="Q80" s="3" t="s">
        <v>76</v>
      </c>
      <c r="R80" s="3" t="s">
        <v>76</v>
      </c>
      <c r="U80" s="34">
        <f t="shared" si="62"/>
        <v>21</v>
      </c>
      <c r="V80" s="35">
        <f t="shared" si="63"/>
        <v>0</v>
      </c>
      <c r="W80" s="34">
        <f t="shared" si="64"/>
        <v>56</v>
      </c>
      <c r="X80" s="34">
        <f t="shared" si="65"/>
        <v>60</v>
      </c>
      <c r="Z80" s="52">
        <f t="shared" si="66"/>
        <v>0</v>
      </c>
      <c r="AA80" s="52">
        <f t="shared" si="67"/>
        <v>0</v>
      </c>
      <c r="AB80" s="36">
        <f t="shared" si="68"/>
        <v>61</v>
      </c>
      <c r="AC80" s="55"/>
      <c r="AD80" s="52">
        <f t="shared" si="69"/>
        <v>0</v>
      </c>
      <c r="AE80" s="52">
        <f t="shared" si="70"/>
        <v>0</v>
      </c>
      <c r="AF80" s="34">
        <f t="shared" si="71"/>
        <v>68</v>
      </c>
      <c r="AG80" s="55"/>
      <c r="AH80" s="52">
        <f t="shared" si="72"/>
        <v>0</v>
      </c>
      <c r="AI80" s="52">
        <f t="shared" si="73"/>
        <v>0</v>
      </c>
      <c r="AJ80" s="34">
        <f t="shared" si="74"/>
        <v>75</v>
      </c>
      <c r="AK80" s="55"/>
      <c r="AL80" s="52">
        <f t="shared" si="75"/>
        <v>0</v>
      </c>
      <c r="AM80" s="52">
        <f t="shared" si="76"/>
        <v>0</v>
      </c>
      <c r="AN80" s="34">
        <f t="shared" si="77"/>
        <v>82</v>
      </c>
      <c r="AO80" s="34"/>
      <c r="AP80" s="34">
        <f t="shared" si="78"/>
        <v>106</v>
      </c>
      <c r="AQ80" s="37">
        <f t="shared" si="79"/>
        <v>109</v>
      </c>
      <c r="AR80" s="1">
        <v>30</v>
      </c>
      <c r="AS80" s="1">
        <f t="shared" si="80"/>
        <v>210</v>
      </c>
      <c r="AT80" s="34"/>
      <c r="AU80" s="34">
        <f t="shared" si="81"/>
        <v>-1</v>
      </c>
      <c r="AV80" s="7">
        <f t="shared" si="82"/>
        <v>292</v>
      </c>
      <c r="AW80" s="7"/>
      <c r="AX80" s="70">
        <f t="shared" si="83"/>
        <v>11.428571428571429</v>
      </c>
      <c r="AY80" s="50"/>
      <c r="AZ80" s="50">
        <f t="shared" si="60"/>
        <v>28</v>
      </c>
      <c r="BA80" s="50">
        <f t="shared" si="60"/>
        <v>56</v>
      </c>
      <c r="BB80" s="50">
        <f t="shared" si="84"/>
        <v>91</v>
      </c>
      <c r="BC80" s="50">
        <f t="shared" si="85"/>
        <v>112</v>
      </c>
      <c r="BD80" s="50">
        <f t="shared" si="86"/>
        <v>140</v>
      </c>
      <c r="BE80" s="50">
        <f t="shared" si="86"/>
        <v>168</v>
      </c>
      <c r="BF80" s="50">
        <f t="shared" si="86"/>
        <v>196</v>
      </c>
      <c r="BG80" s="50">
        <f t="shared" si="86"/>
        <v>224</v>
      </c>
      <c r="BH80" s="50">
        <f t="shared" si="86"/>
        <v>252</v>
      </c>
      <c r="BI80" s="50">
        <f t="shared" si="86"/>
        <v>280</v>
      </c>
    </row>
    <row r="81" spans="1:61">
      <c r="A81" s="95">
        <v>279</v>
      </c>
      <c r="L81" s="3" t="str">
        <f t="shared" si="59"/>
        <v>Not Yet Assigned</v>
      </c>
      <c r="M81" s="3" t="s">
        <v>76</v>
      </c>
      <c r="N81" s="3" t="s">
        <v>76</v>
      </c>
      <c r="O81" s="3" t="s">
        <v>76</v>
      </c>
      <c r="P81" s="3" t="s">
        <v>76</v>
      </c>
      <c r="Q81" s="3" t="s">
        <v>76</v>
      </c>
      <c r="R81" s="3" t="s">
        <v>76</v>
      </c>
      <c r="U81" s="34">
        <f t="shared" si="62"/>
        <v>21</v>
      </c>
      <c r="V81" s="35">
        <f t="shared" si="63"/>
        <v>0</v>
      </c>
      <c r="W81" s="34">
        <f t="shared" si="64"/>
        <v>56</v>
      </c>
      <c r="X81" s="34">
        <f t="shared" si="65"/>
        <v>60</v>
      </c>
      <c r="Z81" s="52">
        <f t="shared" si="66"/>
        <v>0</v>
      </c>
      <c r="AA81" s="52">
        <f t="shared" si="67"/>
        <v>0</v>
      </c>
      <c r="AB81" s="36">
        <f t="shared" si="68"/>
        <v>61</v>
      </c>
      <c r="AC81" s="55"/>
      <c r="AD81" s="52">
        <f t="shared" si="69"/>
        <v>0</v>
      </c>
      <c r="AE81" s="52">
        <f t="shared" si="70"/>
        <v>0</v>
      </c>
      <c r="AF81" s="34">
        <f t="shared" si="71"/>
        <v>68</v>
      </c>
      <c r="AG81" s="55"/>
      <c r="AH81" s="52">
        <f t="shared" si="72"/>
        <v>0</v>
      </c>
      <c r="AI81" s="52">
        <f t="shared" si="73"/>
        <v>0</v>
      </c>
      <c r="AJ81" s="34">
        <f t="shared" si="74"/>
        <v>75</v>
      </c>
      <c r="AK81" s="55"/>
      <c r="AL81" s="52">
        <f t="shared" si="75"/>
        <v>0</v>
      </c>
      <c r="AM81" s="52">
        <f t="shared" si="76"/>
        <v>0</v>
      </c>
      <c r="AN81" s="34">
        <f t="shared" si="77"/>
        <v>82</v>
      </c>
      <c r="AO81" s="34"/>
      <c r="AP81" s="34">
        <f t="shared" si="78"/>
        <v>106</v>
      </c>
      <c r="AQ81" s="37">
        <f t="shared" si="79"/>
        <v>109</v>
      </c>
      <c r="AR81" s="1">
        <v>30</v>
      </c>
      <c r="AS81" s="1">
        <f t="shared" si="80"/>
        <v>210</v>
      </c>
      <c r="AT81" s="34"/>
      <c r="AU81" s="34">
        <f t="shared" si="81"/>
        <v>-1</v>
      </c>
      <c r="AV81" s="7">
        <f t="shared" si="82"/>
        <v>292</v>
      </c>
      <c r="AW81" s="7"/>
      <c r="AX81" s="70">
        <f t="shared" si="83"/>
        <v>11.428571428571429</v>
      </c>
      <c r="AY81" s="50"/>
      <c r="AZ81" s="50">
        <f t="shared" si="60"/>
        <v>28</v>
      </c>
      <c r="BA81" s="50">
        <f t="shared" si="60"/>
        <v>56</v>
      </c>
      <c r="BB81" s="50">
        <f t="shared" si="84"/>
        <v>91</v>
      </c>
      <c r="BC81" s="50">
        <f t="shared" si="85"/>
        <v>112</v>
      </c>
      <c r="BD81" s="50">
        <f t="shared" si="86"/>
        <v>140</v>
      </c>
      <c r="BE81" s="50">
        <f t="shared" si="86"/>
        <v>168</v>
      </c>
      <c r="BF81" s="50">
        <f t="shared" si="86"/>
        <v>196</v>
      </c>
      <c r="BG81" s="50">
        <f t="shared" si="86"/>
        <v>224</v>
      </c>
      <c r="BH81" s="50">
        <f t="shared" si="86"/>
        <v>252</v>
      </c>
      <c r="BI81" s="50">
        <f t="shared" si="86"/>
        <v>280</v>
      </c>
    </row>
    <row r="82" spans="1:61">
      <c r="A82" s="95">
        <v>280</v>
      </c>
      <c r="L82" s="3" t="str">
        <f t="shared" si="59"/>
        <v>Not Yet Assigned</v>
      </c>
      <c r="M82" s="3" t="s">
        <v>76</v>
      </c>
      <c r="N82" s="3" t="s">
        <v>76</v>
      </c>
      <c r="O82" s="3" t="s">
        <v>76</v>
      </c>
      <c r="P82" s="3" t="s">
        <v>76</v>
      </c>
      <c r="Q82" s="3" t="s">
        <v>76</v>
      </c>
      <c r="R82" s="3" t="s">
        <v>76</v>
      </c>
      <c r="U82" s="34">
        <f t="shared" si="62"/>
        <v>21</v>
      </c>
      <c r="V82" s="35">
        <f t="shared" si="63"/>
        <v>0</v>
      </c>
      <c r="W82" s="34">
        <f t="shared" si="64"/>
        <v>56</v>
      </c>
      <c r="X82" s="34">
        <f t="shared" si="65"/>
        <v>60</v>
      </c>
      <c r="Z82" s="52">
        <f t="shared" si="66"/>
        <v>0</v>
      </c>
      <c r="AA82" s="52">
        <f t="shared" si="67"/>
        <v>0</v>
      </c>
      <c r="AB82" s="36">
        <f t="shared" si="68"/>
        <v>61</v>
      </c>
      <c r="AC82" s="55"/>
      <c r="AD82" s="52">
        <f t="shared" si="69"/>
        <v>0</v>
      </c>
      <c r="AE82" s="52">
        <f t="shared" si="70"/>
        <v>0</v>
      </c>
      <c r="AF82" s="34">
        <f t="shared" si="71"/>
        <v>68</v>
      </c>
      <c r="AG82" s="55"/>
      <c r="AH82" s="52">
        <f t="shared" si="72"/>
        <v>0</v>
      </c>
      <c r="AI82" s="52">
        <f t="shared" si="73"/>
        <v>0</v>
      </c>
      <c r="AJ82" s="34">
        <f t="shared" si="74"/>
        <v>75</v>
      </c>
      <c r="AK82" s="55"/>
      <c r="AL82" s="52">
        <f t="shared" si="75"/>
        <v>0</v>
      </c>
      <c r="AM82" s="52">
        <f t="shared" si="76"/>
        <v>0</v>
      </c>
      <c r="AN82" s="34">
        <f t="shared" si="77"/>
        <v>82</v>
      </c>
      <c r="AO82" s="34"/>
      <c r="AP82" s="34">
        <f t="shared" si="78"/>
        <v>106</v>
      </c>
      <c r="AQ82" s="37">
        <f t="shared" si="79"/>
        <v>109</v>
      </c>
      <c r="AR82" s="1">
        <v>30</v>
      </c>
      <c r="AS82" s="1">
        <f t="shared" si="80"/>
        <v>210</v>
      </c>
      <c r="AT82" s="34"/>
      <c r="AU82" s="34">
        <f t="shared" si="81"/>
        <v>-1</v>
      </c>
      <c r="AV82" s="7">
        <f t="shared" si="82"/>
        <v>292</v>
      </c>
      <c r="AW82" s="7"/>
      <c r="AX82" s="70">
        <f t="shared" si="83"/>
        <v>11.428571428571429</v>
      </c>
      <c r="AY82" s="50"/>
      <c r="AZ82" s="50">
        <f t="shared" ref="AZ82:BA101" si="87">AY82+28</f>
        <v>28</v>
      </c>
      <c r="BA82" s="50">
        <f t="shared" si="87"/>
        <v>56</v>
      </c>
      <c r="BB82" s="50">
        <f t="shared" si="84"/>
        <v>91</v>
      </c>
      <c r="BC82" s="50">
        <f t="shared" si="85"/>
        <v>112</v>
      </c>
      <c r="BD82" s="50">
        <f t="shared" ref="BD82:BI91" si="88">BC82+28</f>
        <v>140</v>
      </c>
      <c r="BE82" s="50">
        <f t="shared" si="88"/>
        <v>168</v>
      </c>
      <c r="BF82" s="50">
        <f t="shared" si="88"/>
        <v>196</v>
      </c>
      <c r="BG82" s="50">
        <f t="shared" si="88"/>
        <v>224</v>
      </c>
      <c r="BH82" s="50">
        <f t="shared" si="88"/>
        <v>252</v>
      </c>
      <c r="BI82" s="50">
        <f t="shared" si="88"/>
        <v>280</v>
      </c>
    </row>
    <row r="83" spans="1:61">
      <c r="A83" s="95">
        <v>281</v>
      </c>
      <c r="L83" s="3" t="str">
        <f t="shared" si="59"/>
        <v>Not Yet Assigned</v>
      </c>
      <c r="M83" s="3" t="s">
        <v>76</v>
      </c>
      <c r="N83" s="3" t="s">
        <v>76</v>
      </c>
      <c r="O83" s="3" t="s">
        <v>76</v>
      </c>
      <c r="P83" s="3" t="s">
        <v>76</v>
      </c>
      <c r="Q83" s="3" t="s">
        <v>76</v>
      </c>
      <c r="R83" s="3" t="s">
        <v>76</v>
      </c>
      <c r="U83" s="34">
        <f t="shared" si="62"/>
        <v>21</v>
      </c>
      <c r="V83" s="35">
        <f t="shared" si="63"/>
        <v>0</v>
      </c>
      <c r="W83" s="34">
        <f t="shared" si="64"/>
        <v>56</v>
      </c>
      <c r="X83" s="34">
        <f t="shared" si="65"/>
        <v>60</v>
      </c>
      <c r="Z83" s="52">
        <f t="shared" si="66"/>
        <v>0</v>
      </c>
      <c r="AA83" s="52">
        <f t="shared" si="67"/>
        <v>0</v>
      </c>
      <c r="AB83" s="36">
        <f t="shared" si="68"/>
        <v>61</v>
      </c>
      <c r="AC83" s="55"/>
      <c r="AD83" s="52">
        <f t="shared" si="69"/>
        <v>0</v>
      </c>
      <c r="AE83" s="52">
        <f t="shared" si="70"/>
        <v>0</v>
      </c>
      <c r="AF83" s="34">
        <f t="shared" si="71"/>
        <v>68</v>
      </c>
      <c r="AG83" s="55"/>
      <c r="AH83" s="52">
        <f t="shared" si="72"/>
        <v>0</v>
      </c>
      <c r="AI83" s="52">
        <f t="shared" si="73"/>
        <v>0</v>
      </c>
      <c r="AJ83" s="34">
        <f t="shared" si="74"/>
        <v>75</v>
      </c>
      <c r="AK83" s="55"/>
      <c r="AL83" s="52">
        <f t="shared" si="75"/>
        <v>0</v>
      </c>
      <c r="AM83" s="52">
        <f t="shared" si="76"/>
        <v>0</v>
      </c>
      <c r="AN83" s="34">
        <f t="shared" si="77"/>
        <v>82</v>
      </c>
      <c r="AO83" s="34"/>
      <c r="AP83" s="34">
        <f t="shared" si="78"/>
        <v>106</v>
      </c>
      <c r="AQ83" s="37">
        <f t="shared" si="79"/>
        <v>109</v>
      </c>
      <c r="AR83" s="1">
        <v>30</v>
      </c>
      <c r="AS83" s="1">
        <f t="shared" si="80"/>
        <v>210</v>
      </c>
      <c r="AT83" s="34"/>
      <c r="AU83" s="34">
        <f t="shared" si="81"/>
        <v>-1</v>
      </c>
      <c r="AV83" s="7">
        <f t="shared" si="82"/>
        <v>292</v>
      </c>
      <c r="AW83" s="7"/>
      <c r="AX83" s="70">
        <f t="shared" si="83"/>
        <v>11.428571428571429</v>
      </c>
      <c r="AY83" s="50"/>
      <c r="AZ83" s="50">
        <f t="shared" si="87"/>
        <v>28</v>
      </c>
      <c r="BA83" s="50">
        <f t="shared" si="87"/>
        <v>56</v>
      </c>
      <c r="BB83" s="50">
        <f t="shared" si="84"/>
        <v>91</v>
      </c>
      <c r="BC83" s="50">
        <f t="shared" si="85"/>
        <v>112</v>
      </c>
      <c r="BD83" s="50">
        <f t="shared" si="88"/>
        <v>140</v>
      </c>
      <c r="BE83" s="50">
        <f t="shared" si="88"/>
        <v>168</v>
      </c>
      <c r="BF83" s="50">
        <f t="shared" si="88"/>
        <v>196</v>
      </c>
      <c r="BG83" s="50">
        <f t="shared" si="88"/>
        <v>224</v>
      </c>
      <c r="BH83" s="50">
        <f t="shared" si="88"/>
        <v>252</v>
      </c>
      <c r="BI83" s="50">
        <f t="shared" si="88"/>
        <v>280</v>
      </c>
    </row>
    <row r="84" spans="1:61">
      <c r="A84" s="95">
        <v>282</v>
      </c>
      <c r="L84" s="3" t="str">
        <f t="shared" si="59"/>
        <v>Not Yet Assigned</v>
      </c>
      <c r="M84" s="3" t="s">
        <v>76</v>
      </c>
      <c r="N84" s="3" t="s">
        <v>76</v>
      </c>
      <c r="O84" s="3" t="s">
        <v>76</v>
      </c>
      <c r="P84" s="3" t="s">
        <v>76</v>
      </c>
      <c r="Q84" s="3" t="s">
        <v>76</v>
      </c>
      <c r="R84" s="3" t="s">
        <v>76</v>
      </c>
      <c r="U84" s="34">
        <f t="shared" si="62"/>
        <v>21</v>
      </c>
      <c r="V84" s="35">
        <f t="shared" si="63"/>
        <v>0</v>
      </c>
      <c r="W84" s="34">
        <f t="shared" si="64"/>
        <v>56</v>
      </c>
      <c r="X84" s="34">
        <f t="shared" si="65"/>
        <v>60</v>
      </c>
      <c r="Z84" s="52">
        <f t="shared" si="66"/>
        <v>0</v>
      </c>
      <c r="AA84" s="52">
        <f t="shared" si="67"/>
        <v>0</v>
      </c>
      <c r="AB84" s="36">
        <f t="shared" si="68"/>
        <v>61</v>
      </c>
      <c r="AC84" s="55"/>
      <c r="AD84" s="52">
        <f t="shared" si="69"/>
        <v>0</v>
      </c>
      <c r="AE84" s="52">
        <f t="shared" si="70"/>
        <v>0</v>
      </c>
      <c r="AF84" s="34">
        <f t="shared" si="71"/>
        <v>68</v>
      </c>
      <c r="AG84" s="55"/>
      <c r="AH84" s="52">
        <f t="shared" si="72"/>
        <v>0</v>
      </c>
      <c r="AI84" s="52">
        <f t="shared" si="73"/>
        <v>0</v>
      </c>
      <c r="AJ84" s="34">
        <f t="shared" si="74"/>
        <v>75</v>
      </c>
      <c r="AK84" s="55"/>
      <c r="AL84" s="52">
        <f t="shared" si="75"/>
        <v>0</v>
      </c>
      <c r="AM84" s="52">
        <f t="shared" si="76"/>
        <v>0</v>
      </c>
      <c r="AN84" s="34">
        <f t="shared" si="77"/>
        <v>82</v>
      </c>
      <c r="AO84" s="34"/>
      <c r="AP84" s="34">
        <f t="shared" si="78"/>
        <v>106</v>
      </c>
      <c r="AQ84" s="37">
        <f t="shared" si="79"/>
        <v>109</v>
      </c>
      <c r="AR84" s="1">
        <v>30</v>
      </c>
      <c r="AS84" s="1">
        <f t="shared" si="80"/>
        <v>210</v>
      </c>
      <c r="AT84" s="34"/>
      <c r="AU84" s="34">
        <f t="shared" si="81"/>
        <v>-1</v>
      </c>
      <c r="AV84" s="7">
        <f t="shared" si="82"/>
        <v>292</v>
      </c>
      <c r="AW84" s="7"/>
      <c r="AX84" s="70">
        <f t="shared" si="83"/>
        <v>11.428571428571429</v>
      </c>
      <c r="AY84" s="50"/>
      <c r="AZ84" s="50">
        <f t="shared" si="87"/>
        <v>28</v>
      </c>
      <c r="BA84" s="50">
        <f t="shared" si="87"/>
        <v>56</v>
      </c>
      <c r="BB84" s="50">
        <f t="shared" si="84"/>
        <v>91</v>
      </c>
      <c r="BC84" s="50">
        <f t="shared" si="85"/>
        <v>112</v>
      </c>
      <c r="BD84" s="50">
        <f t="shared" si="88"/>
        <v>140</v>
      </c>
      <c r="BE84" s="50">
        <f t="shared" si="88"/>
        <v>168</v>
      </c>
      <c r="BF84" s="50">
        <f t="shared" si="88"/>
        <v>196</v>
      </c>
      <c r="BG84" s="50">
        <f t="shared" si="88"/>
        <v>224</v>
      </c>
      <c r="BH84" s="50">
        <f t="shared" si="88"/>
        <v>252</v>
      </c>
      <c r="BI84" s="50">
        <f t="shared" si="88"/>
        <v>280</v>
      </c>
    </row>
    <row r="85" spans="1:61">
      <c r="A85" s="95">
        <v>283</v>
      </c>
      <c r="L85" s="3" t="str">
        <f t="shared" si="59"/>
        <v>Not Yet Assigned</v>
      </c>
      <c r="M85" s="3" t="s">
        <v>76</v>
      </c>
      <c r="N85" s="3" t="s">
        <v>76</v>
      </c>
      <c r="O85" s="3" t="s">
        <v>76</v>
      </c>
      <c r="P85" s="3" t="s">
        <v>76</v>
      </c>
      <c r="Q85" s="3" t="s">
        <v>76</v>
      </c>
      <c r="R85" s="3" t="s">
        <v>76</v>
      </c>
      <c r="U85" s="34">
        <f t="shared" si="62"/>
        <v>21</v>
      </c>
      <c r="V85" s="35">
        <f t="shared" si="63"/>
        <v>0</v>
      </c>
      <c r="W85" s="34">
        <f t="shared" si="64"/>
        <v>56</v>
      </c>
      <c r="X85" s="34">
        <f t="shared" si="65"/>
        <v>60</v>
      </c>
      <c r="Z85" s="52">
        <f t="shared" si="66"/>
        <v>0</v>
      </c>
      <c r="AA85" s="52">
        <f t="shared" si="67"/>
        <v>0</v>
      </c>
      <c r="AB85" s="36">
        <f t="shared" si="68"/>
        <v>61</v>
      </c>
      <c r="AC85" s="55"/>
      <c r="AD85" s="52">
        <f t="shared" si="69"/>
        <v>0</v>
      </c>
      <c r="AE85" s="52">
        <f t="shared" si="70"/>
        <v>0</v>
      </c>
      <c r="AF85" s="34">
        <f t="shared" si="71"/>
        <v>68</v>
      </c>
      <c r="AG85" s="55"/>
      <c r="AH85" s="52">
        <f t="shared" si="72"/>
        <v>0</v>
      </c>
      <c r="AI85" s="52">
        <f t="shared" si="73"/>
        <v>0</v>
      </c>
      <c r="AJ85" s="34">
        <f t="shared" si="74"/>
        <v>75</v>
      </c>
      <c r="AK85" s="55"/>
      <c r="AL85" s="52">
        <f t="shared" si="75"/>
        <v>0</v>
      </c>
      <c r="AM85" s="52">
        <f t="shared" si="76"/>
        <v>0</v>
      </c>
      <c r="AN85" s="34">
        <f t="shared" si="77"/>
        <v>82</v>
      </c>
      <c r="AO85" s="34"/>
      <c r="AP85" s="34">
        <f t="shared" si="78"/>
        <v>106</v>
      </c>
      <c r="AQ85" s="37">
        <f t="shared" si="79"/>
        <v>109</v>
      </c>
      <c r="AR85" s="1">
        <v>30</v>
      </c>
      <c r="AS85" s="1">
        <f t="shared" si="80"/>
        <v>210</v>
      </c>
      <c r="AT85" s="34"/>
      <c r="AU85" s="34">
        <f t="shared" si="81"/>
        <v>-1</v>
      </c>
      <c r="AV85" s="7">
        <f t="shared" si="82"/>
        <v>292</v>
      </c>
      <c r="AW85" s="7"/>
      <c r="AX85" s="70">
        <f t="shared" si="83"/>
        <v>11.428571428571429</v>
      </c>
      <c r="AY85" s="50"/>
      <c r="AZ85" s="50">
        <f t="shared" si="87"/>
        <v>28</v>
      </c>
      <c r="BA85" s="50">
        <f t="shared" si="87"/>
        <v>56</v>
      </c>
      <c r="BB85" s="50">
        <f t="shared" si="84"/>
        <v>91</v>
      </c>
      <c r="BC85" s="50">
        <f t="shared" si="85"/>
        <v>112</v>
      </c>
      <c r="BD85" s="50">
        <f t="shared" si="88"/>
        <v>140</v>
      </c>
      <c r="BE85" s="50">
        <f t="shared" si="88"/>
        <v>168</v>
      </c>
      <c r="BF85" s="50">
        <f t="shared" si="88"/>
        <v>196</v>
      </c>
      <c r="BG85" s="50">
        <f t="shared" si="88"/>
        <v>224</v>
      </c>
      <c r="BH85" s="50">
        <f t="shared" si="88"/>
        <v>252</v>
      </c>
      <c r="BI85" s="50">
        <f t="shared" si="88"/>
        <v>280</v>
      </c>
    </row>
    <row r="86" spans="1:61">
      <c r="A86" s="95">
        <v>284</v>
      </c>
      <c r="L86" s="3" t="str">
        <f t="shared" ref="L86:L117" si="89">IF((AND(J86="CON",K86="SED")),"CON-SED",IF((AND(J86="CON",K86="EX")),"CON-EX",IF((AND(J86="HFD",K86="SED")),"HFD-SED",IF((AND(J86="HFD",K86="EX")),"HFD-EX","Not Yet Assigned"))))</f>
        <v>Not Yet Assigned</v>
      </c>
      <c r="M86" s="3" t="s">
        <v>76</v>
      </c>
      <c r="N86" s="3" t="s">
        <v>76</v>
      </c>
      <c r="O86" s="3" t="s">
        <v>76</v>
      </c>
      <c r="P86" s="3" t="s">
        <v>76</v>
      </c>
      <c r="Q86" s="3" t="s">
        <v>76</v>
      </c>
      <c r="R86" s="3" t="s">
        <v>76</v>
      </c>
      <c r="U86" s="34">
        <f t="shared" si="62"/>
        <v>21</v>
      </c>
      <c r="V86" s="35">
        <f t="shared" si="63"/>
        <v>0</v>
      </c>
      <c r="W86" s="34">
        <f t="shared" si="64"/>
        <v>56</v>
      </c>
      <c r="X86" s="34">
        <f t="shared" si="65"/>
        <v>60</v>
      </c>
      <c r="Z86" s="52">
        <f t="shared" si="66"/>
        <v>0</v>
      </c>
      <c r="AA86" s="52">
        <f t="shared" si="67"/>
        <v>0</v>
      </c>
      <c r="AB86" s="36">
        <f t="shared" si="68"/>
        <v>61</v>
      </c>
      <c r="AC86" s="55"/>
      <c r="AD86" s="52">
        <f t="shared" si="69"/>
        <v>0</v>
      </c>
      <c r="AE86" s="52">
        <f t="shared" si="70"/>
        <v>0</v>
      </c>
      <c r="AF86" s="34">
        <f t="shared" si="71"/>
        <v>68</v>
      </c>
      <c r="AG86" s="55"/>
      <c r="AH86" s="52">
        <f t="shared" si="72"/>
        <v>0</v>
      </c>
      <c r="AI86" s="52">
        <f t="shared" si="73"/>
        <v>0</v>
      </c>
      <c r="AJ86" s="34">
        <f t="shared" si="74"/>
        <v>75</v>
      </c>
      <c r="AK86" s="55"/>
      <c r="AL86" s="52">
        <f t="shared" si="75"/>
        <v>0</v>
      </c>
      <c r="AM86" s="52">
        <f t="shared" si="76"/>
        <v>0</v>
      </c>
      <c r="AN86" s="34">
        <f t="shared" si="77"/>
        <v>82</v>
      </c>
      <c r="AO86" s="34"/>
      <c r="AP86" s="34">
        <f t="shared" si="78"/>
        <v>106</v>
      </c>
      <c r="AQ86" s="37">
        <f t="shared" si="79"/>
        <v>109</v>
      </c>
      <c r="AR86" s="1">
        <v>30</v>
      </c>
      <c r="AS86" s="1">
        <f t="shared" si="80"/>
        <v>210</v>
      </c>
      <c r="AT86" s="34"/>
      <c r="AU86" s="34">
        <f t="shared" si="81"/>
        <v>-1</v>
      </c>
      <c r="AV86" s="7">
        <f t="shared" si="82"/>
        <v>292</v>
      </c>
      <c r="AW86" s="7"/>
      <c r="AX86" s="70">
        <f t="shared" si="83"/>
        <v>11.428571428571429</v>
      </c>
      <c r="AY86" s="50"/>
      <c r="AZ86" s="50">
        <f t="shared" si="87"/>
        <v>28</v>
      </c>
      <c r="BA86" s="50">
        <f t="shared" si="87"/>
        <v>56</v>
      </c>
      <c r="BB86" s="50">
        <f t="shared" si="84"/>
        <v>91</v>
      </c>
      <c r="BC86" s="50">
        <f t="shared" si="85"/>
        <v>112</v>
      </c>
      <c r="BD86" s="50">
        <f t="shared" si="88"/>
        <v>140</v>
      </c>
      <c r="BE86" s="50">
        <f t="shared" si="88"/>
        <v>168</v>
      </c>
      <c r="BF86" s="50">
        <f t="shared" si="88"/>
        <v>196</v>
      </c>
      <c r="BG86" s="50">
        <f t="shared" si="88"/>
        <v>224</v>
      </c>
      <c r="BH86" s="50">
        <f t="shared" si="88"/>
        <v>252</v>
      </c>
      <c r="BI86" s="50">
        <f t="shared" si="88"/>
        <v>280</v>
      </c>
    </row>
    <row r="87" spans="1:61">
      <c r="A87" s="95">
        <v>285</v>
      </c>
      <c r="L87" s="3" t="str">
        <f t="shared" si="89"/>
        <v>Not Yet Assigned</v>
      </c>
      <c r="M87" s="3" t="s">
        <v>76</v>
      </c>
      <c r="N87" s="3" t="s">
        <v>76</v>
      </c>
      <c r="O87" s="3" t="s">
        <v>76</v>
      </c>
      <c r="P87" s="3" t="s">
        <v>76</v>
      </c>
      <c r="Q87" s="3" t="s">
        <v>76</v>
      </c>
      <c r="R87" s="3" t="s">
        <v>76</v>
      </c>
      <c r="U87" s="34">
        <f t="shared" si="62"/>
        <v>21</v>
      </c>
      <c r="V87" s="35">
        <f t="shared" si="63"/>
        <v>0</v>
      </c>
      <c r="W87" s="34">
        <f t="shared" si="64"/>
        <v>56</v>
      </c>
      <c r="X87" s="34">
        <f t="shared" si="65"/>
        <v>60</v>
      </c>
      <c r="Z87" s="52">
        <f t="shared" si="66"/>
        <v>0</v>
      </c>
      <c r="AA87" s="52">
        <f t="shared" si="67"/>
        <v>0</v>
      </c>
      <c r="AB87" s="36">
        <f t="shared" si="68"/>
        <v>61</v>
      </c>
      <c r="AC87" s="55"/>
      <c r="AD87" s="52">
        <f t="shared" si="69"/>
        <v>0</v>
      </c>
      <c r="AE87" s="52">
        <f t="shared" si="70"/>
        <v>0</v>
      </c>
      <c r="AF87" s="34">
        <f t="shared" si="71"/>
        <v>68</v>
      </c>
      <c r="AG87" s="55"/>
      <c r="AH87" s="52">
        <f t="shared" si="72"/>
        <v>0</v>
      </c>
      <c r="AI87" s="52">
        <f t="shared" si="73"/>
        <v>0</v>
      </c>
      <c r="AJ87" s="34">
        <f t="shared" si="74"/>
        <v>75</v>
      </c>
      <c r="AK87" s="55"/>
      <c r="AL87" s="52">
        <f t="shared" si="75"/>
        <v>0</v>
      </c>
      <c r="AM87" s="52">
        <f t="shared" si="76"/>
        <v>0</v>
      </c>
      <c r="AN87" s="34">
        <f t="shared" si="77"/>
        <v>82</v>
      </c>
      <c r="AO87" s="34"/>
      <c r="AP87" s="34">
        <f t="shared" si="78"/>
        <v>106</v>
      </c>
      <c r="AQ87" s="37">
        <f t="shared" si="79"/>
        <v>109</v>
      </c>
      <c r="AR87" s="1">
        <v>30</v>
      </c>
      <c r="AS87" s="1">
        <f t="shared" si="80"/>
        <v>210</v>
      </c>
      <c r="AT87" s="34"/>
      <c r="AU87" s="34">
        <f t="shared" si="81"/>
        <v>-1</v>
      </c>
      <c r="AV87" s="7">
        <f t="shared" si="82"/>
        <v>292</v>
      </c>
      <c r="AW87" s="7"/>
      <c r="AX87" s="70">
        <f t="shared" si="83"/>
        <v>11.428571428571429</v>
      </c>
      <c r="AY87" s="50"/>
      <c r="AZ87" s="50">
        <f t="shared" si="87"/>
        <v>28</v>
      </c>
      <c r="BA87" s="50">
        <f t="shared" si="87"/>
        <v>56</v>
      </c>
      <c r="BB87" s="50">
        <f t="shared" si="84"/>
        <v>91</v>
      </c>
      <c r="BC87" s="50">
        <f t="shared" si="85"/>
        <v>112</v>
      </c>
      <c r="BD87" s="50">
        <f t="shared" si="88"/>
        <v>140</v>
      </c>
      <c r="BE87" s="50">
        <f t="shared" si="88"/>
        <v>168</v>
      </c>
      <c r="BF87" s="50">
        <f t="shared" si="88"/>
        <v>196</v>
      </c>
      <c r="BG87" s="50">
        <f t="shared" si="88"/>
        <v>224</v>
      </c>
      <c r="BH87" s="50">
        <f t="shared" si="88"/>
        <v>252</v>
      </c>
      <c r="BI87" s="50">
        <f t="shared" si="88"/>
        <v>280</v>
      </c>
    </row>
    <row r="88" spans="1:61">
      <c r="A88" s="95">
        <v>286</v>
      </c>
      <c r="L88" s="3" t="str">
        <f t="shared" si="89"/>
        <v>Not Yet Assigned</v>
      </c>
      <c r="M88" s="3" t="s">
        <v>76</v>
      </c>
      <c r="N88" s="3" t="s">
        <v>76</v>
      </c>
      <c r="O88" s="3" t="s">
        <v>76</v>
      </c>
      <c r="P88" s="3" t="s">
        <v>76</v>
      </c>
      <c r="Q88" s="3" t="s">
        <v>76</v>
      </c>
      <c r="R88" s="3" t="s">
        <v>76</v>
      </c>
      <c r="U88" s="34">
        <f t="shared" si="62"/>
        <v>21</v>
      </c>
      <c r="V88" s="35">
        <f t="shared" si="63"/>
        <v>0</v>
      </c>
      <c r="W88" s="34">
        <f t="shared" si="64"/>
        <v>56</v>
      </c>
      <c r="X88" s="34">
        <f t="shared" si="65"/>
        <v>60</v>
      </c>
      <c r="Z88" s="52">
        <f t="shared" si="66"/>
        <v>0</v>
      </c>
      <c r="AA88" s="52">
        <f t="shared" si="67"/>
        <v>0</v>
      </c>
      <c r="AB88" s="36">
        <f t="shared" si="68"/>
        <v>61</v>
      </c>
      <c r="AC88" s="55"/>
      <c r="AD88" s="52">
        <f t="shared" si="69"/>
        <v>0</v>
      </c>
      <c r="AE88" s="52">
        <f t="shared" si="70"/>
        <v>0</v>
      </c>
      <c r="AF88" s="34">
        <f t="shared" si="71"/>
        <v>68</v>
      </c>
      <c r="AG88" s="55"/>
      <c r="AH88" s="52">
        <f t="shared" si="72"/>
        <v>0</v>
      </c>
      <c r="AI88" s="52">
        <f t="shared" si="73"/>
        <v>0</v>
      </c>
      <c r="AJ88" s="34">
        <f t="shared" si="74"/>
        <v>75</v>
      </c>
      <c r="AK88" s="55"/>
      <c r="AL88" s="52">
        <f t="shared" si="75"/>
        <v>0</v>
      </c>
      <c r="AM88" s="52">
        <f t="shared" si="76"/>
        <v>0</v>
      </c>
      <c r="AN88" s="34">
        <f t="shared" si="77"/>
        <v>82</v>
      </c>
      <c r="AO88" s="34"/>
      <c r="AP88" s="34">
        <f t="shared" si="78"/>
        <v>106</v>
      </c>
      <c r="AQ88" s="37">
        <f t="shared" si="79"/>
        <v>109</v>
      </c>
      <c r="AR88" s="1">
        <v>30</v>
      </c>
      <c r="AS88" s="1">
        <f t="shared" si="80"/>
        <v>210</v>
      </c>
      <c r="AT88" s="34"/>
      <c r="AU88" s="34">
        <f t="shared" si="81"/>
        <v>-1</v>
      </c>
      <c r="AV88" s="7">
        <f t="shared" si="82"/>
        <v>292</v>
      </c>
      <c r="AW88" s="7"/>
      <c r="AX88" s="70">
        <f t="shared" si="83"/>
        <v>11.428571428571429</v>
      </c>
      <c r="AY88" s="50"/>
      <c r="AZ88" s="50">
        <f t="shared" si="87"/>
        <v>28</v>
      </c>
      <c r="BA88" s="50">
        <f t="shared" si="87"/>
        <v>56</v>
      </c>
      <c r="BB88" s="50">
        <f t="shared" si="84"/>
        <v>91</v>
      </c>
      <c r="BC88" s="50">
        <f t="shared" si="85"/>
        <v>112</v>
      </c>
      <c r="BD88" s="50">
        <f t="shared" si="88"/>
        <v>140</v>
      </c>
      <c r="BE88" s="50">
        <f t="shared" si="88"/>
        <v>168</v>
      </c>
      <c r="BF88" s="50">
        <f t="shared" si="88"/>
        <v>196</v>
      </c>
      <c r="BG88" s="50">
        <f t="shared" si="88"/>
        <v>224</v>
      </c>
      <c r="BH88" s="50">
        <f t="shared" si="88"/>
        <v>252</v>
      </c>
      <c r="BI88" s="50">
        <f t="shared" si="88"/>
        <v>280</v>
      </c>
    </row>
    <row r="89" spans="1:61">
      <c r="A89" s="95">
        <v>287</v>
      </c>
      <c r="L89" s="3" t="str">
        <f t="shared" si="89"/>
        <v>Not Yet Assigned</v>
      </c>
      <c r="M89" s="3" t="s">
        <v>76</v>
      </c>
      <c r="N89" s="3" t="s">
        <v>76</v>
      </c>
      <c r="O89" s="3" t="s">
        <v>76</v>
      </c>
      <c r="P89" s="3" t="s">
        <v>76</v>
      </c>
      <c r="Q89" s="3" t="s">
        <v>76</v>
      </c>
      <c r="R89" s="3" t="s">
        <v>76</v>
      </c>
      <c r="U89" s="34">
        <f t="shared" si="62"/>
        <v>21</v>
      </c>
      <c r="V89" s="35">
        <f t="shared" si="63"/>
        <v>0</v>
      </c>
      <c r="W89" s="34">
        <f t="shared" si="64"/>
        <v>56</v>
      </c>
      <c r="X89" s="34">
        <f t="shared" si="65"/>
        <v>60</v>
      </c>
      <c r="Z89" s="52">
        <f t="shared" si="66"/>
        <v>0</v>
      </c>
      <c r="AA89" s="52">
        <f t="shared" si="67"/>
        <v>0</v>
      </c>
      <c r="AB89" s="36">
        <f t="shared" si="68"/>
        <v>61</v>
      </c>
      <c r="AC89" s="55"/>
      <c r="AD89" s="52">
        <f t="shared" si="69"/>
        <v>0</v>
      </c>
      <c r="AE89" s="52">
        <f t="shared" si="70"/>
        <v>0</v>
      </c>
      <c r="AF89" s="34">
        <f t="shared" si="71"/>
        <v>68</v>
      </c>
      <c r="AG89" s="55"/>
      <c r="AH89" s="52">
        <f t="shared" si="72"/>
        <v>0</v>
      </c>
      <c r="AI89" s="52">
        <f t="shared" si="73"/>
        <v>0</v>
      </c>
      <c r="AJ89" s="34">
        <f t="shared" si="74"/>
        <v>75</v>
      </c>
      <c r="AK89" s="55"/>
      <c r="AL89" s="52">
        <f t="shared" si="75"/>
        <v>0</v>
      </c>
      <c r="AM89" s="52">
        <f t="shared" si="76"/>
        <v>0</v>
      </c>
      <c r="AN89" s="34">
        <f t="shared" si="77"/>
        <v>82</v>
      </c>
      <c r="AO89" s="34"/>
      <c r="AP89" s="34">
        <f t="shared" si="78"/>
        <v>106</v>
      </c>
      <c r="AQ89" s="37">
        <f t="shared" si="79"/>
        <v>109</v>
      </c>
      <c r="AR89" s="1">
        <v>30</v>
      </c>
      <c r="AS89" s="1">
        <f t="shared" si="80"/>
        <v>210</v>
      </c>
      <c r="AT89" s="34"/>
      <c r="AU89" s="34">
        <f t="shared" si="81"/>
        <v>-1</v>
      </c>
      <c r="AV89" s="7">
        <f t="shared" si="82"/>
        <v>292</v>
      </c>
      <c r="AW89" s="7"/>
      <c r="AX89" s="70">
        <f t="shared" si="83"/>
        <v>11.428571428571429</v>
      </c>
      <c r="AY89" s="50"/>
      <c r="AZ89" s="50">
        <f t="shared" si="87"/>
        <v>28</v>
      </c>
      <c r="BA89" s="50">
        <f t="shared" si="87"/>
        <v>56</v>
      </c>
      <c r="BB89" s="50">
        <f t="shared" si="84"/>
        <v>91</v>
      </c>
      <c r="BC89" s="50">
        <f t="shared" si="85"/>
        <v>112</v>
      </c>
      <c r="BD89" s="50">
        <f t="shared" si="88"/>
        <v>140</v>
      </c>
      <c r="BE89" s="50">
        <f t="shared" si="88"/>
        <v>168</v>
      </c>
      <c r="BF89" s="50">
        <f t="shared" si="88"/>
        <v>196</v>
      </c>
      <c r="BG89" s="50">
        <f t="shared" si="88"/>
        <v>224</v>
      </c>
      <c r="BH89" s="50">
        <f t="shared" si="88"/>
        <v>252</v>
      </c>
      <c r="BI89" s="50">
        <f t="shared" si="88"/>
        <v>280</v>
      </c>
    </row>
    <row r="90" spans="1:61">
      <c r="A90" s="95">
        <v>288</v>
      </c>
      <c r="L90" s="3" t="str">
        <f t="shared" si="89"/>
        <v>Not Yet Assigned</v>
      </c>
      <c r="M90" s="3" t="s">
        <v>76</v>
      </c>
      <c r="N90" s="3" t="s">
        <v>76</v>
      </c>
      <c r="O90" s="3" t="s">
        <v>76</v>
      </c>
      <c r="P90" s="3" t="s">
        <v>76</v>
      </c>
      <c r="Q90" s="3" t="s">
        <v>76</v>
      </c>
      <c r="R90" s="3" t="s">
        <v>76</v>
      </c>
      <c r="U90" s="34">
        <f t="shared" si="62"/>
        <v>21</v>
      </c>
      <c r="V90" s="35">
        <f t="shared" si="63"/>
        <v>0</v>
      </c>
      <c r="W90" s="34">
        <f t="shared" si="64"/>
        <v>56</v>
      </c>
      <c r="X90" s="34">
        <f t="shared" si="65"/>
        <v>60</v>
      </c>
      <c r="Z90" s="52">
        <f t="shared" si="66"/>
        <v>0</v>
      </c>
      <c r="AA90" s="52">
        <f t="shared" si="67"/>
        <v>0</v>
      </c>
      <c r="AB90" s="36">
        <f t="shared" si="68"/>
        <v>61</v>
      </c>
      <c r="AC90" s="55"/>
      <c r="AD90" s="52">
        <f t="shared" si="69"/>
        <v>0</v>
      </c>
      <c r="AE90" s="52">
        <f t="shared" si="70"/>
        <v>0</v>
      </c>
      <c r="AF90" s="34">
        <f t="shared" si="71"/>
        <v>68</v>
      </c>
      <c r="AG90" s="55"/>
      <c r="AH90" s="52">
        <f t="shared" si="72"/>
        <v>0</v>
      </c>
      <c r="AI90" s="52">
        <f t="shared" si="73"/>
        <v>0</v>
      </c>
      <c r="AJ90" s="34">
        <f t="shared" si="74"/>
        <v>75</v>
      </c>
      <c r="AK90" s="55"/>
      <c r="AL90" s="52">
        <f t="shared" si="75"/>
        <v>0</v>
      </c>
      <c r="AM90" s="52">
        <f t="shared" si="76"/>
        <v>0</v>
      </c>
      <c r="AN90" s="34">
        <f t="shared" si="77"/>
        <v>82</v>
      </c>
      <c r="AO90" s="34"/>
      <c r="AP90" s="34">
        <f t="shared" si="78"/>
        <v>106</v>
      </c>
      <c r="AQ90" s="37">
        <f t="shared" si="79"/>
        <v>109</v>
      </c>
      <c r="AR90" s="1">
        <v>30</v>
      </c>
      <c r="AS90" s="1">
        <f t="shared" si="80"/>
        <v>210</v>
      </c>
      <c r="AT90" s="34"/>
      <c r="AU90" s="34">
        <f t="shared" si="81"/>
        <v>-1</v>
      </c>
      <c r="AV90" s="7">
        <f t="shared" si="82"/>
        <v>292</v>
      </c>
      <c r="AW90" s="7"/>
      <c r="AX90" s="70">
        <f t="shared" si="83"/>
        <v>11.428571428571429</v>
      </c>
      <c r="AY90" s="50"/>
      <c r="AZ90" s="50">
        <f t="shared" si="87"/>
        <v>28</v>
      </c>
      <c r="BA90" s="50">
        <f t="shared" si="87"/>
        <v>56</v>
      </c>
      <c r="BB90" s="50">
        <f t="shared" si="84"/>
        <v>91</v>
      </c>
      <c r="BC90" s="50">
        <f t="shared" si="85"/>
        <v>112</v>
      </c>
      <c r="BD90" s="50">
        <f t="shared" si="88"/>
        <v>140</v>
      </c>
      <c r="BE90" s="50">
        <f t="shared" si="88"/>
        <v>168</v>
      </c>
      <c r="BF90" s="50">
        <f t="shared" si="88"/>
        <v>196</v>
      </c>
      <c r="BG90" s="50">
        <f t="shared" si="88"/>
        <v>224</v>
      </c>
      <c r="BH90" s="50">
        <f t="shared" si="88"/>
        <v>252</v>
      </c>
      <c r="BI90" s="50">
        <f t="shared" si="88"/>
        <v>280</v>
      </c>
    </row>
    <row r="91" spans="1:61">
      <c r="A91" s="95">
        <v>289</v>
      </c>
      <c r="L91" s="3" t="str">
        <f t="shared" si="89"/>
        <v>Not Yet Assigned</v>
      </c>
      <c r="M91" s="3" t="s">
        <v>76</v>
      </c>
      <c r="N91" s="3" t="s">
        <v>76</v>
      </c>
      <c r="O91" s="3" t="s">
        <v>76</v>
      </c>
      <c r="P91" s="3" t="s">
        <v>76</v>
      </c>
      <c r="Q91" s="3" t="s">
        <v>76</v>
      </c>
      <c r="R91" s="3" t="s">
        <v>76</v>
      </c>
      <c r="U91" s="34">
        <f t="shared" si="62"/>
        <v>21</v>
      </c>
      <c r="V91" s="35">
        <f t="shared" si="63"/>
        <v>0</v>
      </c>
      <c r="W91" s="34">
        <f t="shared" si="64"/>
        <v>56</v>
      </c>
      <c r="X91" s="34">
        <f t="shared" si="65"/>
        <v>60</v>
      </c>
      <c r="Z91" s="52">
        <f t="shared" si="66"/>
        <v>0</v>
      </c>
      <c r="AA91" s="52">
        <f t="shared" si="67"/>
        <v>0</v>
      </c>
      <c r="AB91" s="36">
        <f t="shared" si="68"/>
        <v>61</v>
      </c>
      <c r="AC91" s="55"/>
      <c r="AD91" s="52">
        <f t="shared" si="69"/>
        <v>0</v>
      </c>
      <c r="AE91" s="52">
        <f t="shared" si="70"/>
        <v>0</v>
      </c>
      <c r="AF91" s="34">
        <f t="shared" si="71"/>
        <v>68</v>
      </c>
      <c r="AG91" s="55"/>
      <c r="AH91" s="52">
        <f t="shared" si="72"/>
        <v>0</v>
      </c>
      <c r="AI91" s="52">
        <f t="shared" si="73"/>
        <v>0</v>
      </c>
      <c r="AJ91" s="34">
        <f t="shared" si="74"/>
        <v>75</v>
      </c>
      <c r="AK91" s="55"/>
      <c r="AL91" s="52">
        <f t="shared" si="75"/>
        <v>0</v>
      </c>
      <c r="AM91" s="52">
        <f t="shared" si="76"/>
        <v>0</v>
      </c>
      <c r="AN91" s="34">
        <f t="shared" si="77"/>
        <v>82</v>
      </c>
      <c r="AO91" s="34"/>
      <c r="AP91" s="34">
        <f t="shared" si="78"/>
        <v>106</v>
      </c>
      <c r="AQ91" s="37">
        <f t="shared" si="79"/>
        <v>109</v>
      </c>
      <c r="AR91" s="1">
        <v>30</v>
      </c>
      <c r="AS91" s="1">
        <f t="shared" si="80"/>
        <v>210</v>
      </c>
      <c r="AT91" s="34"/>
      <c r="AU91" s="34">
        <f t="shared" si="81"/>
        <v>-1</v>
      </c>
      <c r="AV91" s="7">
        <f t="shared" si="82"/>
        <v>292</v>
      </c>
      <c r="AW91" s="7"/>
      <c r="AX91" s="70">
        <f t="shared" si="83"/>
        <v>11.428571428571429</v>
      </c>
      <c r="AY91" s="50"/>
      <c r="AZ91" s="50">
        <f t="shared" si="87"/>
        <v>28</v>
      </c>
      <c r="BA91" s="50">
        <f t="shared" si="87"/>
        <v>56</v>
      </c>
      <c r="BB91" s="50">
        <f t="shared" si="84"/>
        <v>91</v>
      </c>
      <c r="BC91" s="50">
        <f t="shared" si="85"/>
        <v>112</v>
      </c>
      <c r="BD91" s="50">
        <f t="shared" si="88"/>
        <v>140</v>
      </c>
      <c r="BE91" s="50">
        <f t="shared" si="88"/>
        <v>168</v>
      </c>
      <c r="BF91" s="50">
        <f t="shared" si="88"/>
        <v>196</v>
      </c>
      <c r="BG91" s="50">
        <f t="shared" si="88"/>
        <v>224</v>
      </c>
      <c r="BH91" s="50">
        <f t="shared" si="88"/>
        <v>252</v>
      </c>
      <c r="BI91" s="50">
        <f t="shared" si="88"/>
        <v>280</v>
      </c>
    </row>
    <row r="92" spans="1:61">
      <c r="A92" s="95">
        <v>290</v>
      </c>
      <c r="L92" s="3" t="str">
        <f t="shared" si="89"/>
        <v>Not Yet Assigned</v>
      </c>
      <c r="M92" s="3" t="s">
        <v>76</v>
      </c>
      <c r="N92" s="3" t="s">
        <v>76</v>
      </c>
      <c r="O92" s="3" t="s">
        <v>76</v>
      </c>
      <c r="P92" s="3" t="s">
        <v>76</v>
      </c>
      <c r="Q92" s="3" t="s">
        <v>76</v>
      </c>
      <c r="R92" s="3" t="s">
        <v>76</v>
      </c>
      <c r="U92" s="34">
        <f t="shared" si="62"/>
        <v>21</v>
      </c>
      <c r="V92" s="35">
        <f t="shared" si="63"/>
        <v>0</v>
      </c>
      <c r="W92" s="34">
        <f t="shared" si="64"/>
        <v>56</v>
      </c>
      <c r="X92" s="34">
        <f t="shared" si="65"/>
        <v>60</v>
      </c>
      <c r="Z92" s="52">
        <f t="shared" si="66"/>
        <v>0</v>
      </c>
      <c r="AA92" s="52">
        <f t="shared" si="67"/>
        <v>0</v>
      </c>
      <c r="AB92" s="36">
        <f t="shared" si="68"/>
        <v>61</v>
      </c>
      <c r="AC92" s="55"/>
      <c r="AD92" s="52">
        <f t="shared" si="69"/>
        <v>0</v>
      </c>
      <c r="AE92" s="52">
        <f t="shared" si="70"/>
        <v>0</v>
      </c>
      <c r="AF92" s="34">
        <f t="shared" si="71"/>
        <v>68</v>
      </c>
      <c r="AG92" s="55"/>
      <c r="AH92" s="52">
        <f t="shared" si="72"/>
        <v>0</v>
      </c>
      <c r="AI92" s="52">
        <f t="shared" si="73"/>
        <v>0</v>
      </c>
      <c r="AJ92" s="34">
        <f t="shared" si="74"/>
        <v>75</v>
      </c>
      <c r="AK92" s="55"/>
      <c r="AL92" s="52">
        <f t="shared" si="75"/>
        <v>0</v>
      </c>
      <c r="AM92" s="52">
        <f t="shared" si="76"/>
        <v>0</v>
      </c>
      <c r="AN92" s="34">
        <f t="shared" si="77"/>
        <v>82</v>
      </c>
      <c r="AO92" s="34"/>
      <c r="AP92" s="34">
        <f t="shared" si="78"/>
        <v>106</v>
      </c>
      <c r="AQ92" s="37">
        <f t="shared" si="79"/>
        <v>109</v>
      </c>
      <c r="AR92" s="1">
        <v>30</v>
      </c>
      <c r="AS92" s="1">
        <f t="shared" si="80"/>
        <v>210</v>
      </c>
      <c r="AT92" s="34"/>
      <c r="AU92" s="34">
        <f t="shared" si="81"/>
        <v>-1</v>
      </c>
      <c r="AV92" s="7">
        <f t="shared" si="82"/>
        <v>292</v>
      </c>
      <c r="AW92" s="7"/>
      <c r="AX92" s="70">
        <f t="shared" si="83"/>
        <v>11.428571428571429</v>
      </c>
      <c r="AY92" s="50"/>
      <c r="AZ92" s="50">
        <f t="shared" si="87"/>
        <v>28</v>
      </c>
      <c r="BA92" s="50">
        <f t="shared" si="87"/>
        <v>56</v>
      </c>
      <c r="BB92" s="50">
        <f t="shared" si="84"/>
        <v>91</v>
      </c>
      <c r="BC92" s="50">
        <f t="shared" si="85"/>
        <v>112</v>
      </c>
      <c r="BD92" s="50">
        <f t="shared" ref="BD92:BI101" si="90">BC92+28</f>
        <v>140</v>
      </c>
      <c r="BE92" s="50">
        <f t="shared" si="90"/>
        <v>168</v>
      </c>
      <c r="BF92" s="50">
        <f t="shared" si="90"/>
        <v>196</v>
      </c>
      <c r="BG92" s="50">
        <f t="shared" si="90"/>
        <v>224</v>
      </c>
      <c r="BH92" s="50">
        <f t="shared" si="90"/>
        <v>252</v>
      </c>
      <c r="BI92" s="50">
        <f t="shared" si="90"/>
        <v>280</v>
      </c>
    </row>
    <row r="93" spans="1:61">
      <c r="A93" s="95">
        <v>291</v>
      </c>
      <c r="L93" s="3" t="str">
        <f t="shared" si="89"/>
        <v>Not Yet Assigned</v>
      </c>
      <c r="M93" s="3" t="s">
        <v>76</v>
      </c>
      <c r="N93" s="3" t="s">
        <v>76</v>
      </c>
      <c r="O93" s="3" t="s">
        <v>76</v>
      </c>
      <c r="P93" s="3" t="s">
        <v>76</v>
      </c>
      <c r="Q93" s="3" t="s">
        <v>76</v>
      </c>
      <c r="R93" s="3" t="s">
        <v>76</v>
      </c>
      <c r="U93" s="34">
        <f t="shared" si="62"/>
        <v>21</v>
      </c>
      <c r="V93" s="35">
        <f t="shared" si="63"/>
        <v>0</v>
      </c>
      <c r="W93" s="34">
        <f t="shared" si="64"/>
        <v>56</v>
      </c>
      <c r="X93" s="34">
        <f t="shared" si="65"/>
        <v>60</v>
      </c>
      <c r="Z93" s="52">
        <f t="shared" si="66"/>
        <v>0</v>
      </c>
      <c r="AA93" s="52">
        <f t="shared" si="67"/>
        <v>0</v>
      </c>
      <c r="AB93" s="36">
        <f t="shared" si="68"/>
        <v>61</v>
      </c>
      <c r="AC93" s="55"/>
      <c r="AD93" s="52">
        <f t="shared" si="69"/>
        <v>0</v>
      </c>
      <c r="AE93" s="52">
        <f t="shared" si="70"/>
        <v>0</v>
      </c>
      <c r="AF93" s="34">
        <f t="shared" si="71"/>
        <v>68</v>
      </c>
      <c r="AG93" s="55"/>
      <c r="AH93" s="52">
        <f t="shared" si="72"/>
        <v>0</v>
      </c>
      <c r="AI93" s="52">
        <f t="shared" si="73"/>
        <v>0</v>
      </c>
      <c r="AJ93" s="34">
        <f t="shared" si="74"/>
        <v>75</v>
      </c>
      <c r="AK93" s="55"/>
      <c r="AL93" s="52">
        <f t="shared" si="75"/>
        <v>0</v>
      </c>
      <c r="AM93" s="52">
        <f t="shared" si="76"/>
        <v>0</v>
      </c>
      <c r="AN93" s="34">
        <f t="shared" si="77"/>
        <v>82</v>
      </c>
      <c r="AO93" s="34"/>
      <c r="AP93" s="34">
        <f t="shared" si="78"/>
        <v>106</v>
      </c>
      <c r="AQ93" s="37">
        <f t="shared" si="79"/>
        <v>109</v>
      </c>
      <c r="AR93" s="1">
        <v>30</v>
      </c>
      <c r="AS93" s="1">
        <f t="shared" si="80"/>
        <v>210</v>
      </c>
      <c r="AT93" s="34"/>
      <c r="AU93" s="34">
        <f t="shared" si="81"/>
        <v>-1</v>
      </c>
      <c r="AV93" s="7">
        <f t="shared" si="82"/>
        <v>292</v>
      </c>
      <c r="AW93" s="7"/>
      <c r="AX93" s="70">
        <f t="shared" si="83"/>
        <v>11.428571428571429</v>
      </c>
      <c r="AY93" s="50"/>
      <c r="AZ93" s="50">
        <f t="shared" si="87"/>
        <v>28</v>
      </c>
      <c r="BA93" s="50">
        <f t="shared" si="87"/>
        <v>56</v>
      </c>
      <c r="BB93" s="50">
        <f t="shared" si="84"/>
        <v>91</v>
      </c>
      <c r="BC93" s="50">
        <f t="shared" si="85"/>
        <v>112</v>
      </c>
      <c r="BD93" s="50">
        <f t="shared" si="90"/>
        <v>140</v>
      </c>
      <c r="BE93" s="50">
        <f t="shared" si="90"/>
        <v>168</v>
      </c>
      <c r="BF93" s="50">
        <f t="shared" si="90"/>
        <v>196</v>
      </c>
      <c r="BG93" s="50">
        <f t="shared" si="90"/>
        <v>224</v>
      </c>
      <c r="BH93" s="50">
        <f t="shared" si="90"/>
        <v>252</v>
      </c>
      <c r="BI93" s="50">
        <f t="shared" si="90"/>
        <v>280</v>
      </c>
    </row>
    <row r="94" spans="1:61">
      <c r="A94" s="95">
        <v>292</v>
      </c>
      <c r="L94" s="3" t="str">
        <f t="shared" si="89"/>
        <v>Not Yet Assigned</v>
      </c>
      <c r="M94" s="3" t="s">
        <v>76</v>
      </c>
      <c r="N94" s="3" t="s">
        <v>76</v>
      </c>
      <c r="O94" s="3" t="s">
        <v>76</v>
      </c>
      <c r="P94" s="3" t="s">
        <v>76</v>
      </c>
      <c r="Q94" s="3" t="s">
        <v>76</v>
      </c>
      <c r="R94" s="3" t="s">
        <v>76</v>
      </c>
      <c r="U94" s="34">
        <f t="shared" si="62"/>
        <v>21</v>
      </c>
      <c r="V94" s="35">
        <f t="shared" si="63"/>
        <v>0</v>
      </c>
      <c r="W94" s="34">
        <f t="shared" si="64"/>
        <v>56</v>
      </c>
      <c r="X94" s="34">
        <f t="shared" si="65"/>
        <v>60</v>
      </c>
      <c r="Z94" s="52">
        <f t="shared" si="66"/>
        <v>0</v>
      </c>
      <c r="AA94" s="52">
        <f t="shared" si="67"/>
        <v>0</v>
      </c>
      <c r="AB94" s="36">
        <f t="shared" si="68"/>
        <v>61</v>
      </c>
      <c r="AC94" s="55"/>
      <c r="AD94" s="52">
        <f t="shared" si="69"/>
        <v>0</v>
      </c>
      <c r="AE94" s="52">
        <f t="shared" si="70"/>
        <v>0</v>
      </c>
      <c r="AF94" s="34">
        <f t="shared" si="71"/>
        <v>68</v>
      </c>
      <c r="AG94" s="55"/>
      <c r="AH94" s="52">
        <f t="shared" si="72"/>
        <v>0</v>
      </c>
      <c r="AI94" s="52">
        <f t="shared" si="73"/>
        <v>0</v>
      </c>
      <c r="AJ94" s="34">
        <f t="shared" si="74"/>
        <v>75</v>
      </c>
      <c r="AK94" s="55"/>
      <c r="AL94" s="52">
        <f t="shared" si="75"/>
        <v>0</v>
      </c>
      <c r="AM94" s="52">
        <f t="shared" si="76"/>
        <v>0</v>
      </c>
      <c r="AN94" s="34">
        <f t="shared" si="77"/>
        <v>82</v>
      </c>
      <c r="AO94" s="34"/>
      <c r="AP94" s="34">
        <f t="shared" si="78"/>
        <v>106</v>
      </c>
      <c r="AQ94" s="37">
        <f t="shared" si="79"/>
        <v>109</v>
      </c>
      <c r="AR94" s="1">
        <v>30</v>
      </c>
      <c r="AS94" s="1">
        <f t="shared" si="80"/>
        <v>210</v>
      </c>
      <c r="AT94" s="34"/>
      <c r="AU94" s="34">
        <f t="shared" si="81"/>
        <v>-1</v>
      </c>
      <c r="AV94" s="7">
        <f t="shared" si="82"/>
        <v>292</v>
      </c>
      <c r="AW94" s="7"/>
      <c r="AX94" s="70">
        <f t="shared" si="83"/>
        <v>11.428571428571429</v>
      </c>
      <c r="AY94" s="50"/>
      <c r="AZ94" s="50">
        <f t="shared" si="87"/>
        <v>28</v>
      </c>
      <c r="BA94" s="50">
        <f t="shared" si="87"/>
        <v>56</v>
      </c>
      <c r="BB94" s="50">
        <f t="shared" si="84"/>
        <v>91</v>
      </c>
      <c r="BC94" s="50">
        <f t="shared" si="85"/>
        <v>112</v>
      </c>
      <c r="BD94" s="50">
        <f t="shared" si="90"/>
        <v>140</v>
      </c>
      <c r="BE94" s="50">
        <f t="shared" si="90"/>
        <v>168</v>
      </c>
      <c r="BF94" s="50">
        <f t="shared" si="90"/>
        <v>196</v>
      </c>
      <c r="BG94" s="50">
        <f t="shared" si="90"/>
        <v>224</v>
      </c>
      <c r="BH94" s="50">
        <f t="shared" si="90"/>
        <v>252</v>
      </c>
      <c r="BI94" s="50">
        <f t="shared" si="90"/>
        <v>280</v>
      </c>
    </row>
    <row r="95" spans="1:61">
      <c r="A95" s="95">
        <v>293</v>
      </c>
      <c r="L95" s="3" t="str">
        <f t="shared" si="89"/>
        <v>Not Yet Assigned</v>
      </c>
      <c r="M95" s="3" t="s">
        <v>76</v>
      </c>
      <c r="N95" s="3" t="s">
        <v>76</v>
      </c>
      <c r="O95" s="3" t="s">
        <v>76</v>
      </c>
      <c r="P95" s="3" t="s">
        <v>76</v>
      </c>
      <c r="Q95" s="3" t="s">
        <v>76</v>
      </c>
      <c r="R95" s="3" t="s">
        <v>76</v>
      </c>
      <c r="U95" s="34">
        <f t="shared" si="62"/>
        <v>21</v>
      </c>
      <c r="V95" s="35">
        <f t="shared" si="63"/>
        <v>0</v>
      </c>
      <c r="W95" s="34">
        <f t="shared" si="64"/>
        <v>56</v>
      </c>
      <c r="X95" s="34">
        <f t="shared" si="65"/>
        <v>60</v>
      </c>
      <c r="Z95" s="52">
        <f t="shared" si="66"/>
        <v>0</v>
      </c>
      <c r="AA95" s="52">
        <f t="shared" si="67"/>
        <v>0</v>
      </c>
      <c r="AB95" s="36">
        <f t="shared" si="68"/>
        <v>61</v>
      </c>
      <c r="AC95" s="55"/>
      <c r="AD95" s="52">
        <f t="shared" si="69"/>
        <v>0</v>
      </c>
      <c r="AE95" s="52">
        <f t="shared" si="70"/>
        <v>0</v>
      </c>
      <c r="AF95" s="34">
        <f t="shared" si="71"/>
        <v>68</v>
      </c>
      <c r="AG95" s="55"/>
      <c r="AH95" s="52">
        <f t="shared" si="72"/>
        <v>0</v>
      </c>
      <c r="AI95" s="52">
        <f t="shared" si="73"/>
        <v>0</v>
      </c>
      <c r="AJ95" s="34">
        <f t="shared" si="74"/>
        <v>75</v>
      </c>
      <c r="AK95" s="55"/>
      <c r="AL95" s="52">
        <f t="shared" si="75"/>
        <v>0</v>
      </c>
      <c r="AM95" s="52">
        <f t="shared" si="76"/>
        <v>0</v>
      </c>
      <c r="AN95" s="34">
        <f t="shared" si="77"/>
        <v>82</v>
      </c>
      <c r="AO95" s="34"/>
      <c r="AP95" s="34">
        <f t="shared" si="78"/>
        <v>106</v>
      </c>
      <c r="AQ95" s="37">
        <f t="shared" si="79"/>
        <v>109</v>
      </c>
      <c r="AR95" s="1">
        <v>30</v>
      </c>
      <c r="AS95" s="1">
        <f t="shared" si="80"/>
        <v>210</v>
      </c>
      <c r="AT95" s="34"/>
      <c r="AU95" s="34">
        <f t="shared" si="81"/>
        <v>-1</v>
      </c>
      <c r="AV95" s="7">
        <f t="shared" si="82"/>
        <v>292</v>
      </c>
      <c r="AW95" s="7"/>
      <c r="AX95" s="70">
        <f t="shared" si="83"/>
        <v>11.428571428571429</v>
      </c>
      <c r="AY95" s="50"/>
      <c r="AZ95" s="50">
        <f t="shared" si="87"/>
        <v>28</v>
      </c>
      <c r="BA95" s="50">
        <f t="shared" si="87"/>
        <v>56</v>
      </c>
      <c r="BB95" s="50">
        <f t="shared" si="84"/>
        <v>91</v>
      </c>
      <c r="BC95" s="50">
        <f t="shared" si="85"/>
        <v>112</v>
      </c>
      <c r="BD95" s="50">
        <f t="shared" si="90"/>
        <v>140</v>
      </c>
      <c r="BE95" s="50">
        <f t="shared" si="90"/>
        <v>168</v>
      </c>
      <c r="BF95" s="50">
        <f t="shared" si="90"/>
        <v>196</v>
      </c>
      <c r="BG95" s="50">
        <f t="shared" si="90"/>
        <v>224</v>
      </c>
      <c r="BH95" s="50">
        <f t="shared" si="90"/>
        <v>252</v>
      </c>
      <c r="BI95" s="50">
        <f t="shared" si="90"/>
        <v>280</v>
      </c>
    </row>
    <row r="96" spans="1:61">
      <c r="A96" s="95">
        <v>294</v>
      </c>
      <c r="L96" s="3" t="str">
        <f t="shared" si="89"/>
        <v>Not Yet Assigned</v>
      </c>
      <c r="M96" s="3" t="s">
        <v>76</v>
      </c>
      <c r="N96" s="3" t="s">
        <v>76</v>
      </c>
      <c r="O96" s="3" t="s">
        <v>76</v>
      </c>
      <c r="P96" s="3" t="s">
        <v>76</v>
      </c>
      <c r="Q96" s="3" t="s">
        <v>76</v>
      </c>
      <c r="R96" s="3" t="s">
        <v>76</v>
      </c>
      <c r="U96" s="34">
        <f t="shared" si="62"/>
        <v>21</v>
      </c>
      <c r="V96" s="35">
        <f t="shared" si="63"/>
        <v>0</v>
      </c>
      <c r="W96" s="34">
        <f t="shared" si="64"/>
        <v>56</v>
      </c>
      <c r="X96" s="34">
        <f t="shared" si="65"/>
        <v>60</v>
      </c>
      <c r="Z96" s="52">
        <f t="shared" si="66"/>
        <v>0</v>
      </c>
      <c r="AA96" s="52">
        <f t="shared" si="67"/>
        <v>0</v>
      </c>
      <c r="AB96" s="36">
        <f t="shared" si="68"/>
        <v>61</v>
      </c>
      <c r="AC96" s="55"/>
      <c r="AD96" s="52">
        <f t="shared" si="69"/>
        <v>0</v>
      </c>
      <c r="AE96" s="52">
        <f t="shared" si="70"/>
        <v>0</v>
      </c>
      <c r="AF96" s="34">
        <f t="shared" si="71"/>
        <v>68</v>
      </c>
      <c r="AG96" s="55"/>
      <c r="AH96" s="52">
        <f t="shared" si="72"/>
        <v>0</v>
      </c>
      <c r="AI96" s="52">
        <f t="shared" si="73"/>
        <v>0</v>
      </c>
      <c r="AJ96" s="34">
        <f t="shared" si="74"/>
        <v>75</v>
      </c>
      <c r="AK96" s="55"/>
      <c r="AL96" s="52">
        <f t="shared" si="75"/>
        <v>0</v>
      </c>
      <c r="AM96" s="52">
        <f t="shared" si="76"/>
        <v>0</v>
      </c>
      <c r="AN96" s="34">
        <f t="shared" si="77"/>
        <v>82</v>
      </c>
      <c r="AO96" s="34"/>
      <c r="AP96" s="34">
        <f t="shared" si="78"/>
        <v>106</v>
      </c>
      <c r="AQ96" s="37">
        <f t="shared" si="79"/>
        <v>109</v>
      </c>
      <c r="AR96" s="1">
        <v>30</v>
      </c>
      <c r="AS96" s="1">
        <f t="shared" si="80"/>
        <v>210</v>
      </c>
      <c r="AT96" s="34"/>
      <c r="AU96" s="34">
        <f t="shared" si="81"/>
        <v>-1</v>
      </c>
      <c r="AV96" s="7">
        <f t="shared" si="82"/>
        <v>292</v>
      </c>
      <c r="AW96" s="7"/>
      <c r="AX96" s="70">
        <f t="shared" si="83"/>
        <v>11.428571428571429</v>
      </c>
      <c r="AY96" s="50"/>
      <c r="AZ96" s="50">
        <f t="shared" si="87"/>
        <v>28</v>
      </c>
      <c r="BA96" s="50">
        <f t="shared" si="87"/>
        <v>56</v>
      </c>
      <c r="BB96" s="50">
        <f t="shared" si="84"/>
        <v>91</v>
      </c>
      <c r="BC96" s="50">
        <f t="shared" si="85"/>
        <v>112</v>
      </c>
      <c r="BD96" s="50">
        <f t="shared" si="90"/>
        <v>140</v>
      </c>
      <c r="BE96" s="50">
        <f t="shared" si="90"/>
        <v>168</v>
      </c>
      <c r="BF96" s="50">
        <f t="shared" si="90"/>
        <v>196</v>
      </c>
      <c r="BG96" s="50">
        <f t="shared" si="90"/>
        <v>224</v>
      </c>
      <c r="BH96" s="50">
        <f t="shared" si="90"/>
        <v>252</v>
      </c>
      <c r="BI96" s="50">
        <f t="shared" si="90"/>
        <v>280</v>
      </c>
    </row>
    <row r="97" spans="1:61">
      <c r="A97" s="95">
        <v>295</v>
      </c>
      <c r="L97" s="3" t="str">
        <f t="shared" si="89"/>
        <v>Not Yet Assigned</v>
      </c>
      <c r="M97" s="3" t="s">
        <v>76</v>
      </c>
      <c r="N97" s="3" t="s">
        <v>76</v>
      </c>
      <c r="O97" s="3" t="s">
        <v>76</v>
      </c>
      <c r="P97" s="3" t="s">
        <v>76</v>
      </c>
      <c r="Q97" s="3" t="s">
        <v>76</v>
      </c>
      <c r="R97" s="3" t="s">
        <v>76</v>
      </c>
      <c r="U97" s="34">
        <f t="shared" si="62"/>
        <v>21</v>
      </c>
      <c r="V97" s="35">
        <f t="shared" si="63"/>
        <v>0</v>
      </c>
      <c r="W97" s="34">
        <f t="shared" si="64"/>
        <v>56</v>
      </c>
      <c r="X97" s="34">
        <f t="shared" si="65"/>
        <v>60</v>
      </c>
      <c r="Z97" s="52">
        <f t="shared" si="66"/>
        <v>0</v>
      </c>
      <c r="AA97" s="52">
        <f t="shared" si="67"/>
        <v>0</v>
      </c>
      <c r="AB97" s="36">
        <f t="shared" si="68"/>
        <v>61</v>
      </c>
      <c r="AC97" s="55"/>
      <c r="AD97" s="52">
        <f t="shared" si="69"/>
        <v>0</v>
      </c>
      <c r="AE97" s="52">
        <f t="shared" si="70"/>
        <v>0</v>
      </c>
      <c r="AF97" s="34">
        <f t="shared" si="71"/>
        <v>68</v>
      </c>
      <c r="AG97" s="55"/>
      <c r="AH97" s="52">
        <f t="shared" si="72"/>
        <v>0</v>
      </c>
      <c r="AI97" s="52">
        <f t="shared" si="73"/>
        <v>0</v>
      </c>
      <c r="AJ97" s="34">
        <f t="shared" si="74"/>
        <v>75</v>
      </c>
      <c r="AK97" s="55"/>
      <c r="AL97" s="52">
        <f t="shared" si="75"/>
        <v>0</v>
      </c>
      <c r="AM97" s="52">
        <f t="shared" si="76"/>
        <v>0</v>
      </c>
      <c r="AN97" s="34">
        <f t="shared" si="77"/>
        <v>82</v>
      </c>
      <c r="AO97" s="34"/>
      <c r="AP97" s="34">
        <f t="shared" si="78"/>
        <v>106</v>
      </c>
      <c r="AQ97" s="37">
        <f t="shared" si="79"/>
        <v>109</v>
      </c>
      <c r="AR97" s="1">
        <v>30</v>
      </c>
      <c r="AS97" s="1">
        <f t="shared" si="80"/>
        <v>210</v>
      </c>
      <c r="AT97" s="34"/>
      <c r="AU97" s="34">
        <f t="shared" si="81"/>
        <v>-1</v>
      </c>
      <c r="AV97" s="7">
        <f t="shared" si="82"/>
        <v>292</v>
      </c>
      <c r="AW97" s="7"/>
      <c r="AX97" s="70">
        <f t="shared" si="83"/>
        <v>11.428571428571429</v>
      </c>
      <c r="AY97" s="50"/>
      <c r="AZ97" s="50">
        <f t="shared" si="87"/>
        <v>28</v>
      </c>
      <c r="BA97" s="50">
        <f t="shared" si="87"/>
        <v>56</v>
      </c>
      <c r="BB97" s="50">
        <f t="shared" si="84"/>
        <v>91</v>
      </c>
      <c r="BC97" s="50">
        <f t="shared" si="85"/>
        <v>112</v>
      </c>
      <c r="BD97" s="50">
        <f t="shared" si="90"/>
        <v>140</v>
      </c>
      <c r="BE97" s="50">
        <f t="shared" si="90"/>
        <v>168</v>
      </c>
      <c r="BF97" s="50">
        <f t="shared" si="90"/>
        <v>196</v>
      </c>
      <c r="BG97" s="50">
        <f t="shared" si="90"/>
        <v>224</v>
      </c>
      <c r="BH97" s="50">
        <f t="shared" si="90"/>
        <v>252</v>
      </c>
      <c r="BI97" s="50">
        <f t="shared" si="90"/>
        <v>280</v>
      </c>
    </row>
    <row r="98" spans="1:61">
      <c r="A98" s="95">
        <v>296</v>
      </c>
      <c r="L98" s="3" t="str">
        <f t="shared" si="89"/>
        <v>Not Yet Assigned</v>
      </c>
      <c r="M98" s="3" t="s">
        <v>76</v>
      </c>
      <c r="N98" s="3" t="s">
        <v>76</v>
      </c>
      <c r="O98" s="3" t="s">
        <v>76</v>
      </c>
      <c r="P98" s="3" t="s">
        <v>76</v>
      </c>
      <c r="Q98" s="3" t="s">
        <v>76</v>
      </c>
      <c r="R98" s="3" t="s">
        <v>76</v>
      </c>
      <c r="U98" s="34">
        <f t="shared" ref="U98:U129" si="91">T98+21</f>
        <v>21</v>
      </c>
      <c r="V98" s="35">
        <f t="shared" ref="V98:V129" si="92">AY98</f>
        <v>0</v>
      </c>
      <c r="W98" s="34">
        <f t="shared" ref="W98:W129" si="93">BA98</f>
        <v>56</v>
      </c>
      <c r="X98" s="34">
        <f t="shared" ref="X98:X129" si="94">AB98-1</f>
        <v>60</v>
      </c>
      <c r="Z98" s="52">
        <f t="shared" ref="Z98:Z129" si="95">10/1000*Y98</f>
        <v>0</v>
      </c>
      <c r="AA98" s="52">
        <f t="shared" ref="AA98:AA129" si="96">Y98*(10/1000)*(1/2)*(1000/1)</f>
        <v>0</v>
      </c>
      <c r="AB98" s="36">
        <f t="shared" ref="AB98:AB129" si="97">V98+61</f>
        <v>61</v>
      </c>
      <c r="AC98" s="55"/>
      <c r="AD98" s="52">
        <f t="shared" ref="AD98:AD129" si="98">10/1000*AC98</f>
        <v>0</v>
      </c>
      <c r="AE98" s="52">
        <f t="shared" ref="AE98:AE129" si="99">AC98*(10/1000)*(1/2)*(1000/1)</f>
        <v>0</v>
      </c>
      <c r="AF98" s="34">
        <f t="shared" ref="AF98:AF129" si="100">AB98+7</f>
        <v>68</v>
      </c>
      <c r="AG98" s="55"/>
      <c r="AH98" s="52">
        <f t="shared" ref="AH98:AH129" si="101">10/1000*AG98</f>
        <v>0</v>
      </c>
      <c r="AI98" s="52">
        <f t="shared" ref="AI98:AI129" si="102">AG98*(10/1000)*(1/2)*(1000/1)</f>
        <v>0</v>
      </c>
      <c r="AJ98" s="34">
        <f t="shared" ref="AJ98:AJ129" si="103">AB98+14</f>
        <v>75</v>
      </c>
      <c r="AK98" s="55"/>
      <c r="AL98" s="52">
        <f t="shared" ref="AL98:AL129" si="104">10/1000*AK98</f>
        <v>0</v>
      </c>
      <c r="AM98" s="52">
        <f t="shared" ref="AM98:AM129" si="105">AK98*(10/1000)*(1/2)*(1000/1)</f>
        <v>0</v>
      </c>
      <c r="AN98" s="34">
        <f t="shared" ref="AN98:AN129" si="106">AB98+21</f>
        <v>82</v>
      </c>
      <c r="AO98" s="34"/>
      <c r="AP98" s="34">
        <f t="shared" ref="AP98:AP129" si="107">AQ98-3</f>
        <v>106</v>
      </c>
      <c r="AQ98" s="37">
        <f t="shared" ref="AQ98:AQ129" si="108">AN98+27</f>
        <v>109</v>
      </c>
      <c r="AR98" s="1">
        <v>30</v>
      </c>
      <c r="AS98" s="1">
        <f t="shared" ref="AS98:AS129" si="109">AR98*7</f>
        <v>210</v>
      </c>
      <c r="AT98" s="34"/>
      <c r="AU98" s="34">
        <f t="shared" ref="AU98:AU129" si="110">AW98-1</f>
        <v>-1</v>
      </c>
      <c r="AV98" s="7">
        <f t="shared" ref="AV98:AV129" si="111">AN98+AS98</f>
        <v>292</v>
      </c>
      <c r="AW98" s="7"/>
      <c r="AX98" s="70">
        <f t="shared" ref="AX98:AX129" si="112">((AV98-V98)/28)+1</f>
        <v>11.428571428571429</v>
      </c>
      <c r="AY98" s="50"/>
      <c r="AZ98" s="50">
        <f t="shared" si="87"/>
        <v>28</v>
      </c>
      <c r="BA98" s="50">
        <f t="shared" si="87"/>
        <v>56</v>
      </c>
      <c r="BB98" s="50">
        <f t="shared" ref="BB98:BB129" si="113">BA98+35</f>
        <v>91</v>
      </c>
      <c r="BC98" s="50">
        <f t="shared" ref="BC98:BC129" si="114">BB98+21</f>
        <v>112</v>
      </c>
      <c r="BD98" s="50">
        <f t="shared" si="90"/>
        <v>140</v>
      </c>
      <c r="BE98" s="50">
        <f t="shared" si="90"/>
        <v>168</v>
      </c>
      <c r="BF98" s="50">
        <f t="shared" si="90"/>
        <v>196</v>
      </c>
      <c r="BG98" s="50">
        <f t="shared" si="90"/>
        <v>224</v>
      </c>
      <c r="BH98" s="50">
        <f t="shared" si="90"/>
        <v>252</v>
      </c>
      <c r="BI98" s="50">
        <f t="shared" si="90"/>
        <v>280</v>
      </c>
    </row>
    <row r="99" spans="1:61">
      <c r="A99" s="95">
        <v>297</v>
      </c>
      <c r="L99" s="3" t="str">
        <f t="shared" si="89"/>
        <v>Not Yet Assigned</v>
      </c>
      <c r="M99" s="3" t="s">
        <v>76</v>
      </c>
      <c r="N99" s="3" t="s">
        <v>76</v>
      </c>
      <c r="O99" s="3" t="s">
        <v>76</v>
      </c>
      <c r="P99" s="3" t="s">
        <v>76</v>
      </c>
      <c r="Q99" s="3" t="s">
        <v>76</v>
      </c>
      <c r="R99" s="3" t="s">
        <v>76</v>
      </c>
      <c r="U99" s="34">
        <f t="shared" si="91"/>
        <v>21</v>
      </c>
      <c r="V99" s="35">
        <f t="shared" si="92"/>
        <v>0</v>
      </c>
      <c r="W99" s="34">
        <f t="shared" si="93"/>
        <v>56</v>
      </c>
      <c r="X99" s="34">
        <f t="shared" si="94"/>
        <v>60</v>
      </c>
      <c r="Z99" s="52">
        <f t="shared" si="95"/>
        <v>0</v>
      </c>
      <c r="AA99" s="52">
        <f t="shared" si="96"/>
        <v>0</v>
      </c>
      <c r="AB99" s="36">
        <f t="shared" si="97"/>
        <v>61</v>
      </c>
      <c r="AC99" s="55"/>
      <c r="AD99" s="52">
        <f t="shared" si="98"/>
        <v>0</v>
      </c>
      <c r="AE99" s="52">
        <f t="shared" si="99"/>
        <v>0</v>
      </c>
      <c r="AF99" s="34">
        <f t="shared" si="100"/>
        <v>68</v>
      </c>
      <c r="AG99" s="55"/>
      <c r="AH99" s="52">
        <f t="shared" si="101"/>
        <v>0</v>
      </c>
      <c r="AI99" s="52">
        <f t="shared" si="102"/>
        <v>0</v>
      </c>
      <c r="AJ99" s="34">
        <f t="shared" si="103"/>
        <v>75</v>
      </c>
      <c r="AK99" s="55"/>
      <c r="AL99" s="52">
        <f t="shared" si="104"/>
        <v>0</v>
      </c>
      <c r="AM99" s="52">
        <f t="shared" si="105"/>
        <v>0</v>
      </c>
      <c r="AN99" s="34">
        <f t="shared" si="106"/>
        <v>82</v>
      </c>
      <c r="AO99" s="34"/>
      <c r="AP99" s="34">
        <f t="shared" si="107"/>
        <v>106</v>
      </c>
      <c r="AQ99" s="37">
        <f t="shared" si="108"/>
        <v>109</v>
      </c>
      <c r="AR99" s="1">
        <v>30</v>
      </c>
      <c r="AS99" s="1">
        <f t="shared" si="109"/>
        <v>210</v>
      </c>
      <c r="AT99" s="34"/>
      <c r="AU99" s="34">
        <f t="shared" si="110"/>
        <v>-1</v>
      </c>
      <c r="AV99" s="7">
        <f t="shared" si="111"/>
        <v>292</v>
      </c>
      <c r="AW99" s="7"/>
      <c r="AX99" s="70">
        <f t="shared" si="112"/>
        <v>11.428571428571429</v>
      </c>
      <c r="AY99" s="50"/>
      <c r="AZ99" s="50">
        <f t="shared" si="87"/>
        <v>28</v>
      </c>
      <c r="BA99" s="50">
        <f t="shared" si="87"/>
        <v>56</v>
      </c>
      <c r="BB99" s="50">
        <f t="shared" si="113"/>
        <v>91</v>
      </c>
      <c r="BC99" s="50">
        <f t="shared" si="114"/>
        <v>112</v>
      </c>
      <c r="BD99" s="50">
        <f t="shared" si="90"/>
        <v>140</v>
      </c>
      <c r="BE99" s="50">
        <f t="shared" si="90"/>
        <v>168</v>
      </c>
      <c r="BF99" s="50">
        <f t="shared" si="90"/>
        <v>196</v>
      </c>
      <c r="BG99" s="50">
        <f t="shared" si="90"/>
        <v>224</v>
      </c>
      <c r="BH99" s="50">
        <f t="shared" si="90"/>
        <v>252</v>
      </c>
      <c r="BI99" s="50">
        <f t="shared" si="90"/>
        <v>280</v>
      </c>
    </row>
    <row r="100" spans="1:61">
      <c r="A100" s="95">
        <v>298</v>
      </c>
      <c r="L100" s="3" t="str">
        <f t="shared" si="89"/>
        <v>Not Yet Assigned</v>
      </c>
      <c r="M100" s="3" t="s">
        <v>76</v>
      </c>
      <c r="N100" s="3" t="s">
        <v>76</v>
      </c>
      <c r="O100" s="3" t="s">
        <v>76</v>
      </c>
      <c r="P100" s="3" t="s">
        <v>76</v>
      </c>
      <c r="Q100" s="3" t="s">
        <v>76</v>
      </c>
      <c r="R100" s="3" t="s">
        <v>76</v>
      </c>
      <c r="U100" s="34">
        <f t="shared" si="91"/>
        <v>21</v>
      </c>
      <c r="V100" s="35">
        <f t="shared" si="92"/>
        <v>0</v>
      </c>
      <c r="W100" s="34">
        <f t="shared" si="93"/>
        <v>56</v>
      </c>
      <c r="X100" s="34">
        <f t="shared" si="94"/>
        <v>60</v>
      </c>
      <c r="Z100" s="52">
        <f t="shared" si="95"/>
        <v>0</v>
      </c>
      <c r="AA100" s="52">
        <f t="shared" si="96"/>
        <v>0</v>
      </c>
      <c r="AB100" s="36">
        <f t="shared" si="97"/>
        <v>61</v>
      </c>
      <c r="AC100" s="55"/>
      <c r="AD100" s="52">
        <f t="shared" si="98"/>
        <v>0</v>
      </c>
      <c r="AE100" s="52">
        <f t="shared" si="99"/>
        <v>0</v>
      </c>
      <c r="AF100" s="34">
        <f t="shared" si="100"/>
        <v>68</v>
      </c>
      <c r="AG100" s="55"/>
      <c r="AH100" s="52">
        <f t="shared" si="101"/>
        <v>0</v>
      </c>
      <c r="AI100" s="52">
        <f t="shared" si="102"/>
        <v>0</v>
      </c>
      <c r="AJ100" s="34">
        <f t="shared" si="103"/>
        <v>75</v>
      </c>
      <c r="AK100" s="55"/>
      <c r="AL100" s="52">
        <f t="shared" si="104"/>
        <v>0</v>
      </c>
      <c r="AM100" s="52">
        <f t="shared" si="105"/>
        <v>0</v>
      </c>
      <c r="AN100" s="34">
        <f t="shared" si="106"/>
        <v>82</v>
      </c>
      <c r="AO100" s="34"/>
      <c r="AP100" s="34">
        <f t="shared" si="107"/>
        <v>106</v>
      </c>
      <c r="AQ100" s="37">
        <f t="shared" si="108"/>
        <v>109</v>
      </c>
      <c r="AR100" s="1">
        <v>30</v>
      </c>
      <c r="AS100" s="1">
        <f t="shared" si="109"/>
        <v>210</v>
      </c>
      <c r="AT100" s="34"/>
      <c r="AU100" s="34">
        <f t="shared" si="110"/>
        <v>-1</v>
      </c>
      <c r="AV100" s="7">
        <f t="shared" si="111"/>
        <v>292</v>
      </c>
      <c r="AW100" s="7"/>
      <c r="AX100" s="70">
        <f t="shared" si="112"/>
        <v>11.428571428571429</v>
      </c>
      <c r="AY100" s="50"/>
      <c r="AZ100" s="50">
        <f t="shared" si="87"/>
        <v>28</v>
      </c>
      <c r="BA100" s="50">
        <f t="shared" si="87"/>
        <v>56</v>
      </c>
      <c r="BB100" s="50">
        <f t="shared" si="113"/>
        <v>91</v>
      </c>
      <c r="BC100" s="50">
        <f t="shared" si="114"/>
        <v>112</v>
      </c>
      <c r="BD100" s="50">
        <f t="shared" si="90"/>
        <v>140</v>
      </c>
      <c r="BE100" s="50">
        <f t="shared" si="90"/>
        <v>168</v>
      </c>
      <c r="BF100" s="50">
        <f t="shared" si="90"/>
        <v>196</v>
      </c>
      <c r="BG100" s="50">
        <f t="shared" si="90"/>
        <v>224</v>
      </c>
      <c r="BH100" s="50">
        <f t="shared" si="90"/>
        <v>252</v>
      </c>
      <c r="BI100" s="50">
        <f t="shared" si="90"/>
        <v>280</v>
      </c>
    </row>
    <row r="101" spans="1:61">
      <c r="A101" s="95">
        <v>299</v>
      </c>
      <c r="L101" s="3" t="str">
        <f t="shared" si="89"/>
        <v>Not Yet Assigned</v>
      </c>
      <c r="M101" s="3" t="s">
        <v>76</v>
      </c>
      <c r="N101" s="3" t="s">
        <v>76</v>
      </c>
      <c r="O101" s="3" t="s">
        <v>76</v>
      </c>
      <c r="P101" s="3" t="s">
        <v>76</v>
      </c>
      <c r="Q101" s="3" t="s">
        <v>76</v>
      </c>
      <c r="R101" s="3" t="s">
        <v>76</v>
      </c>
      <c r="U101" s="34">
        <f t="shared" si="91"/>
        <v>21</v>
      </c>
      <c r="V101" s="35">
        <f t="shared" si="92"/>
        <v>0</v>
      </c>
      <c r="W101" s="34">
        <f t="shared" si="93"/>
        <v>56</v>
      </c>
      <c r="X101" s="34">
        <f t="shared" si="94"/>
        <v>60</v>
      </c>
      <c r="Z101" s="52">
        <f t="shared" si="95"/>
        <v>0</v>
      </c>
      <c r="AA101" s="52">
        <f t="shared" si="96"/>
        <v>0</v>
      </c>
      <c r="AB101" s="36">
        <f t="shared" si="97"/>
        <v>61</v>
      </c>
      <c r="AC101" s="55"/>
      <c r="AD101" s="52">
        <f t="shared" si="98"/>
        <v>0</v>
      </c>
      <c r="AE101" s="52">
        <f t="shared" si="99"/>
        <v>0</v>
      </c>
      <c r="AF101" s="34">
        <f t="shared" si="100"/>
        <v>68</v>
      </c>
      <c r="AG101" s="55"/>
      <c r="AH101" s="52">
        <f t="shared" si="101"/>
        <v>0</v>
      </c>
      <c r="AI101" s="52">
        <f t="shared" si="102"/>
        <v>0</v>
      </c>
      <c r="AJ101" s="34">
        <f t="shared" si="103"/>
        <v>75</v>
      </c>
      <c r="AK101" s="55"/>
      <c r="AL101" s="52">
        <f t="shared" si="104"/>
        <v>0</v>
      </c>
      <c r="AM101" s="52">
        <f t="shared" si="105"/>
        <v>0</v>
      </c>
      <c r="AN101" s="34">
        <f t="shared" si="106"/>
        <v>82</v>
      </c>
      <c r="AO101" s="34"/>
      <c r="AP101" s="34">
        <f t="shared" si="107"/>
        <v>106</v>
      </c>
      <c r="AQ101" s="37">
        <f t="shared" si="108"/>
        <v>109</v>
      </c>
      <c r="AR101" s="1">
        <v>30</v>
      </c>
      <c r="AS101" s="1">
        <f t="shared" si="109"/>
        <v>210</v>
      </c>
      <c r="AT101" s="34"/>
      <c r="AU101" s="34">
        <f t="shared" si="110"/>
        <v>-1</v>
      </c>
      <c r="AV101" s="7">
        <f t="shared" si="111"/>
        <v>292</v>
      </c>
      <c r="AW101" s="7"/>
      <c r="AX101" s="70">
        <f t="shared" si="112"/>
        <v>11.428571428571429</v>
      </c>
      <c r="AY101" s="50"/>
      <c r="AZ101" s="50">
        <f t="shared" si="87"/>
        <v>28</v>
      </c>
      <c r="BA101" s="50">
        <f t="shared" si="87"/>
        <v>56</v>
      </c>
      <c r="BB101" s="50">
        <f t="shared" si="113"/>
        <v>91</v>
      </c>
      <c r="BC101" s="50">
        <f t="shared" si="114"/>
        <v>112</v>
      </c>
      <c r="BD101" s="50">
        <f t="shared" si="90"/>
        <v>140</v>
      </c>
      <c r="BE101" s="50">
        <f t="shared" si="90"/>
        <v>168</v>
      </c>
      <c r="BF101" s="50">
        <f t="shared" si="90"/>
        <v>196</v>
      </c>
      <c r="BG101" s="50">
        <f t="shared" si="90"/>
        <v>224</v>
      </c>
      <c r="BH101" s="50">
        <f t="shared" si="90"/>
        <v>252</v>
      </c>
      <c r="BI101" s="50">
        <f t="shared" si="90"/>
        <v>280</v>
      </c>
    </row>
    <row r="102" spans="1:61">
      <c r="A102" s="95">
        <v>300</v>
      </c>
      <c r="L102" s="3" t="str">
        <f t="shared" si="89"/>
        <v>Not Yet Assigned</v>
      </c>
      <c r="M102" s="3" t="s">
        <v>76</v>
      </c>
      <c r="N102" s="3" t="s">
        <v>76</v>
      </c>
      <c r="O102" s="3" t="s">
        <v>76</v>
      </c>
      <c r="P102" s="3" t="s">
        <v>76</v>
      </c>
      <c r="Q102" s="3" t="s">
        <v>76</v>
      </c>
      <c r="R102" s="3" t="s">
        <v>76</v>
      </c>
      <c r="U102" s="34">
        <f t="shared" si="91"/>
        <v>21</v>
      </c>
      <c r="V102" s="35">
        <f t="shared" si="92"/>
        <v>0</v>
      </c>
      <c r="W102" s="34">
        <f t="shared" si="93"/>
        <v>56</v>
      </c>
      <c r="X102" s="34">
        <f t="shared" si="94"/>
        <v>60</v>
      </c>
      <c r="Z102" s="52">
        <f t="shared" si="95"/>
        <v>0</v>
      </c>
      <c r="AA102" s="52">
        <f t="shared" si="96"/>
        <v>0</v>
      </c>
      <c r="AB102" s="36">
        <f t="shared" si="97"/>
        <v>61</v>
      </c>
      <c r="AC102" s="55"/>
      <c r="AD102" s="52">
        <f t="shared" si="98"/>
        <v>0</v>
      </c>
      <c r="AE102" s="52">
        <f t="shared" si="99"/>
        <v>0</v>
      </c>
      <c r="AF102" s="34">
        <f t="shared" si="100"/>
        <v>68</v>
      </c>
      <c r="AG102" s="55"/>
      <c r="AH102" s="52">
        <f t="shared" si="101"/>
        <v>0</v>
      </c>
      <c r="AI102" s="52">
        <f t="shared" si="102"/>
        <v>0</v>
      </c>
      <c r="AJ102" s="34">
        <f t="shared" si="103"/>
        <v>75</v>
      </c>
      <c r="AK102" s="55"/>
      <c r="AL102" s="52">
        <f t="shared" si="104"/>
        <v>0</v>
      </c>
      <c r="AM102" s="52">
        <f t="shared" si="105"/>
        <v>0</v>
      </c>
      <c r="AN102" s="34">
        <f t="shared" si="106"/>
        <v>82</v>
      </c>
      <c r="AO102" s="34"/>
      <c r="AP102" s="34">
        <f t="shared" si="107"/>
        <v>106</v>
      </c>
      <c r="AQ102" s="37">
        <f t="shared" si="108"/>
        <v>109</v>
      </c>
      <c r="AR102" s="1">
        <v>30</v>
      </c>
      <c r="AS102" s="1">
        <f t="shared" si="109"/>
        <v>210</v>
      </c>
      <c r="AT102" s="34"/>
      <c r="AU102" s="34">
        <f t="shared" si="110"/>
        <v>-1</v>
      </c>
      <c r="AV102" s="7">
        <f t="shared" si="111"/>
        <v>292</v>
      </c>
      <c r="AW102" s="7"/>
      <c r="AX102" s="70">
        <f t="shared" si="112"/>
        <v>11.428571428571429</v>
      </c>
      <c r="AY102" s="50"/>
      <c r="AZ102" s="50">
        <f t="shared" ref="AZ102:BA121" si="115">AY102+28</f>
        <v>28</v>
      </c>
      <c r="BA102" s="50">
        <f t="shared" si="115"/>
        <v>56</v>
      </c>
      <c r="BB102" s="50">
        <f t="shared" si="113"/>
        <v>91</v>
      </c>
      <c r="BC102" s="50">
        <f t="shared" si="114"/>
        <v>112</v>
      </c>
      <c r="BD102" s="50">
        <f t="shared" ref="BD102:BI111" si="116">BC102+28</f>
        <v>140</v>
      </c>
      <c r="BE102" s="50">
        <f t="shared" si="116"/>
        <v>168</v>
      </c>
      <c r="BF102" s="50">
        <f t="shared" si="116"/>
        <v>196</v>
      </c>
      <c r="BG102" s="50">
        <f t="shared" si="116"/>
        <v>224</v>
      </c>
      <c r="BH102" s="50">
        <f t="shared" si="116"/>
        <v>252</v>
      </c>
      <c r="BI102" s="50">
        <f t="shared" si="116"/>
        <v>280</v>
      </c>
    </row>
    <row r="103" spans="1:61">
      <c r="A103" s="95">
        <v>301</v>
      </c>
      <c r="L103" s="3" t="str">
        <f t="shared" si="89"/>
        <v>Not Yet Assigned</v>
      </c>
      <c r="M103" s="3" t="s">
        <v>76</v>
      </c>
      <c r="N103" s="3" t="s">
        <v>76</v>
      </c>
      <c r="O103" s="3" t="s">
        <v>76</v>
      </c>
      <c r="P103" s="3" t="s">
        <v>76</v>
      </c>
      <c r="Q103" s="3" t="s">
        <v>76</v>
      </c>
      <c r="R103" s="3" t="s">
        <v>76</v>
      </c>
      <c r="U103" s="34">
        <f t="shared" si="91"/>
        <v>21</v>
      </c>
      <c r="V103" s="35">
        <f t="shared" si="92"/>
        <v>0</v>
      </c>
      <c r="W103" s="34">
        <f t="shared" si="93"/>
        <v>56</v>
      </c>
      <c r="X103" s="34">
        <f t="shared" si="94"/>
        <v>60</v>
      </c>
      <c r="Z103" s="52">
        <f t="shared" si="95"/>
        <v>0</v>
      </c>
      <c r="AA103" s="52">
        <f t="shared" si="96"/>
        <v>0</v>
      </c>
      <c r="AB103" s="36">
        <f t="shared" si="97"/>
        <v>61</v>
      </c>
      <c r="AC103" s="55"/>
      <c r="AD103" s="52">
        <f t="shared" si="98"/>
        <v>0</v>
      </c>
      <c r="AE103" s="52">
        <f t="shared" si="99"/>
        <v>0</v>
      </c>
      <c r="AF103" s="34">
        <f t="shared" si="100"/>
        <v>68</v>
      </c>
      <c r="AG103" s="55"/>
      <c r="AH103" s="52">
        <f t="shared" si="101"/>
        <v>0</v>
      </c>
      <c r="AI103" s="52">
        <f t="shared" si="102"/>
        <v>0</v>
      </c>
      <c r="AJ103" s="34">
        <f t="shared" si="103"/>
        <v>75</v>
      </c>
      <c r="AK103" s="55"/>
      <c r="AL103" s="52">
        <f t="shared" si="104"/>
        <v>0</v>
      </c>
      <c r="AM103" s="52">
        <f t="shared" si="105"/>
        <v>0</v>
      </c>
      <c r="AN103" s="34">
        <f t="shared" si="106"/>
        <v>82</v>
      </c>
      <c r="AO103" s="34"/>
      <c r="AP103" s="34">
        <f t="shared" si="107"/>
        <v>106</v>
      </c>
      <c r="AQ103" s="37">
        <f t="shared" si="108"/>
        <v>109</v>
      </c>
      <c r="AR103" s="1">
        <v>30</v>
      </c>
      <c r="AS103" s="1">
        <f t="shared" si="109"/>
        <v>210</v>
      </c>
      <c r="AT103" s="34"/>
      <c r="AU103" s="34">
        <f t="shared" si="110"/>
        <v>-1</v>
      </c>
      <c r="AV103" s="7">
        <f t="shared" si="111"/>
        <v>292</v>
      </c>
      <c r="AW103" s="7"/>
      <c r="AX103" s="70">
        <f t="shared" si="112"/>
        <v>11.428571428571429</v>
      </c>
      <c r="AY103" s="50"/>
      <c r="AZ103" s="50">
        <f t="shared" si="115"/>
        <v>28</v>
      </c>
      <c r="BA103" s="50">
        <f t="shared" si="115"/>
        <v>56</v>
      </c>
      <c r="BB103" s="50">
        <f t="shared" si="113"/>
        <v>91</v>
      </c>
      <c r="BC103" s="50">
        <f t="shared" si="114"/>
        <v>112</v>
      </c>
      <c r="BD103" s="50">
        <f t="shared" si="116"/>
        <v>140</v>
      </c>
      <c r="BE103" s="50">
        <f t="shared" si="116"/>
        <v>168</v>
      </c>
      <c r="BF103" s="50">
        <f t="shared" si="116"/>
        <v>196</v>
      </c>
      <c r="BG103" s="50">
        <f t="shared" si="116"/>
        <v>224</v>
      </c>
      <c r="BH103" s="50">
        <f t="shared" si="116"/>
        <v>252</v>
      </c>
      <c r="BI103" s="50">
        <f t="shared" si="116"/>
        <v>280</v>
      </c>
    </row>
    <row r="104" spans="1:61">
      <c r="A104" s="95">
        <v>302</v>
      </c>
      <c r="L104" s="3" t="str">
        <f t="shared" si="89"/>
        <v>Not Yet Assigned</v>
      </c>
      <c r="M104" s="3" t="s">
        <v>76</v>
      </c>
      <c r="N104" s="3" t="s">
        <v>76</v>
      </c>
      <c r="O104" s="3" t="s">
        <v>76</v>
      </c>
      <c r="P104" s="3" t="s">
        <v>76</v>
      </c>
      <c r="Q104" s="3" t="s">
        <v>76</v>
      </c>
      <c r="R104" s="3" t="s">
        <v>76</v>
      </c>
      <c r="U104" s="34">
        <f t="shared" si="91"/>
        <v>21</v>
      </c>
      <c r="V104" s="35">
        <f t="shared" si="92"/>
        <v>0</v>
      </c>
      <c r="W104" s="34">
        <f t="shared" si="93"/>
        <v>56</v>
      </c>
      <c r="X104" s="34">
        <f t="shared" si="94"/>
        <v>60</v>
      </c>
      <c r="Z104" s="52">
        <f t="shared" si="95"/>
        <v>0</v>
      </c>
      <c r="AA104" s="52">
        <f t="shared" si="96"/>
        <v>0</v>
      </c>
      <c r="AB104" s="36">
        <f t="shared" si="97"/>
        <v>61</v>
      </c>
      <c r="AC104" s="55"/>
      <c r="AD104" s="52">
        <f t="shared" si="98"/>
        <v>0</v>
      </c>
      <c r="AE104" s="52">
        <f t="shared" si="99"/>
        <v>0</v>
      </c>
      <c r="AF104" s="34">
        <f t="shared" si="100"/>
        <v>68</v>
      </c>
      <c r="AG104" s="55"/>
      <c r="AH104" s="52">
        <f t="shared" si="101"/>
        <v>0</v>
      </c>
      <c r="AI104" s="52">
        <f t="shared" si="102"/>
        <v>0</v>
      </c>
      <c r="AJ104" s="34">
        <f t="shared" si="103"/>
        <v>75</v>
      </c>
      <c r="AK104" s="55"/>
      <c r="AL104" s="52">
        <f t="shared" si="104"/>
        <v>0</v>
      </c>
      <c r="AM104" s="52">
        <f t="shared" si="105"/>
        <v>0</v>
      </c>
      <c r="AN104" s="34">
        <f t="shared" si="106"/>
        <v>82</v>
      </c>
      <c r="AO104" s="34"/>
      <c r="AP104" s="34">
        <f t="shared" si="107"/>
        <v>106</v>
      </c>
      <c r="AQ104" s="37">
        <f t="shared" si="108"/>
        <v>109</v>
      </c>
      <c r="AR104" s="1">
        <v>30</v>
      </c>
      <c r="AS104" s="1">
        <f t="shared" si="109"/>
        <v>210</v>
      </c>
      <c r="AT104" s="34"/>
      <c r="AU104" s="34">
        <f t="shared" si="110"/>
        <v>-1</v>
      </c>
      <c r="AV104" s="7">
        <f t="shared" si="111"/>
        <v>292</v>
      </c>
      <c r="AW104" s="7"/>
      <c r="AX104" s="70">
        <f t="shared" si="112"/>
        <v>11.428571428571429</v>
      </c>
      <c r="AY104" s="50"/>
      <c r="AZ104" s="50">
        <f t="shared" si="115"/>
        <v>28</v>
      </c>
      <c r="BA104" s="50">
        <f t="shared" si="115"/>
        <v>56</v>
      </c>
      <c r="BB104" s="50">
        <f t="shared" si="113"/>
        <v>91</v>
      </c>
      <c r="BC104" s="50">
        <f t="shared" si="114"/>
        <v>112</v>
      </c>
      <c r="BD104" s="50">
        <f t="shared" si="116"/>
        <v>140</v>
      </c>
      <c r="BE104" s="50">
        <f t="shared" si="116"/>
        <v>168</v>
      </c>
      <c r="BF104" s="50">
        <f t="shared" si="116"/>
        <v>196</v>
      </c>
      <c r="BG104" s="50">
        <f t="shared" si="116"/>
        <v>224</v>
      </c>
      <c r="BH104" s="50">
        <f t="shared" si="116"/>
        <v>252</v>
      </c>
      <c r="BI104" s="50">
        <f t="shared" si="116"/>
        <v>280</v>
      </c>
    </row>
    <row r="105" spans="1:61">
      <c r="A105" s="95">
        <v>303</v>
      </c>
      <c r="L105" s="3" t="str">
        <f t="shared" si="89"/>
        <v>Not Yet Assigned</v>
      </c>
      <c r="M105" s="3" t="s">
        <v>76</v>
      </c>
      <c r="N105" s="3" t="s">
        <v>76</v>
      </c>
      <c r="O105" s="3" t="s">
        <v>76</v>
      </c>
      <c r="P105" s="3" t="s">
        <v>76</v>
      </c>
      <c r="Q105" s="3" t="s">
        <v>76</v>
      </c>
      <c r="R105" s="3" t="s">
        <v>76</v>
      </c>
      <c r="U105" s="34">
        <f t="shared" si="91"/>
        <v>21</v>
      </c>
      <c r="V105" s="35">
        <f t="shared" si="92"/>
        <v>0</v>
      </c>
      <c r="W105" s="34">
        <f t="shared" si="93"/>
        <v>56</v>
      </c>
      <c r="X105" s="34">
        <f t="shared" si="94"/>
        <v>60</v>
      </c>
      <c r="Z105" s="52">
        <f t="shared" si="95"/>
        <v>0</v>
      </c>
      <c r="AA105" s="52">
        <f t="shared" si="96"/>
        <v>0</v>
      </c>
      <c r="AB105" s="36">
        <f t="shared" si="97"/>
        <v>61</v>
      </c>
      <c r="AC105" s="55"/>
      <c r="AD105" s="52">
        <f t="shared" si="98"/>
        <v>0</v>
      </c>
      <c r="AE105" s="52">
        <f t="shared" si="99"/>
        <v>0</v>
      </c>
      <c r="AF105" s="34">
        <f t="shared" si="100"/>
        <v>68</v>
      </c>
      <c r="AG105" s="55"/>
      <c r="AH105" s="52">
        <f t="shared" si="101"/>
        <v>0</v>
      </c>
      <c r="AI105" s="52">
        <f t="shared" si="102"/>
        <v>0</v>
      </c>
      <c r="AJ105" s="34">
        <f t="shared" si="103"/>
        <v>75</v>
      </c>
      <c r="AK105" s="55"/>
      <c r="AL105" s="52">
        <f t="shared" si="104"/>
        <v>0</v>
      </c>
      <c r="AM105" s="52">
        <f t="shared" si="105"/>
        <v>0</v>
      </c>
      <c r="AN105" s="34">
        <f t="shared" si="106"/>
        <v>82</v>
      </c>
      <c r="AO105" s="34"/>
      <c r="AP105" s="34">
        <f t="shared" si="107"/>
        <v>106</v>
      </c>
      <c r="AQ105" s="37">
        <f t="shared" si="108"/>
        <v>109</v>
      </c>
      <c r="AR105" s="1">
        <v>30</v>
      </c>
      <c r="AS105" s="1">
        <f t="shared" si="109"/>
        <v>210</v>
      </c>
      <c r="AT105" s="34"/>
      <c r="AU105" s="34">
        <f t="shared" si="110"/>
        <v>-1</v>
      </c>
      <c r="AV105" s="7">
        <f t="shared" si="111"/>
        <v>292</v>
      </c>
      <c r="AW105" s="7"/>
      <c r="AX105" s="70">
        <f t="shared" si="112"/>
        <v>11.428571428571429</v>
      </c>
      <c r="AY105" s="50"/>
      <c r="AZ105" s="50">
        <f t="shared" si="115"/>
        <v>28</v>
      </c>
      <c r="BA105" s="50">
        <f t="shared" si="115"/>
        <v>56</v>
      </c>
      <c r="BB105" s="50">
        <f t="shared" si="113"/>
        <v>91</v>
      </c>
      <c r="BC105" s="50">
        <f t="shared" si="114"/>
        <v>112</v>
      </c>
      <c r="BD105" s="50">
        <f t="shared" si="116"/>
        <v>140</v>
      </c>
      <c r="BE105" s="50">
        <f t="shared" si="116"/>
        <v>168</v>
      </c>
      <c r="BF105" s="50">
        <f t="shared" si="116"/>
        <v>196</v>
      </c>
      <c r="BG105" s="50">
        <f t="shared" si="116"/>
        <v>224</v>
      </c>
      <c r="BH105" s="50">
        <f t="shared" si="116"/>
        <v>252</v>
      </c>
      <c r="BI105" s="50">
        <f t="shared" si="116"/>
        <v>280</v>
      </c>
    </row>
    <row r="106" spans="1:61">
      <c r="A106" s="95">
        <v>304</v>
      </c>
      <c r="L106" s="3" t="str">
        <f t="shared" si="89"/>
        <v>Not Yet Assigned</v>
      </c>
      <c r="M106" s="3" t="s">
        <v>76</v>
      </c>
      <c r="N106" s="3" t="s">
        <v>76</v>
      </c>
      <c r="O106" s="3" t="s">
        <v>76</v>
      </c>
      <c r="P106" s="3" t="s">
        <v>76</v>
      </c>
      <c r="Q106" s="3" t="s">
        <v>76</v>
      </c>
      <c r="R106" s="3" t="s">
        <v>76</v>
      </c>
      <c r="U106" s="34">
        <f t="shared" si="91"/>
        <v>21</v>
      </c>
      <c r="V106" s="35">
        <f t="shared" si="92"/>
        <v>0</v>
      </c>
      <c r="W106" s="34">
        <f t="shared" si="93"/>
        <v>56</v>
      </c>
      <c r="X106" s="34">
        <f t="shared" si="94"/>
        <v>60</v>
      </c>
      <c r="Z106" s="52">
        <f t="shared" si="95"/>
        <v>0</v>
      </c>
      <c r="AA106" s="52">
        <f t="shared" si="96"/>
        <v>0</v>
      </c>
      <c r="AB106" s="36">
        <f t="shared" si="97"/>
        <v>61</v>
      </c>
      <c r="AC106" s="55"/>
      <c r="AD106" s="52">
        <f t="shared" si="98"/>
        <v>0</v>
      </c>
      <c r="AE106" s="52">
        <f t="shared" si="99"/>
        <v>0</v>
      </c>
      <c r="AF106" s="34">
        <f t="shared" si="100"/>
        <v>68</v>
      </c>
      <c r="AG106" s="55"/>
      <c r="AH106" s="52">
        <f t="shared" si="101"/>
        <v>0</v>
      </c>
      <c r="AI106" s="52">
        <f t="shared" si="102"/>
        <v>0</v>
      </c>
      <c r="AJ106" s="34">
        <f t="shared" si="103"/>
        <v>75</v>
      </c>
      <c r="AK106" s="55"/>
      <c r="AL106" s="52">
        <f t="shared" si="104"/>
        <v>0</v>
      </c>
      <c r="AM106" s="52">
        <f t="shared" si="105"/>
        <v>0</v>
      </c>
      <c r="AN106" s="34">
        <f t="shared" si="106"/>
        <v>82</v>
      </c>
      <c r="AO106" s="34"/>
      <c r="AP106" s="34">
        <f t="shared" si="107"/>
        <v>106</v>
      </c>
      <c r="AQ106" s="37">
        <f t="shared" si="108"/>
        <v>109</v>
      </c>
      <c r="AR106" s="1">
        <v>30</v>
      </c>
      <c r="AS106" s="1">
        <f t="shared" si="109"/>
        <v>210</v>
      </c>
      <c r="AT106" s="34"/>
      <c r="AU106" s="34">
        <f t="shared" si="110"/>
        <v>-1</v>
      </c>
      <c r="AV106" s="7">
        <f t="shared" si="111"/>
        <v>292</v>
      </c>
      <c r="AW106" s="7"/>
      <c r="AX106" s="70">
        <f t="shared" si="112"/>
        <v>11.428571428571429</v>
      </c>
      <c r="AY106" s="50"/>
      <c r="AZ106" s="50">
        <f t="shared" si="115"/>
        <v>28</v>
      </c>
      <c r="BA106" s="50">
        <f t="shared" si="115"/>
        <v>56</v>
      </c>
      <c r="BB106" s="50">
        <f t="shared" si="113"/>
        <v>91</v>
      </c>
      <c r="BC106" s="50">
        <f t="shared" si="114"/>
        <v>112</v>
      </c>
      <c r="BD106" s="50">
        <f t="shared" si="116"/>
        <v>140</v>
      </c>
      <c r="BE106" s="50">
        <f t="shared" si="116"/>
        <v>168</v>
      </c>
      <c r="BF106" s="50">
        <f t="shared" si="116"/>
        <v>196</v>
      </c>
      <c r="BG106" s="50">
        <f t="shared" si="116"/>
        <v>224</v>
      </c>
      <c r="BH106" s="50">
        <f t="shared" si="116"/>
        <v>252</v>
      </c>
      <c r="BI106" s="50">
        <f t="shared" si="116"/>
        <v>280</v>
      </c>
    </row>
    <row r="107" spans="1:61">
      <c r="A107" s="95">
        <v>305</v>
      </c>
      <c r="L107" s="3" t="str">
        <f t="shared" si="89"/>
        <v>Not Yet Assigned</v>
      </c>
      <c r="M107" s="3" t="s">
        <v>76</v>
      </c>
      <c r="N107" s="3" t="s">
        <v>76</v>
      </c>
      <c r="O107" s="3" t="s">
        <v>76</v>
      </c>
      <c r="P107" s="3" t="s">
        <v>76</v>
      </c>
      <c r="Q107" s="3" t="s">
        <v>76</v>
      </c>
      <c r="R107" s="3" t="s">
        <v>76</v>
      </c>
      <c r="U107" s="34">
        <f t="shared" si="91"/>
        <v>21</v>
      </c>
      <c r="V107" s="35">
        <f t="shared" si="92"/>
        <v>0</v>
      </c>
      <c r="W107" s="34">
        <f t="shared" si="93"/>
        <v>56</v>
      </c>
      <c r="X107" s="34">
        <f t="shared" si="94"/>
        <v>60</v>
      </c>
      <c r="Z107" s="52">
        <f t="shared" si="95"/>
        <v>0</v>
      </c>
      <c r="AA107" s="52">
        <f t="shared" si="96"/>
        <v>0</v>
      </c>
      <c r="AB107" s="36">
        <f t="shared" si="97"/>
        <v>61</v>
      </c>
      <c r="AC107" s="55"/>
      <c r="AD107" s="52">
        <f t="shared" si="98"/>
        <v>0</v>
      </c>
      <c r="AE107" s="52">
        <f t="shared" si="99"/>
        <v>0</v>
      </c>
      <c r="AF107" s="34">
        <f t="shared" si="100"/>
        <v>68</v>
      </c>
      <c r="AG107" s="55"/>
      <c r="AH107" s="52">
        <f t="shared" si="101"/>
        <v>0</v>
      </c>
      <c r="AI107" s="52">
        <f t="shared" si="102"/>
        <v>0</v>
      </c>
      <c r="AJ107" s="34">
        <f t="shared" si="103"/>
        <v>75</v>
      </c>
      <c r="AK107" s="55"/>
      <c r="AL107" s="52">
        <f t="shared" si="104"/>
        <v>0</v>
      </c>
      <c r="AM107" s="52">
        <f t="shared" si="105"/>
        <v>0</v>
      </c>
      <c r="AN107" s="34">
        <f t="shared" si="106"/>
        <v>82</v>
      </c>
      <c r="AO107" s="34"/>
      <c r="AP107" s="34">
        <f t="shared" si="107"/>
        <v>106</v>
      </c>
      <c r="AQ107" s="37">
        <f t="shared" si="108"/>
        <v>109</v>
      </c>
      <c r="AR107" s="1">
        <v>30</v>
      </c>
      <c r="AS107" s="1">
        <f t="shared" si="109"/>
        <v>210</v>
      </c>
      <c r="AT107" s="34"/>
      <c r="AU107" s="34">
        <f t="shared" si="110"/>
        <v>-1</v>
      </c>
      <c r="AV107" s="7">
        <f t="shared" si="111"/>
        <v>292</v>
      </c>
      <c r="AW107" s="7"/>
      <c r="AX107" s="70">
        <f t="shared" si="112"/>
        <v>11.428571428571429</v>
      </c>
      <c r="AY107" s="50"/>
      <c r="AZ107" s="50">
        <f t="shared" si="115"/>
        <v>28</v>
      </c>
      <c r="BA107" s="50">
        <f t="shared" si="115"/>
        <v>56</v>
      </c>
      <c r="BB107" s="50">
        <f t="shared" si="113"/>
        <v>91</v>
      </c>
      <c r="BC107" s="50">
        <f t="shared" si="114"/>
        <v>112</v>
      </c>
      <c r="BD107" s="50">
        <f t="shared" si="116"/>
        <v>140</v>
      </c>
      <c r="BE107" s="50">
        <f t="shared" si="116"/>
        <v>168</v>
      </c>
      <c r="BF107" s="50">
        <f t="shared" si="116"/>
        <v>196</v>
      </c>
      <c r="BG107" s="50">
        <f t="shared" si="116"/>
        <v>224</v>
      </c>
      <c r="BH107" s="50">
        <f t="shared" si="116"/>
        <v>252</v>
      </c>
      <c r="BI107" s="50">
        <f t="shared" si="116"/>
        <v>280</v>
      </c>
    </row>
    <row r="108" spans="1:61">
      <c r="A108" s="95">
        <v>306</v>
      </c>
      <c r="L108" s="3" t="str">
        <f t="shared" si="89"/>
        <v>Not Yet Assigned</v>
      </c>
      <c r="M108" s="3" t="s">
        <v>76</v>
      </c>
      <c r="N108" s="3" t="s">
        <v>76</v>
      </c>
      <c r="O108" s="3" t="s">
        <v>76</v>
      </c>
      <c r="P108" s="3" t="s">
        <v>76</v>
      </c>
      <c r="Q108" s="3" t="s">
        <v>76</v>
      </c>
      <c r="R108" s="3" t="s">
        <v>76</v>
      </c>
      <c r="U108" s="34">
        <f t="shared" si="91"/>
        <v>21</v>
      </c>
      <c r="V108" s="35">
        <f t="shared" si="92"/>
        <v>0</v>
      </c>
      <c r="W108" s="34">
        <f t="shared" si="93"/>
        <v>56</v>
      </c>
      <c r="X108" s="34">
        <f t="shared" si="94"/>
        <v>60</v>
      </c>
      <c r="Z108" s="52">
        <f t="shared" si="95"/>
        <v>0</v>
      </c>
      <c r="AA108" s="52">
        <f t="shared" si="96"/>
        <v>0</v>
      </c>
      <c r="AB108" s="36">
        <f t="shared" si="97"/>
        <v>61</v>
      </c>
      <c r="AC108" s="55"/>
      <c r="AD108" s="52">
        <f t="shared" si="98"/>
        <v>0</v>
      </c>
      <c r="AE108" s="52">
        <f t="shared" si="99"/>
        <v>0</v>
      </c>
      <c r="AF108" s="34">
        <f t="shared" si="100"/>
        <v>68</v>
      </c>
      <c r="AG108" s="55"/>
      <c r="AH108" s="52">
        <f t="shared" si="101"/>
        <v>0</v>
      </c>
      <c r="AI108" s="52">
        <f t="shared" si="102"/>
        <v>0</v>
      </c>
      <c r="AJ108" s="34">
        <f t="shared" si="103"/>
        <v>75</v>
      </c>
      <c r="AK108" s="55"/>
      <c r="AL108" s="52">
        <f t="shared" si="104"/>
        <v>0</v>
      </c>
      <c r="AM108" s="52">
        <f t="shared" si="105"/>
        <v>0</v>
      </c>
      <c r="AN108" s="34">
        <f t="shared" si="106"/>
        <v>82</v>
      </c>
      <c r="AO108" s="34"/>
      <c r="AP108" s="34">
        <f t="shared" si="107"/>
        <v>106</v>
      </c>
      <c r="AQ108" s="37">
        <f t="shared" si="108"/>
        <v>109</v>
      </c>
      <c r="AR108" s="1">
        <v>30</v>
      </c>
      <c r="AS108" s="1">
        <f t="shared" si="109"/>
        <v>210</v>
      </c>
      <c r="AT108" s="34"/>
      <c r="AU108" s="34">
        <f t="shared" si="110"/>
        <v>-1</v>
      </c>
      <c r="AV108" s="7">
        <f t="shared" si="111"/>
        <v>292</v>
      </c>
      <c r="AW108" s="7"/>
      <c r="AX108" s="70">
        <f t="shared" si="112"/>
        <v>11.428571428571429</v>
      </c>
      <c r="AY108" s="50"/>
      <c r="AZ108" s="50">
        <f t="shared" si="115"/>
        <v>28</v>
      </c>
      <c r="BA108" s="50">
        <f t="shared" si="115"/>
        <v>56</v>
      </c>
      <c r="BB108" s="50">
        <f t="shared" si="113"/>
        <v>91</v>
      </c>
      <c r="BC108" s="50">
        <f t="shared" si="114"/>
        <v>112</v>
      </c>
      <c r="BD108" s="50">
        <f t="shared" si="116"/>
        <v>140</v>
      </c>
      <c r="BE108" s="50">
        <f t="shared" si="116"/>
        <v>168</v>
      </c>
      <c r="BF108" s="50">
        <f t="shared" si="116"/>
        <v>196</v>
      </c>
      <c r="BG108" s="50">
        <f t="shared" si="116"/>
        <v>224</v>
      </c>
      <c r="BH108" s="50">
        <f t="shared" si="116"/>
        <v>252</v>
      </c>
      <c r="BI108" s="50">
        <f t="shared" si="116"/>
        <v>280</v>
      </c>
    </row>
    <row r="109" spans="1:61">
      <c r="A109" s="95">
        <v>307</v>
      </c>
      <c r="L109" s="3" t="str">
        <f t="shared" si="89"/>
        <v>Not Yet Assigned</v>
      </c>
      <c r="M109" s="3" t="s">
        <v>76</v>
      </c>
      <c r="N109" s="3" t="s">
        <v>76</v>
      </c>
      <c r="O109" s="3" t="s">
        <v>76</v>
      </c>
      <c r="P109" s="3" t="s">
        <v>76</v>
      </c>
      <c r="Q109" s="3" t="s">
        <v>76</v>
      </c>
      <c r="R109" s="3" t="s">
        <v>76</v>
      </c>
      <c r="U109" s="34">
        <f t="shared" si="91"/>
        <v>21</v>
      </c>
      <c r="V109" s="35">
        <f t="shared" si="92"/>
        <v>0</v>
      </c>
      <c r="W109" s="34">
        <f t="shared" si="93"/>
        <v>56</v>
      </c>
      <c r="X109" s="34">
        <f t="shared" si="94"/>
        <v>60</v>
      </c>
      <c r="Z109" s="52">
        <f t="shared" si="95"/>
        <v>0</v>
      </c>
      <c r="AA109" s="52">
        <f t="shared" si="96"/>
        <v>0</v>
      </c>
      <c r="AB109" s="36">
        <f t="shared" si="97"/>
        <v>61</v>
      </c>
      <c r="AC109" s="55"/>
      <c r="AD109" s="52">
        <f t="shared" si="98"/>
        <v>0</v>
      </c>
      <c r="AE109" s="52">
        <f t="shared" si="99"/>
        <v>0</v>
      </c>
      <c r="AF109" s="34">
        <f t="shared" si="100"/>
        <v>68</v>
      </c>
      <c r="AG109" s="55"/>
      <c r="AH109" s="52">
        <f t="shared" si="101"/>
        <v>0</v>
      </c>
      <c r="AI109" s="52">
        <f t="shared" si="102"/>
        <v>0</v>
      </c>
      <c r="AJ109" s="34">
        <f t="shared" si="103"/>
        <v>75</v>
      </c>
      <c r="AK109" s="55"/>
      <c r="AL109" s="52">
        <f t="shared" si="104"/>
        <v>0</v>
      </c>
      <c r="AM109" s="52">
        <f t="shared" si="105"/>
        <v>0</v>
      </c>
      <c r="AN109" s="34">
        <f t="shared" si="106"/>
        <v>82</v>
      </c>
      <c r="AO109" s="34"/>
      <c r="AP109" s="34">
        <f t="shared" si="107"/>
        <v>106</v>
      </c>
      <c r="AQ109" s="37">
        <f t="shared" si="108"/>
        <v>109</v>
      </c>
      <c r="AR109" s="1">
        <v>30</v>
      </c>
      <c r="AS109" s="1">
        <f t="shared" si="109"/>
        <v>210</v>
      </c>
      <c r="AT109" s="34"/>
      <c r="AU109" s="34">
        <f t="shared" si="110"/>
        <v>-1</v>
      </c>
      <c r="AV109" s="7">
        <f t="shared" si="111"/>
        <v>292</v>
      </c>
      <c r="AW109" s="7"/>
      <c r="AX109" s="70">
        <f t="shared" si="112"/>
        <v>11.428571428571429</v>
      </c>
      <c r="AY109" s="50"/>
      <c r="AZ109" s="50">
        <f t="shared" si="115"/>
        <v>28</v>
      </c>
      <c r="BA109" s="50">
        <f t="shared" si="115"/>
        <v>56</v>
      </c>
      <c r="BB109" s="50">
        <f t="shared" si="113"/>
        <v>91</v>
      </c>
      <c r="BC109" s="50">
        <f t="shared" si="114"/>
        <v>112</v>
      </c>
      <c r="BD109" s="50">
        <f t="shared" si="116"/>
        <v>140</v>
      </c>
      <c r="BE109" s="50">
        <f t="shared" si="116"/>
        <v>168</v>
      </c>
      <c r="BF109" s="50">
        <f t="shared" si="116"/>
        <v>196</v>
      </c>
      <c r="BG109" s="50">
        <f t="shared" si="116"/>
        <v>224</v>
      </c>
      <c r="BH109" s="50">
        <f t="shared" si="116"/>
        <v>252</v>
      </c>
      <c r="BI109" s="50">
        <f t="shared" si="116"/>
        <v>280</v>
      </c>
    </row>
    <row r="110" spans="1:61">
      <c r="A110" s="95">
        <v>308</v>
      </c>
      <c r="L110" s="3" t="str">
        <f t="shared" si="89"/>
        <v>Not Yet Assigned</v>
      </c>
      <c r="M110" s="3" t="s">
        <v>76</v>
      </c>
      <c r="N110" s="3" t="s">
        <v>76</v>
      </c>
      <c r="O110" s="3" t="s">
        <v>76</v>
      </c>
      <c r="P110" s="3" t="s">
        <v>76</v>
      </c>
      <c r="Q110" s="3" t="s">
        <v>76</v>
      </c>
      <c r="R110" s="3" t="s">
        <v>76</v>
      </c>
      <c r="U110" s="34">
        <f t="shared" si="91"/>
        <v>21</v>
      </c>
      <c r="V110" s="35">
        <f t="shared" si="92"/>
        <v>0</v>
      </c>
      <c r="W110" s="34">
        <f t="shared" si="93"/>
        <v>56</v>
      </c>
      <c r="X110" s="34">
        <f t="shared" si="94"/>
        <v>60</v>
      </c>
      <c r="Z110" s="52">
        <f t="shared" si="95"/>
        <v>0</v>
      </c>
      <c r="AA110" s="52">
        <f t="shared" si="96"/>
        <v>0</v>
      </c>
      <c r="AB110" s="36">
        <f t="shared" si="97"/>
        <v>61</v>
      </c>
      <c r="AC110" s="55"/>
      <c r="AD110" s="52">
        <f t="shared" si="98"/>
        <v>0</v>
      </c>
      <c r="AE110" s="52">
        <f t="shared" si="99"/>
        <v>0</v>
      </c>
      <c r="AF110" s="34">
        <f t="shared" si="100"/>
        <v>68</v>
      </c>
      <c r="AG110" s="55"/>
      <c r="AH110" s="52">
        <f t="shared" si="101"/>
        <v>0</v>
      </c>
      <c r="AI110" s="52">
        <f t="shared" si="102"/>
        <v>0</v>
      </c>
      <c r="AJ110" s="34">
        <f t="shared" si="103"/>
        <v>75</v>
      </c>
      <c r="AK110" s="55"/>
      <c r="AL110" s="52">
        <f t="shared" si="104"/>
        <v>0</v>
      </c>
      <c r="AM110" s="52">
        <f t="shared" si="105"/>
        <v>0</v>
      </c>
      <c r="AN110" s="34">
        <f t="shared" si="106"/>
        <v>82</v>
      </c>
      <c r="AO110" s="34"/>
      <c r="AP110" s="34">
        <f t="shared" si="107"/>
        <v>106</v>
      </c>
      <c r="AQ110" s="37">
        <f t="shared" si="108"/>
        <v>109</v>
      </c>
      <c r="AR110" s="1">
        <v>30</v>
      </c>
      <c r="AS110" s="1">
        <f t="shared" si="109"/>
        <v>210</v>
      </c>
      <c r="AT110" s="34"/>
      <c r="AU110" s="34">
        <f t="shared" si="110"/>
        <v>-1</v>
      </c>
      <c r="AV110" s="7">
        <f t="shared" si="111"/>
        <v>292</v>
      </c>
      <c r="AW110" s="7"/>
      <c r="AX110" s="70">
        <f t="shared" si="112"/>
        <v>11.428571428571429</v>
      </c>
      <c r="AY110" s="50"/>
      <c r="AZ110" s="50">
        <f t="shared" si="115"/>
        <v>28</v>
      </c>
      <c r="BA110" s="50">
        <f t="shared" si="115"/>
        <v>56</v>
      </c>
      <c r="BB110" s="50">
        <f t="shared" si="113"/>
        <v>91</v>
      </c>
      <c r="BC110" s="50">
        <f t="shared" si="114"/>
        <v>112</v>
      </c>
      <c r="BD110" s="50">
        <f t="shared" si="116"/>
        <v>140</v>
      </c>
      <c r="BE110" s="50">
        <f t="shared" si="116"/>
        <v>168</v>
      </c>
      <c r="BF110" s="50">
        <f t="shared" si="116"/>
        <v>196</v>
      </c>
      <c r="BG110" s="50">
        <f t="shared" si="116"/>
        <v>224</v>
      </c>
      <c r="BH110" s="50">
        <f t="shared" si="116"/>
        <v>252</v>
      </c>
      <c r="BI110" s="50">
        <f t="shared" si="116"/>
        <v>280</v>
      </c>
    </row>
    <row r="111" spans="1:61">
      <c r="A111" s="95">
        <v>309</v>
      </c>
      <c r="L111" s="3" t="str">
        <f t="shared" si="89"/>
        <v>Not Yet Assigned</v>
      </c>
      <c r="M111" s="3" t="s">
        <v>76</v>
      </c>
      <c r="N111" s="3" t="s">
        <v>76</v>
      </c>
      <c r="O111" s="3" t="s">
        <v>76</v>
      </c>
      <c r="P111" s="3" t="s">
        <v>76</v>
      </c>
      <c r="Q111" s="3" t="s">
        <v>76</v>
      </c>
      <c r="R111" s="3" t="s">
        <v>76</v>
      </c>
      <c r="U111" s="34">
        <f t="shared" si="91"/>
        <v>21</v>
      </c>
      <c r="V111" s="35">
        <f t="shared" si="92"/>
        <v>0</v>
      </c>
      <c r="W111" s="34">
        <f t="shared" si="93"/>
        <v>56</v>
      </c>
      <c r="X111" s="34">
        <f t="shared" si="94"/>
        <v>60</v>
      </c>
      <c r="Z111" s="52">
        <f t="shared" si="95"/>
        <v>0</v>
      </c>
      <c r="AA111" s="52">
        <f t="shared" si="96"/>
        <v>0</v>
      </c>
      <c r="AB111" s="36">
        <f t="shared" si="97"/>
        <v>61</v>
      </c>
      <c r="AC111" s="55"/>
      <c r="AD111" s="52">
        <f t="shared" si="98"/>
        <v>0</v>
      </c>
      <c r="AE111" s="52">
        <f t="shared" si="99"/>
        <v>0</v>
      </c>
      <c r="AF111" s="34">
        <f t="shared" si="100"/>
        <v>68</v>
      </c>
      <c r="AG111" s="55"/>
      <c r="AH111" s="52">
        <f t="shared" si="101"/>
        <v>0</v>
      </c>
      <c r="AI111" s="52">
        <f t="shared" si="102"/>
        <v>0</v>
      </c>
      <c r="AJ111" s="34">
        <f t="shared" si="103"/>
        <v>75</v>
      </c>
      <c r="AK111" s="55"/>
      <c r="AL111" s="52">
        <f t="shared" si="104"/>
        <v>0</v>
      </c>
      <c r="AM111" s="52">
        <f t="shared" si="105"/>
        <v>0</v>
      </c>
      <c r="AN111" s="34">
        <f t="shared" si="106"/>
        <v>82</v>
      </c>
      <c r="AO111" s="34"/>
      <c r="AP111" s="34">
        <f t="shared" si="107"/>
        <v>106</v>
      </c>
      <c r="AQ111" s="37">
        <f t="shared" si="108"/>
        <v>109</v>
      </c>
      <c r="AR111" s="1">
        <v>30</v>
      </c>
      <c r="AS111" s="1">
        <f t="shared" si="109"/>
        <v>210</v>
      </c>
      <c r="AT111" s="34"/>
      <c r="AU111" s="34">
        <f t="shared" si="110"/>
        <v>-1</v>
      </c>
      <c r="AV111" s="7">
        <f t="shared" si="111"/>
        <v>292</v>
      </c>
      <c r="AW111" s="7"/>
      <c r="AX111" s="70">
        <f t="shared" si="112"/>
        <v>11.428571428571429</v>
      </c>
      <c r="AY111" s="50"/>
      <c r="AZ111" s="50">
        <f t="shared" si="115"/>
        <v>28</v>
      </c>
      <c r="BA111" s="50">
        <f t="shared" si="115"/>
        <v>56</v>
      </c>
      <c r="BB111" s="50">
        <f t="shared" si="113"/>
        <v>91</v>
      </c>
      <c r="BC111" s="50">
        <f t="shared" si="114"/>
        <v>112</v>
      </c>
      <c r="BD111" s="50">
        <f t="shared" si="116"/>
        <v>140</v>
      </c>
      <c r="BE111" s="50">
        <f t="shared" si="116"/>
        <v>168</v>
      </c>
      <c r="BF111" s="50">
        <f t="shared" si="116"/>
        <v>196</v>
      </c>
      <c r="BG111" s="50">
        <f t="shared" si="116"/>
        <v>224</v>
      </c>
      <c r="BH111" s="50">
        <f t="shared" si="116"/>
        <v>252</v>
      </c>
      <c r="BI111" s="50">
        <f t="shared" si="116"/>
        <v>280</v>
      </c>
    </row>
    <row r="112" spans="1:61">
      <c r="A112" s="95">
        <v>310</v>
      </c>
      <c r="L112" s="3" t="str">
        <f t="shared" si="89"/>
        <v>Not Yet Assigned</v>
      </c>
      <c r="M112" s="3" t="s">
        <v>76</v>
      </c>
      <c r="N112" s="3" t="s">
        <v>76</v>
      </c>
      <c r="O112" s="3" t="s">
        <v>76</v>
      </c>
      <c r="P112" s="3" t="s">
        <v>76</v>
      </c>
      <c r="Q112" s="3" t="s">
        <v>76</v>
      </c>
      <c r="R112" s="3" t="s">
        <v>76</v>
      </c>
      <c r="U112" s="34">
        <f t="shared" si="91"/>
        <v>21</v>
      </c>
      <c r="V112" s="35">
        <f t="shared" si="92"/>
        <v>0</v>
      </c>
      <c r="W112" s="34">
        <f t="shared" si="93"/>
        <v>56</v>
      </c>
      <c r="X112" s="34">
        <f t="shared" si="94"/>
        <v>60</v>
      </c>
      <c r="Z112" s="52">
        <f t="shared" si="95"/>
        <v>0</v>
      </c>
      <c r="AA112" s="52">
        <f t="shared" si="96"/>
        <v>0</v>
      </c>
      <c r="AB112" s="36">
        <f t="shared" si="97"/>
        <v>61</v>
      </c>
      <c r="AC112" s="55"/>
      <c r="AD112" s="52">
        <f t="shared" si="98"/>
        <v>0</v>
      </c>
      <c r="AE112" s="52">
        <f t="shared" si="99"/>
        <v>0</v>
      </c>
      <c r="AF112" s="34">
        <f t="shared" si="100"/>
        <v>68</v>
      </c>
      <c r="AG112" s="55"/>
      <c r="AH112" s="52">
        <f t="shared" si="101"/>
        <v>0</v>
      </c>
      <c r="AI112" s="52">
        <f t="shared" si="102"/>
        <v>0</v>
      </c>
      <c r="AJ112" s="34">
        <f t="shared" si="103"/>
        <v>75</v>
      </c>
      <c r="AK112" s="55"/>
      <c r="AL112" s="52">
        <f t="shared" si="104"/>
        <v>0</v>
      </c>
      <c r="AM112" s="52">
        <f t="shared" si="105"/>
        <v>0</v>
      </c>
      <c r="AN112" s="34">
        <f t="shared" si="106"/>
        <v>82</v>
      </c>
      <c r="AO112" s="34"/>
      <c r="AP112" s="34">
        <f t="shared" si="107"/>
        <v>106</v>
      </c>
      <c r="AQ112" s="37">
        <f t="shared" si="108"/>
        <v>109</v>
      </c>
      <c r="AR112" s="1">
        <v>30</v>
      </c>
      <c r="AS112" s="1">
        <f t="shared" si="109"/>
        <v>210</v>
      </c>
      <c r="AT112" s="34"/>
      <c r="AU112" s="34">
        <f t="shared" si="110"/>
        <v>-1</v>
      </c>
      <c r="AV112" s="7">
        <f t="shared" si="111"/>
        <v>292</v>
      </c>
      <c r="AW112" s="7"/>
      <c r="AX112" s="70">
        <f t="shared" si="112"/>
        <v>11.428571428571429</v>
      </c>
      <c r="AY112" s="50"/>
      <c r="AZ112" s="50">
        <f t="shared" si="115"/>
        <v>28</v>
      </c>
      <c r="BA112" s="50">
        <f t="shared" si="115"/>
        <v>56</v>
      </c>
      <c r="BB112" s="50">
        <f t="shared" si="113"/>
        <v>91</v>
      </c>
      <c r="BC112" s="50">
        <f t="shared" si="114"/>
        <v>112</v>
      </c>
      <c r="BD112" s="50">
        <f t="shared" ref="BD112:BI121" si="117">BC112+28</f>
        <v>140</v>
      </c>
      <c r="BE112" s="50">
        <f t="shared" si="117"/>
        <v>168</v>
      </c>
      <c r="BF112" s="50">
        <f t="shared" si="117"/>
        <v>196</v>
      </c>
      <c r="BG112" s="50">
        <f t="shared" si="117"/>
        <v>224</v>
      </c>
      <c r="BH112" s="50">
        <f t="shared" si="117"/>
        <v>252</v>
      </c>
      <c r="BI112" s="50">
        <f t="shared" si="117"/>
        <v>280</v>
      </c>
    </row>
    <row r="113" spans="1:61">
      <c r="A113" s="95">
        <v>311</v>
      </c>
      <c r="L113" s="3" t="str">
        <f t="shared" si="89"/>
        <v>Not Yet Assigned</v>
      </c>
      <c r="M113" s="3" t="s">
        <v>76</v>
      </c>
      <c r="N113" s="3" t="s">
        <v>76</v>
      </c>
      <c r="O113" s="3" t="s">
        <v>76</v>
      </c>
      <c r="P113" s="3" t="s">
        <v>76</v>
      </c>
      <c r="Q113" s="3" t="s">
        <v>76</v>
      </c>
      <c r="R113" s="3" t="s">
        <v>76</v>
      </c>
      <c r="U113" s="34">
        <f t="shared" si="91"/>
        <v>21</v>
      </c>
      <c r="V113" s="35">
        <f t="shared" si="92"/>
        <v>0</v>
      </c>
      <c r="W113" s="34">
        <f t="shared" si="93"/>
        <v>56</v>
      </c>
      <c r="X113" s="34">
        <f t="shared" si="94"/>
        <v>60</v>
      </c>
      <c r="Z113" s="52">
        <f t="shared" si="95"/>
        <v>0</v>
      </c>
      <c r="AA113" s="52">
        <f t="shared" si="96"/>
        <v>0</v>
      </c>
      <c r="AB113" s="36">
        <f t="shared" si="97"/>
        <v>61</v>
      </c>
      <c r="AC113" s="55"/>
      <c r="AD113" s="52">
        <f t="shared" si="98"/>
        <v>0</v>
      </c>
      <c r="AE113" s="52">
        <f t="shared" si="99"/>
        <v>0</v>
      </c>
      <c r="AF113" s="34">
        <f t="shared" si="100"/>
        <v>68</v>
      </c>
      <c r="AG113" s="55"/>
      <c r="AH113" s="52">
        <f t="shared" si="101"/>
        <v>0</v>
      </c>
      <c r="AI113" s="52">
        <f t="shared" si="102"/>
        <v>0</v>
      </c>
      <c r="AJ113" s="34">
        <f t="shared" si="103"/>
        <v>75</v>
      </c>
      <c r="AK113" s="55"/>
      <c r="AL113" s="52">
        <f t="shared" si="104"/>
        <v>0</v>
      </c>
      <c r="AM113" s="52">
        <f t="shared" si="105"/>
        <v>0</v>
      </c>
      <c r="AN113" s="34">
        <f t="shared" si="106"/>
        <v>82</v>
      </c>
      <c r="AO113" s="34"/>
      <c r="AP113" s="34">
        <f t="shared" si="107"/>
        <v>106</v>
      </c>
      <c r="AQ113" s="37">
        <f t="shared" si="108"/>
        <v>109</v>
      </c>
      <c r="AR113" s="1">
        <v>30</v>
      </c>
      <c r="AS113" s="1">
        <f t="shared" si="109"/>
        <v>210</v>
      </c>
      <c r="AT113" s="34"/>
      <c r="AU113" s="34">
        <f t="shared" si="110"/>
        <v>-1</v>
      </c>
      <c r="AV113" s="7">
        <f t="shared" si="111"/>
        <v>292</v>
      </c>
      <c r="AW113" s="7"/>
      <c r="AX113" s="70">
        <f t="shared" si="112"/>
        <v>11.428571428571429</v>
      </c>
      <c r="AY113" s="50"/>
      <c r="AZ113" s="50">
        <f t="shared" si="115"/>
        <v>28</v>
      </c>
      <c r="BA113" s="50">
        <f t="shared" si="115"/>
        <v>56</v>
      </c>
      <c r="BB113" s="50">
        <f t="shared" si="113"/>
        <v>91</v>
      </c>
      <c r="BC113" s="50">
        <f t="shared" si="114"/>
        <v>112</v>
      </c>
      <c r="BD113" s="50">
        <f t="shared" si="117"/>
        <v>140</v>
      </c>
      <c r="BE113" s="50">
        <f t="shared" si="117"/>
        <v>168</v>
      </c>
      <c r="BF113" s="50">
        <f t="shared" si="117"/>
        <v>196</v>
      </c>
      <c r="BG113" s="50">
        <f t="shared" si="117"/>
        <v>224</v>
      </c>
      <c r="BH113" s="50">
        <f t="shared" si="117"/>
        <v>252</v>
      </c>
      <c r="BI113" s="50">
        <f t="shared" si="117"/>
        <v>280</v>
      </c>
    </row>
    <row r="114" spans="1:61">
      <c r="A114" s="95">
        <v>312</v>
      </c>
      <c r="L114" s="3" t="str">
        <f t="shared" si="89"/>
        <v>Not Yet Assigned</v>
      </c>
      <c r="M114" s="3" t="s">
        <v>76</v>
      </c>
      <c r="N114" s="3" t="s">
        <v>76</v>
      </c>
      <c r="O114" s="3" t="s">
        <v>76</v>
      </c>
      <c r="P114" s="3" t="s">
        <v>76</v>
      </c>
      <c r="Q114" s="3" t="s">
        <v>76</v>
      </c>
      <c r="R114" s="3" t="s">
        <v>76</v>
      </c>
      <c r="U114" s="34">
        <f t="shared" si="91"/>
        <v>21</v>
      </c>
      <c r="V114" s="35">
        <f t="shared" si="92"/>
        <v>0</v>
      </c>
      <c r="W114" s="34">
        <f t="shared" si="93"/>
        <v>56</v>
      </c>
      <c r="X114" s="34">
        <f t="shared" si="94"/>
        <v>60</v>
      </c>
      <c r="Z114" s="52">
        <f t="shared" si="95"/>
        <v>0</v>
      </c>
      <c r="AA114" s="52">
        <f t="shared" si="96"/>
        <v>0</v>
      </c>
      <c r="AB114" s="36">
        <f t="shared" si="97"/>
        <v>61</v>
      </c>
      <c r="AC114" s="55"/>
      <c r="AD114" s="52">
        <f t="shared" si="98"/>
        <v>0</v>
      </c>
      <c r="AE114" s="52">
        <f t="shared" si="99"/>
        <v>0</v>
      </c>
      <c r="AF114" s="34">
        <f t="shared" si="100"/>
        <v>68</v>
      </c>
      <c r="AG114" s="55"/>
      <c r="AH114" s="52">
        <f t="shared" si="101"/>
        <v>0</v>
      </c>
      <c r="AI114" s="52">
        <f t="shared" si="102"/>
        <v>0</v>
      </c>
      <c r="AJ114" s="34">
        <f t="shared" si="103"/>
        <v>75</v>
      </c>
      <c r="AK114" s="55"/>
      <c r="AL114" s="52">
        <f t="shared" si="104"/>
        <v>0</v>
      </c>
      <c r="AM114" s="52">
        <f t="shared" si="105"/>
        <v>0</v>
      </c>
      <c r="AN114" s="34">
        <f t="shared" si="106"/>
        <v>82</v>
      </c>
      <c r="AO114" s="34"/>
      <c r="AP114" s="34">
        <f t="shared" si="107"/>
        <v>106</v>
      </c>
      <c r="AQ114" s="37">
        <f t="shared" si="108"/>
        <v>109</v>
      </c>
      <c r="AR114" s="1">
        <v>30</v>
      </c>
      <c r="AS114" s="1">
        <f t="shared" si="109"/>
        <v>210</v>
      </c>
      <c r="AT114" s="34"/>
      <c r="AU114" s="34">
        <f t="shared" si="110"/>
        <v>-1</v>
      </c>
      <c r="AV114" s="7">
        <f t="shared" si="111"/>
        <v>292</v>
      </c>
      <c r="AW114" s="7"/>
      <c r="AX114" s="70">
        <f t="shared" si="112"/>
        <v>11.428571428571429</v>
      </c>
      <c r="AY114" s="50"/>
      <c r="AZ114" s="50">
        <f t="shared" si="115"/>
        <v>28</v>
      </c>
      <c r="BA114" s="50">
        <f t="shared" si="115"/>
        <v>56</v>
      </c>
      <c r="BB114" s="50">
        <f t="shared" si="113"/>
        <v>91</v>
      </c>
      <c r="BC114" s="50">
        <f t="shared" si="114"/>
        <v>112</v>
      </c>
      <c r="BD114" s="50">
        <f t="shared" si="117"/>
        <v>140</v>
      </c>
      <c r="BE114" s="50">
        <f t="shared" si="117"/>
        <v>168</v>
      </c>
      <c r="BF114" s="50">
        <f t="shared" si="117"/>
        <v>196</v>
      </c>
      <c r="BG114" s="50">
        <f t="shared" si="117"/>
        <v>224</v>
      </c>
      <c r="BH114" s="50">
        <f t="shared" si="117"/>
        <v>252</v>
      </c>
      <c r="BI114" s="50">
        <f t="shared" si="117"/>
        <v>280</v>
      </c>
    </row>
    <row r="115" spans="1:61">
      <c r="A115" s="95">
        <v>313</v>
      </c>
      <c r="L115" s="3" t="str">
        <f t="shared" si="89"/>
        <v>Not Yet Assigned</v>
      </c>
      <c r="M115" s="3" t="s">
        <v>76</v>
      </c>
      <c r="N115" s="3" t="s">
        <v>76</v>
      </c>
      <c r="O115" s="3" t="s">
        <v>76</v>
      </c>
      <c r="P115" s="3" t="s">
        <v>76</v>
      </c>
      <c r="Q115" s="3" t="s">
        <v>76</v>
      </c>
      <c r="R115" s="3" t="s">
        <v>76</v>
      </c>
      <c r="U115" s="34">
        <f t="shared" si="91"/>
        <v>21</v>
      </c>
      <c r="V115" s="35">
        <f t="shared" si="92"/>
        <v>0</v>
      </c>
      <c r="W115" s="34">
        <f t="shared" si="93"/>
        <v>56</v>
      </c>
      <c r="X115" s="34">
        <f t="shared" si="94"/>
        <v>60</v>
      </c>
      <c r="Z115" s="52">
        <f t="shared" si="95"/>
        <v>0</v>
      </c>
      <c r="AA115" s="52">
        <f t="shared" si="96"/>
        <v>0</v>
      </c>
      <c r="AB115" s="36">
        <f t="shared" si="97"/>
        <v>61</v>
      </c>
      <c r="AC115" s="55"/>
      <c r="AD115" s="52">
        <f t="shared" si="98"/>
        <v>0</v>
      </c>
      <c r="AE115" s="52">
        <f t="shared" si="99"/>
        <v>0</v>
      </c>
      <c r="AF115" s="34">
        <f t="shared" si="100"/>
        <v>68</v>
      </c>
      <c r="AG115" s="55"/>
      <c r="AH115" s="52">
        <f t="shared" si="101"/>
        <v>0</v>
      </c>
      <c r="AI115" s="52">
        <f t="shared" si="102"/>
        <v>0</v>
      </c>
      <c r="AJ115" s="34">
        <f t="shared" si="103"/>
        <v>75</v>
      </c>
      <c r="AK115" s="55"/>
      <c r="AL115" s="52">
        <f t="shared" si="104"/>
        <v>0</v>
      </c>
      <c r="AM115" s="52">
        <f t="shared" si="105"/>
        <v>0</v>
      </c>
      <c r="AN115" s="34">
        <f t="shared" si="106"/>
        <v>82</v>
      </c>
      <c r="AO115" s="34"/>
      <c r="AP115" s="34">
        <f t="shared" si="107"/>
        <v>106</v>
      </c>
      <c r="AQ115" s="37">
        <f t="shared" si="108"/>
        <v>109</v>
      </c>
      <c r="AR115" s="1">
        <v>30</v>
      </c>
      <c r="AS115" s="1">
        <f t="shared" si="109"/>
        <v>210</v>
      </c>
      <c r="AT115" s="34"/>
      <c r="AU115" s="34">
        <f t="shared" si="110"/>
        <v>-1</v>
      </c>
      <c r="AV115" s="7">
        <f t="shared" si="111"/>
        <v>292</v>
      </c>
      <c r="AW115" s="7"/>
      <c r="AX115" s="70">
        <f t="shared" si="112"/>
        <v>11.428571428571429</v>
      </c>
      <c r="AY115" s="50"/>
      <c r="AZ115" s="50">
        <f t="shared" si="115"/>
        <v>28</v>
      </c>
      <c r="BA115" s="50">
        <f t="shared" si="115"/>
        <v>56</v>
      </c>
      <c r="BB115" s="50">
        <f t="shared" si="113"/>
        <v>91</v>
      </c>
      <c r="BC115" s="50">
        <f t="shared" si="114"/>
        <v>112</v>
      </c>
      <c r="BD115" s="50">
        <f t="shared" si="117"/>
        <v>140</v>
      </c>
      <c r="BE115" s="50">
        <f t="shared" si="117"/>
        <v>168</v>
      </c>
      <c r="BF115" s="50">
        <f t="shared" si="117"/>
        <v>196</v>
      </c>
      <c r="BG115" s="50">
        <f t="shared" si="117"/>
        <v>224</v>
      </c>
      <c r="BH115" s="50">
        <f t="shared" si="117"/>
        <v>252</v>
      </c>
      <c r="BI115" s="50">
        <f t="shared" si="117"/>
        <v>280</v>
      </c>
    </row>
    <row r="116" spans="1:61">
      <c r="A116" s="95">
        <v>314</v>
      </c>
      <c r="L116" s="3" t="str">
        <f t="shared" si="89"/>
        <v>Not Yet Assigned</v>
      </c>
      <c r="M116" s="3" t="s">
        <v>76</v>
      </c>
      <c r="N116" s="3" t="s">
        <v>76</v>
      </c>
      <c r="O116" s="3" t="s">
        <v>76</v>
      </c>
      <c r="P116" s="3" t="s">
        <v>76</v>
      </c>
      <c r="Q116" s="3" t="s">
        <v>76</v>
      </c>
      <c r="R116" s="3" t="s">
        <v>76</v>
      </c>
      <c r="U116" s="34">
        <f t="shared" si="91"/>
        <v>21</v>
      </c>
      <c r="V116" s="35">
        <f t="shared" si="92"/>
        <v>0</v>
      </c>
      <c r="W116" s="34">
        <f t="shared" si="93"/>
        <v>56</v>
      </c>
      <c r="X116" s="34">
        <f t="shared" si="94"/>
        <v>60</v>
      </c>
      <c r="Z116" s="52">
        <f t="shared" si="95"/>
        <v>0</v>
      </c>
      <c r="AA116" s="52">
        <f t="shared" si="96"/>
        <v>0</v>
      </c>
      <c r="AB116" s="36">
        <f t="shared" si="97"/>
        <v>61</v>
      </c>
      <c r="AC116" s="55"/>
      <c r="AD116" s="52">
        <f t="shared" si="98"/>
        <v>0</v>
      </c>
      <c r="AE116" s="52">
        <f t="shared" si="99"/>
        <v>0</v>
      </c>
      <c r="AF116" s="34">
        <f t="shared" si="100"/>
        <v>68</v>
      </c>
      <c r="AG116" s="55"/>
      <c r="AH116" s="52">
        <f t="shared" si="101"/>
        <v>0</v>
      </c>
      <c r="AI116" s="52">
        <f t="shared" si="102"/>
        <v>0</v>
      </c>
      <c r="AJ116" s="34">
        <f t="shared" si="103"/>
        <v>75</v>
      </c>
      <c r="AK116" s="55"/>
      <c r="AL116" s="52">
        <f t="shared" si="104"/>
        <v>0</v>
      </c>
      <c r="AM116" s="52">
        <f t="shared" si="105"/>
        <v>0</v>
      </c>
      <c r="AN116" s="34">
        <f t="shared" si="106"/>
        <v>82</v>
      </c>
      <c r="AO116" s="34"/>
      <c r="AP116" s="34">
        <f t="shared" si="107"/>
        <v>106</v>
      </c>
      <c r="AQ116" s="37">
        <f t="shared" si="108"/>
        <v>109</v>
      </c>
      <c r="AR116" s="1">
        <v>30</v>
      </c>
      <c r="AS116" s="1">
        <f t="shared" si="109"/>
        <v>210</v>
      </c>
      <c r="AT116" s="34"/>
      <c r="AU116" s="34">
        <f t="shared" si="110"/>
        <v>-1</v>
      </c>
      <c r="AV116" s="7">
        <f t="shared" si="111"/>
        <v>292</v>
      </c>
      <c r="AW116" s="7"/>
      <c r="AX116" s="70">
        <f t="shared" si="112"/>
        <v>11.428571428571429</v>
      </c>
      <c r="AY116" s="50"/>
      <c r="AZ116" s="50">
        <f t="shared" si="115"/>
        <v>28</v>
      </c>
      <c r="BA116" s="50">
        <f t="shared" si="115"/>
        <v>56</v>
      </c>
      <c r="BB116" s="50">
        <f t="shared" si="113"/>
        <v>91</v>
      </c>
      <c r="BC116" s="50">
        <f t="shared" si="114"/>
        <v>112</v>
      </c>
      <c r="BD116" s="50">
        <f t="shared" si="117"/>
        <v>140</v>
      </c>
      <c r="BE116" s="50">
        <f t="shared" si="117"/>
        <v>168</v>
      </c>
      <c r="BF116" s="50">
        <f t="shared" si="117"/>
        <v>196</v>
      </c>
      <c r="BG116" s="50">
        <f t="shared" si="117"/>
        <v>224</v>
      </c>
      <c r="BH116" s="50">
        <f t="shared" si="117"/>
        <v>252</v>
      </c>
      <c r="BI116" s="50">
        <f t="shared" si="117"/>
        <v>280</v>
      </c>
    </row>
    <row r="117" spans="1:61">
      <c r="A117" s="95">
        <v>315</v>
      </c>
      <c r="L117" s="3" t="str">
        <f t="shared" si="89"/>
        <v>Not Yet Assigned</v>
      </c>
      <c r="M117" s="3" t="s">
        <v>76</v>
      </c>
      <c r="N117" s="3" t="s">
        <v>76</v>
      </c>
      <c r="O117" s="3" t="s">
        <v>76</v>
      </c>
      <c r="P117" s="3" t="s">
        <v>76</v>
      </c>
      <c r="Q117" s="3" t="s">
        <v>76</v>
      </c>
      <c r="R117" s="3" t="s">
        <v>76</v>
      </c>
      <c r="U117" s="34">
        <f t="shared" si="91"/>
        <v>21</v>
      </c>
      <c r="V117" s="35">
        <f t="shared" si="92"/>
        <v>0</v>
      </c>
      <c r="W117" s="34">
        <f t="shared" si="93"/>
        <v>56</v>
      </c>
      <c r="X117" s="34">
        <f t="shared" si="94"/>
        <v>60</v>
      </c>
      <c r="Z117" s="52">
        <f t="shared" si="95"/>
        <v>0</v>
      </c>
      <c r="AA117" s="52">
        <f t="shared" si="96"/>
        <v>0</v>
      </c>
      <c r="AB117" s="36">
        <f t="shared" si="97"/>
        <v>61</v>
      </c>
      <c r="AC117" s="55"/>
      <c r="AD117" s="52">
        <f t="shared" si="98"/>
        <v>0</v>
      </c>
      <c r="AE117" s="52">
        <f t="shared" si="99"/>
        <v>0</v>
      </c>
      <c r="AF117" s="34">
        <f t="shared" si="100"/>
        <v>68</v>
      </c>
      <c r="AG117" s="55"/>
      <c r="AH117" s="52">
        <f t="shared" si="101"/>
        <v>0</v>
      </c>
      <c r="AI117" s="52">
        <f t="shared" si="102"/>
        <v>0</v>
      </c>
      <c r="AJ117" s="34">
        <f t="shared" si="103"/>
        <v>75</v>
      </c>
      <c r="AK117" s="55"/>
      <c r="AL117" s="52">
        <f t="shared" si="104"/>
        <v>0</v>
      </c>
      <c r="AM117" s="52">
        <f t="shared" si="105"/>
        <v>0</v>
      </c>
      <c r="AN117" s="34">
        <f t="shared" si="106"/>
        <v>82</v>
      </c>
      <c r="AO117" s="34"/>
      <c r="AP117" s="34">
        <f t="shared" si="107"/>
        <v>106</v>
      </c>
      <c r="AQ117" s="37">
        <f t="shared" si="108"/>
        <v>109</v>
      </c>
      <c r="AR117" s="1">
        <v>30</v>
      </c>
      <c r="AS117" s="1">
        <f t="shared" si="109"/>
        <v>210</v>
      </c>
      <c r="AT117" s="34"/>
      <c r="AU117" s="34">
        <f t="shared" si="110"/>
        <v>-1</v>
      </c>
      <c r="AV117" s="7">
        <f t="shared" si="111"/>
        <v>292</v>
      </c>
      <c r="AW117" s="7"/>
      <c r="AX117" s="70">
        <f t="shared" si="112"/>
        <v>11.428571428571429</v>
      </c>
      <c r="AY117" s="50"/>
      <c r="AZ117" s="50">
        <f t="shared" si="115"/>
        <v>28</v>
      </c>
      <c r="BA117" s="50">
        <f t="shared" si="115"/>
        <v>56</v>
      </c>
      <c r="BB117" s="50">
        <f t="shared" si="113"/>
        <v>91</v>
      </c>
      <c r="BC117" s="50">
        <f t="shared" si="114"/>
        <v>112</v>
      </c>
      <c r="BD117" s="50">
        <f t="shared" si="117"/>
        <v>140</v>
      </c>
      <c r="BE117" s="50">
        <f t="shared" si="117"/>
        <v>168</v>
      </c>
      <c r="BF117" s="50">
        <f t="shared" si="117"/>
        <v>196</v>
      </c>
      <c r="BG117" s="50">
        <f t="shared" si="117"/>
        <v>224</v>
      </c>
      <c r="BH117" s="50">
        <f t="shared" si="117"/>
        <v>252</v>
      </c>
      <c r="BI117" s="50">
        <f t="shared" si="117"/>
        <v>280</v>
      </c>
    </row>
    <row r="118" spans="1:61">
      <c r="A118" s="95">
        <v>316</v>
      </c>
      <c r="L118" s="3" t="str">
        <f t="shared" ref="L118:L149" si="118">IF((AND(J118="CON",K118="SED")),"CON-SED",IF((AND(J118="CON",K118="EX")),"CON-EX",IF((AND(J118="HFD",K118="SED")),"HFD-SED",IF((AND(J118="HFD",K118="EX")),"HFD-EX","Not Yet Assigned"))))</f>
        <v>Not Yet Assigned</v>
      </c>
      <c r="M118" s="3" t="s">
        <v>76</v>
      </c>
      <c r="N118" s="3" t="s">
        <v>76</v>
      </c>
      <c r="O118" s="3" t="s">
        <v>76</v>
      </c>
      <c r="P118" s="3" t="s">
        <v>76</v>
      </c>
      <c r="Q118" s="3" t="s">
        <v>76</v>
      </c>
      <c r="R118" s="3" t="s">
        <v>76</v>
      </c>
      <c r="U118" s="34">
        <f t="shared" si="91"/>
        <v>21</v>
      </c>
      <c r="V118" s="35">
        <f t="shared" si="92"/>
        <v>0</v>
      </c>
      <c r="W118" s="34">
        <f t="shared" si="93"/>
        <v>56</v>
      </c>
      <c r="X118" s="34">
        <f t="shared" si="94"/>
        <v>60</v>
      </c>
      <c r="Z118" s="52">
        <f t="shared" si="95"/>
        <v>0</v>
      </c>
      <c r="AA118" s="52">
        <f t="shared" si="96"/>
        <v>0</v>
      </c>
      <c r="AB118" s="36">
        <f t="shared" si="97"/>
        <v>61</v>
      </c>
      <c r="AC118" s="55"/>
      <c r="AD118" s="52">
        <f t="shared" si="98"/>
        <v>0</v>
      </c>
      <c r="AE118" s="52">
        <f t="shared" si="99"/>
        <v>0</v>
      </c>
      <c r="AF118" s="34">
        <f t="shared" si="100"/>
        <v>68</v>
      </c>
      <c r="AG118" s="55"/>
      <c r="AH118" s="52">
        <f t="shared" si="101"/>
        <v>0</v>
      </c>
      <c r="AI118" s="52">
        <f t="shared" si="102"/>
        <v>0</v>
      </c>
      <c r="AJ118" s="34">
        <f t="shared" si="103"/>
        <v>75</v>
      </c>
      <c r="AK118" s="55"/>
      <c r="AL118" s="52">
        <f t="shared" si="104"/>
        <v>0</v>
      </c>
      <c r="AM118" s="52">
        <f t="shared" si="105"/>
        <v>0</v>
      </c>
      <c r="AN118" s="34">
        <f t="shared" si="106"/>
        <v>82</v>
      </c>
      <c r="AO118" s="34"/>
      <c r="AP118" s="34">
        <f t="shared" si="107"/>
        <v>106</v>
      </c>
      <c r="AQ118" s="37">
        <f t="shared" si="108"/>
        <v>109</v>
      </c>
      <c r="AR118" s="1">
        <v>30</v>
      </c>
      <c r="AS118" s="1">
        <f t="shared" si="109"/>
        <v>210</v>
      </c>
      <c r="AT118" s="34"/>
      <c r="AU118" s="34">
        <f t="shared" si="110"/>
        <v>-1</v>
      </c>
      <c r="AV118" s="7">
        <f t="shared" si="111"/>
        <v>292</v>
      </c>
      <c r="AW118" s="7"/>
      <c r="AX118" s="70">
        <f t="shared" si="112"/>
        <v>11.428571428571429</v>
      </c>
      <c r="AY118" s="50"/>
      <c r="AZ118" s="50">
        <f t="shared" si="115"/>
        <v>28</v>
      </c>
      <c r="BA118" s="50">
        <f t="shared" si="115"/>
        <v>56</v>
      </c>
      <c r="BB118" s="50">
        <f t="shared" si="113"/>
        <v>91</v>
      </c>
      <c r="BC118" s="50">
        <f t="shared" si="114"/>
        <v>112</v>
      </c>
      <c r="BD118" s="50">
        <f t="shared" si="117"/>
        <v>140</v>
      </c>
      <c r="BE118" s="50">
        <f t="shared" si="117"/>
        <v>168</v>
      </c>
      <c r="BF118" s="50">
        <f t="shared" si="117"/>
        <v>196</v>
      </c>
      <c r="BG118" s="50">
        <f t="shared" si="117"/>
        <v>224</v>
      </c>
      <c r="BH118" s="50">
        <f t="shared" si="117"/>
        <v>252</v>
      </c>
      <c r="BI118" s="50">
        <f t="shared" si="117"/>
        <v>280</v>
      </c>
    </row>
    <row r="119" spans="1:61">
      <c r="A119" s="95">
        <v>317</v>
      </c>
      <c r="L119" s="3" t="str">
        <f t="shared" si="118"/>
        <v>Not Yet Assigned</v>
      </c>
      <c r="M119" s="3" t="s">
        <v>76</v>
      </c>
      <c r="N119" s="3" t="s">
        <v>76</v>
      </c>
      <c r="O119" s="3" t="s">
        <v>76</v>
      </c>
      <c r="P119" s="3" t="s">
        <v>76</v>
      </c>
      <c r="Q119" s="3" t="s">
        <v>76</v>
      </c>
      <c r="R119" s="3" t="s">
        <v>76</v>
      </c>
      <c r="U119" s="34">
        <f t="shared" si="91"/>
        <v>21</v>
      </c>
      <c r="V119" s="35">
        <f t="shared" si="92"/>
        <v>0</v>
      </c>
      <c r="W119" s="34">
        <f t="shared" si="93"/>
        <v>56</v>
      </c>
      <c r="X119" s="34">
        <f t="shared" si="94"/>
        <v>60</v>
      </c>
      <c r="Z119" s="52">
        <f t="shared" si="95"/>
        <v>0</v>
      </c>
      <c r="AA119" s="52">
        <f t="shared" si="96"/>
        <v>0</v>
      </c>
      <c r="AB119" s="36">
        <f t="shared" si="97"/>
        <v>61</v>
      </c>
      <c r="AC119" s="55"/>
      <c r="AD119" s="52">
        <f t="shared" si="98"/>
        <v>0</v>
      </c>
      <c r="AE119" s="52">
        <f t="shared" si="99"/>
        <v>0</v>
      </c>
      <c r="AF119" s="34">
        <f t="shared" si="100"/>
        <v>68</v>
      </c>
      <c r="AG119" s="55"/>
      <c r="AH119" s="52">
        <f t="shared" si="101"/>
        <v>0</v>
      </c>
      <c r="AI119" s="52">
        <f t="shared" si="102"/>
        <v>0</v>
      </c>
      <c r="AJ119" s="34">
        <f t="shared" si="103"/>
        <v>75</v>
      </c>
      <c r="AK119" s="55"/>
      <c r="AL119" s="52">
        <f t="shared" si="104"/>
        <v>0</v>
      </c>
      <c r="AM119" s="52">
        <f t="shared" si="105"/>
        <v>0</v>
      </c>
      <c r="AN119" s="34">
        <f t="shared" si="106"/>
        <v>82</v>
      </c>
      <c r="AO119" s="34"/>
      <c r="AP119" s="34">
        <f t="shared" si="107"/>
        <v>106</v>
      </c>
      <c r="AQ119" s="37">
        <f t="shared" si="108"/>
        <v>109</v>
      </c>
      <c r="AR119" s="1">
        <v>30</v>
      </c>
      <c r="AS119" s="1">
        <f t="shared" si="109"/>
        <v>210</v>
      </c>
      <c r="AT119" s="34"/>
      <c r="AU119" s="34">
        <f t="shared" si="110"/>
        <v>-1</v>
      </c>
      <c r="AV119" s="7">
        <f t="shared" si="111"/>
        <v>292</v>
      </c>
      <c r="AW119" s="7"/>
      <c r="AX119" s="70">
        <f t="shared" si="112"/>
        <v>11.428571428571429</v>
      </c>
      <c r="AY119" s="50"/>
      <c r="AZ119" s="50">
        <f t="shared" si="115"/>
        <v>28</v>
      </c>
      <c r="BA119" s="50">
        <f t="shared" si="115"/>
        <v>56</v>
      </c>
      <c r="BB119" s="50">
        <f t="shared" si="113"/>
        <v>91</v>
      </c>
      <c r="BC119" s="50">
        <f t="shared" si="114"/>
        <v>112</v>
      </c>
      <c r="BD119" s="50">
        <f t="shared" si="117"/>
        <v>140</v>
      </c>
      <c r="BE119" s="50">
        <f t="shared" si="117"/>
        <v>168</v>
      </c>
      <c r="BF119" s="50">
        <f t="shared" si="117"/>
        <v>196</v>
      </c>
      <c r="BG119" s="50">
        <f t="shared" si="117"/>
        <v>224</v>
      </c>
      <c r="BH119" s="50">
        <f t="shared" si="117"/>
        <v>252</v>
      </c>
      <c r="BI119" s="50">
        <f t="shared" si="117"/>
        <v>280</v>
      </c>
    </row>
    <row r="120" spans="1:61">
      <c r="A120" s="95">
        <v>318</v>
      </c>
      <c r="L120" s="3" t="str">
        <f t="shared" si="118"/>
        <v>Not Yet Assigned</v>
      </c>
      <c r="M120" s="3" t="s">
        <v>76</v>
      </c>
      <c r="N120" s="3" t="s">
        <v>76</v>
      </c>
      <c r="O120" s="3" t="s">
        <v>76</v>
      </c>
      <c r="P120" s="3" t="s">
        <v>76</v>
      </c>
      <c r="Q120" s="3" t="s">
        <v>76</v>
      </c>
      <c r="R120" s="3" t="s">
        <v>76</v>
      </c>
      <c r="U120" s="34">
        <f t="shared" si="91"/>
        <v>21</v>
      </c>
      <c r="V120" s="35">
        <f t="shared" si="92"/>
        <v>0</v>
      </c>
      <c r="W120" s="34">
        <f t="shared" si="93"/>
        <v>56</v>
      </c>
      <c r="X120" s="34">
        <f t="shared" si="94"/>
        <v>60</v>
      </c>
      <c r="Z120" s="52">
        <f t="shared" si="95"/>
        <v>0</v>
      </c>
      <c r="AA120" s="52">
        <f t="shared" si="96"/>
        <v>0</v>
      </c>
      <c r="AB120" s="36">
        <f t="shared" si="97"/>
        <v>61</v>
      </c>
      <c r="AC120" s="55"/>
      <c r="AD120" s="52">
        <f t="shared" si="98"/>
        <v>0</v>
      </c>
      <c r="AE120" s="52">
        <f t="shared" si="99"/>
        <v>0</v>
      </c>
      <c r="AF120" s="34">
        <f t="shared" si="100"/>
        <v>68</v>
      </c>
      <c r="AG120" s="55"/>
      <c r="AH120" s="52">
        <f t="shared" si="101"/>
        <v>0</v>
      </c>
      <c r="AI120" s="52">
        <f t="shared" si="102"/>
        <v>0</v>
      </c>
      <c r="AJ120" s="34">
        <f t="shared" si="103"/>
        <v>75</v>
      </c>
      <c r="AK120" s="55"/>
      <c r="AL120" s="52">
        <f t="shared" si="104"/>
        <v>0</v>
      </c>
      <c r="AM120" s="52">
        <f t="shared" si="105"/>
        <v>0</v>
      </c>
      <c r="AN120" s="34">
        <f t="shared" si="106"/>
        <v>82</v>
      </c>
      <c r="AO120" s="34"/>
      <c r="AP120" s="34">
        <f t="shared" si="107"/>
        <v>106</v>
      </c>
      <c r="AQ120" s="37">
        <f t="shared" si="108"/>
        <v>109</v>
      </c>
      <c r="AR120" s="1">
        <v>30</v>
      </c>
      <c r="AS120" s="1">
        <f t="shared" si="109"/>
        <v>210</v>
      </c>
      <c r="AT120" s="34"/>
      <c r="AU120" s="34">
        <f t="shared" si="110"/>
        <v>-1</v>
      </c>
      <c r="AV120" s="7">
        <f t="shared" si="111"/>
        <v>292</v>
      </c>
      <c r="AW120" s="7"/>
      <c r="AX120" s="70">
        <f t="shared" si="112"/>
        <v>11.428571428571429</v>
      </c>
      <c r="AY120" s="50"/>
      <c r="AZ120" s="50">
        <f t="shared" si="115"/>
        <v>28</v>
      </c>
      <c r="BA120" s="50">
        <f t="shared" si="115"/>
        <v>56</v>
      </c>
      <c r="BB120" s="50">
        <f t="shared" si="113"/>
        <v>91</v>
      </c>
      <c r="BC120" s="50">
        <f t="shared" si="114"/>
        <v>112</v>
      </c>
      <c r="BD120" s="50">
        <f t="shared" si="117"/>
        <v>140</v>
      </c>
      <c r="BE120" s="50">
        <f t="shared" si="117"/>
        <v>168</v>
      </c>
      <c r="BF120" s="50">
        <f t="shared" si="117"/>
        <v>196</v>
      </c>
      <c r="BG120" s="50">
        <f t="shared" si="117"/>
        <v>224</v>
      </c>
      <c r="BH120" s="50">
        <f t="shared" si="117"/>
        <v>252</v>
      </c>
      <c r="BI120" s="50">
        <f t="shared" si="117"/>
        <v>280</v>
      </c>
    </row>
    <row r="121" spans="1:61">
      <c r="A121" s="95">
        <v>319</v>
      </c>
      <c r="L121" s="3" t="str">
        <f t="shared" si="118"/>
        <v>Not Yet Assigned</v>
      </c>
      <c r="M121" s="3" t="s">
        <v>76</v>
      </c>
      <c r="N121" s="3" t="s">
        <v>76</v>
      </c>
      <c r="O121" s="3" t="s">
        <v>76</v>
      </c>
      <c r="P121" s="3" t="s">
        <v>76</v>
      </c>
      <c r="Q121" s="3" t="s">
        <v>76</v>
      </c>
      <c r="R121" s="3" t="s">
        <v>76</v>
      </c>
      <c r="U121" s="34">
        <f t="shared" si="91"/>
        <v>21</v>
      </c>
      <c r="V121" s="35">
        <f t="shared" si="92"/>
        <v>0</v>
      </c>
      <c r="W121" s="34">
        <f t="shared" si="93"/>
        <v>56</v>
      </c>
      <c r="X121" s="34">
        <f t="shared" si="94"/>
        <v>60</v>
      </c>
      <c r="Z121" s="52">
        <f t="shared" si="95"/>
        <v>0</v>
      </c>
      <c r="AA121" s="52">
        <f t="shared" si="96"/>
        <v>0</v>
      </c>
      <c r="AB121" s="36">
        <f t="shared" si="97"/>
        <v>61</v>
      </c>
      <c r="AC121" s="55"/>
      <c r="AD121" s="52">
        <f t="shared" si="98"/>
        <v>0</v>
      </c>
      <c r="AE121" s="52">
        <f t="shared" si="99"/>
        <v>0</v>
      </c>
      <c r="AF121" s="34">
        <f t="shared" si="100"/>
        <v>68</v>
      </c>
      <c r="AG121" s="55"/>
      <c r="AH121" s="52">
        <f t="shared" si="101"/>
        <v>0</v>
      </c>
      <c r="AI121" s="52">
        <f t="shared" si="102"/>
        <v>0</v>
      </c>
      <c r="AJ121" s="34">
        <f t="shared" si="103"/>
        <v>75</v>
      </c>
      <c r="AK121" s="55"/>
      <c r="AL121" s="52">
        <f t="shared" si="104"/>
        <v>0</v>
      </c>
      <c r="AM121" s="52">
        <f t="shared" si="105"/>
        <v>0</v>
      </c>
      <c r="AN121" s="34">
        <f t="shared" si="106"/>
        <v>82</v>
      </c>
      <c r="AO121" s="34"/>
      <c r="AP121" s="34">
        <f t="shared" si="107"/>
        <v>106</v>
      </c>
      <c r="AQ121" s="37">
        <f t="shared" si="108"/>
        <v>109</v>
      </c>
      <c r="AR121" s="1">
        <v>30</v>
      </c>
      <c r="AS121" s="1">
        <f t="shared" si="109"/>
        <v>210</v>
      </c>
      <c r="AT121" s="34"/>
      <c r="AU121" s="34">
        <f t="shared" si="110"/>
        <v>-1</v>
      </c>
      <c r="AV121" s="7">
        <f t="shared" si="111"/>
        <v>292</v>
      </c>
      <c r="AW121" s="7"/>
      <c r="AX121" s="70">
        <f t="shared" si="112"/>
        <v>11.428571428571429</v>
      </c>
      <c r="AY121" s="50"/>
      <c r="AZ121" s="50">
        <f t="shared" si="115"/>
        <v>28</v>
      </c>
      <c r="BA121" s="50">
        <f t="shared" si="115"/>
        <v>56</v>
      </c>
      <c r="BB121" s="50">
        <f t="shared" si="113"/>
        <v>91</v>
      </c>
      <c r="BC121" s="50">
        <f t="shared" si="114"/>
        <v>112</v>
      </c>
      <c r="BD121" s="50">
        <f t="shared" si="117"/>
        <v>140</v>
      </c>
      <c r="BE121" s="50">
        <f t="shared" si="117"/>
        <v>168</v>
      </c>
      <c r="BF121" s="50">
        <f t="shared" si="117"/>
        <v>196</v>
      </c>
      <c r="BG121" s="50">
        <f t="shared" si="117"/>
        <v>224</v>
      </c>
      <c r="BH121" s="50">
        <f t="shared" si="117"/>
        <v>252</v>
      </c>
      <c r="BI121" s="50">
        <f t="shared" si="117"/>
        <v>280</v>
      </c>
    </row>
    <row r="122" spans="1:61">
      <c r="A122" s="95">
        <v>320</v>
      </c>
      <c r="L122" s="3" t="str">
        <f t="shared" si="118"/>
        <v>Not Yet Assigned</v>
      </c>
      <c r="M122" s="3" t="s">
        <v>76</v>
      </c>
      <c r="N122" s="3" t="s">
        <v>76</v>
      </c>
      <c r="O122" s="3" t="s">
        <v>76</v>
      </c>
      <c r="P122" s="3" t="s">
        <v>76</v>
      </c>
      <c r="Q122" s="3" t="s">
        <v>76</v>
      </c>
      <c r="R122" s="3" t="s">
        <v>76</v>
      </c>
      <c r="U122" s="34">
        <f t="shared" si="91"/>
        <v>21</v>
      </c>
      <c r="V122" s="35">
        <f t="shared" si="92"/>
        <v>0</v>
      </c>
      <c r="W122" s="34">
        <f t="shared" si="93"/>
        <v>56</v>
      </c>
      <c r="X122" s="34">
        <f t="shared" si="94"/>
        <v>60</v>
      </c>
      <c r="Z122" s="52">
        <f t="shared" si="95"/>
        <v>0</v>
      </c>
      <c r="AA122" s="52">
        <f t="shared" si="96"/>
        <v>0</v>
      </c>
      <c r="AB122" s="36">
        <f t="shared" si="97"/>
        <v>61</v>
      </c>
      <c r="AC122" s="55"/>
      <c r="AD122" s="52">
        <f t="shared" si="98"/>
        <v>0</v>
      </c>
      <c r="AE122" s="52">
        <f t="shared" si="99"/>
        <v>0</v>
      </c>
      <c r="AF122" s="34">
        <f t="shared" si="100"/>
        <v>68</v>
      </c>
      <c r="AG122" s="55"/>
      <c r="AH122" s="52">
        <f t="shared" si="101"/>
        <v>0</v>
      </c>
      <c r="AI122" s="52">
        <f t="shared" si="102"/>
        <v>0</v>
      </c>
      <c r="AJ122" s="34">
        <f t="shared" si="103"/>
        <v>75</v>
      </c>
      <c r="AK122" s="55"/>
      <c r="AL122" s="52">
        <f t="shared" si="104"/>
        <v>0</v>
      </c>
      <c r="AM122" s="52">
        <f t="shared" si="105"/>
        <v>0</v>
      </c>
      <c r="AN122" s="34">
        <f t="shared" si="106"/>
        <v>82</v>
      </c>
      <c r="AO122" s="34"/>
      <c r="AP122" s="34">
        <f t="shared" si="107"/>
        <v>106</v>
      </c>
      <c r="AQ122" s="37">
        <f t="shared" si="108"/>
        <v>109</v>
      </c>
      <c r="AR122" s="1">
        <v>30</v>
      </c>
      <c r="AS122" s="1">
        <f t="shared" si="109"/>
        <v>210</v>
      </c>
      <c r="AT122" s="34"/>
      <c r="AU122" s="34">
        <f t="shared" si="110"/>
        <v>-1</v>
      </c>
      <c r="AV122" s="7">
        <f t="shared" si="111"/>
        <v>292</v>
      </c>
      <c r="AW122" s="7"/>
      <c r="AX122" s="70">
        <f t="shared" si="112"/>
        <v>11.428571428571429</v>
      </c>
      <c r="AY122" s="50"/>
      <c r="AZ122" s="50">
        <f t="shared" ref="AZ122:BA141" si="119">AY122+28</f>
        <v>28</v>
      </c>
      <c r="BA122" s="50">
        <f t="shared" si="119"/>
        <v>56</v>
      </c>
      <c r="BB122" s="50">
        <f t="shared" si="113"/>
        <v>91</v>
      </c>
      <c r="BC122" s="50">
        <f t="shared" si="114"/>
        <v>112</v>
      </c>
      <c r="BD122" s="50">
        <f t="shared" ref="BD122:BI131" si="120">BC122+28</f>
        <v>140</v>
      </c>
      <c r="BE122" s="50">
        <f t="shared" si="120"/>
        <v>168</v>
      </c>
      <c r="BF122" s="50">
        <f t="shared" si="120"/>
        <v>196</v>
      </c>
      <c r="BG122" s="50">
        <f t="shared" si="120"/>
        <v>224</v>
      </c>
      <c r="BH122" s="50">
        <f t="shared" si="120"/>
        <v>252</v>
      </c>
      <c r="BI122" s="50">
        <f t="shared" si="120"/>
        <v>280</v>
      </c>
    </row>
    <row r="123" spans="1:61">
      <c r="A123" s="95">
        <v>321</v>
      </c>
      <c r="L123" s="3" t="str">
        <f t="shared" si="118"/>
        <v>Not Yet Assigned</v>
      </c>
      <c r="M123" s="3" t="s">
        <v>76</v>
      </c>
      <c r="N123" s="3" t="s">
        <v>76</v>
      </c>
      <c r="O123" s="3" t="s">
        <v>76</v>
      </c>
      <c r="P123" s="3" t="s">
        <v>76</v>
      </c>
      <c r="Q123" s="3" t="s">
        <v>76</v>
      </c>
      <c r="R123" s="3" t="s">
        <v>76</v>
      </c>
      <c r="U123" s="34">
        <f t="shared" si="91"/>
        <v>21</v>
      </c>
      <c r="V123" s="35">
        <f t="shared" si="92"/>
        <v>0</v>
      </c>
      <c r="W123" s="34">
        <f t="shared" si="93"/>
        <v>56</v>
      </c>
      <c r="X123" s="34">
        <f t="shared" si="94"/>
        <v>60</v>
      </c>
      <c r="Z123" s="52">
        <f t="shared" si="95"/>
        <v>0</v>
      </c>
      <c r="AA123" s="52">
        <f t="shared" si="96"/>
        <v>0</v>
      </c>
      <c r="AB123" s="36">
        <f t="shared" si="97"/>
        <v>61</v>
      </c>
      <c r="AC123" s="55"/>
      <c r="AD123" s="52">
        <f t="shared" si="98"/>
        <v>0</v>
      </c>
      <c r="AE123" s="52">
        <f t="shared" si="99"/>
        <v>0</v>
      </c>
      <c r="AF123" s="34">
        <f t="shared" si="100"/>
        <v>68</v>
      </c>
      <c r="AG123" s="55"/>
      <c r="AH123" s="52">
        <f t="shared" si="101"/>
        <v>0</v>
      </c>
      <c r="AI123" s="52">
        <f t="shared" si="102"/>
        <v>0</v>
      </c>
      <c r="AJ123" s="34">
        <f t="shared" si="103"/>
        <v>75</v>
      </c>
      <c r="AK123" s="55"/>
      <c r="AL123" s="52">
        <f t="shared" si="104"/>
        <v>0</v>
      </c>
      <c r="AM123" s="52">
        <f t="shared" si="105"/>
        <v>0</v>
      </c>
      <c r="AN123" s="34">
        <f t="shared" si="106"/>
        <v>82</v>
      </c>
      <c r="AO123" s="34"/>
      <c r="AP123" s="34">
        <f t="shared" si="107"/>
        <v>106</v>
      </c>
      <c r="AQ123" s="37">
        <f t="shared" si="108"/>
        <v>109</v>
      </c>
      <c r="AR123" s="1">
        <v>30</v>
      </c>
      <c r="AS123" s="1">
        <f t="shared" si="109"/>
        <v>210</v>
      </c>
      <c r="AT123" s="34"/>
      <c r="AU123" s="34">
        <f t="shared" si="110"/>
        <v>-1</v>
      </c>
      <c r="AV123" s="7">
        <f t="shared" si="111"/>
        <v>292</v>
      </c>
      <c r="AW123" s="7"/>
      <c r="AX123" s="70">
        <f t="shared" si="112"/>
        <v>11.428571428571429</v>
      </c>
      <c r="AY123" s="50"/>
      <c r="AZ123" s="50">
        <f t="shared" si="119"/>
        <v>28</v>
      </c>
      <c r="BA123" s="50">
        <f t="shared" si="119"/>
        <v>56</v>
      </c>
      <c r="BB123" s="50">
        <f t="shared" si="113"/>
        <v>91</v>
      </c>
      <c r="BC123" s="50">
        <f t="shared" si="114"/>
        <v>112</v>
      </c>
      <c r="BD123" s="50">
        <f t="shared" si="120"/>
        <v>140</v>
      </c>
      <c r="BE123" s="50">
        <f t="shared" si="120"/>
        <v>168</v>
      </c>
      <c r="BF123" s="50">
        <f t="shared" si="120"/>
        <v>196</v>
      </c>
      <c r="BG123" s="50">
        <f t="shared" si="120"/>
        <v>224</v>
      </c>
      <c r="BH123" s="50">
        <f t="shared" si="120"/>
        <v>252</v>
      </c>
      <c r="BI123" s="50">
        <f t="shared" si="120"/>
        <v>280</v>
      </c>
    </row>
    <row r="124" spans="1:61">
      <c r="A124" s="95">
        <v>322</v>
      </c>
      <c r="L124" s="3" t="str">
        <f t="shared" si="118"/>
        <v>Not Yet Assigned</v>
      </c>
      <c r="M124" s="3" t="s">
        <v>76</v>
      </c>
      <c r="N124" s="3" t="s">
        <v>76</v>
      </c>
      <c r="O124" s="3" t="s">
        <v>76</v>
      </c>
      <c r="P124" s="3" t="s">
        <v>76</v>
      </c>
      <c r="Q124" s="3" t="s">
        <v>76</v>
      </c>
      <c r="R124" s="3" t="s">
        <v>76</v>
      </c>
      <c r="U124" s="34">
        <f t="shared" si="91"/>
        <v>21</v>
      </c>
      <c r="V124" s="35">
        <f t="shared" si="92"/>
        <v>0</v>
      </c>
      <c r="W124" s="34">
        <f t="shared" si="93"/>
        <v>56</v>
      </c>
      <c r="X124" s="34">
        <f t="shared" si="94"/>
        <v>60</v>
      </c>
      <c r="Z124" s="52">
        <f t="shared" si="95"/>
        <v>0</v>
      </c>
      <c r="AA124" s="52">
        <f t="shared" si="96"/>
        <v>0</v>
      </c>
      <c r="AB124" s="36">
        <f t="shared" si="97"/>
        <v>61</v>
      </c>
      <c r="AC124" s="55"/>
      <c r="AD124" s="52">
        <f t="shared" si="98"/>
        <v>0</v>
      </c>
      <c r="AE124" s="52">
        <f t="shared" si="99"/>
        <v>0</v>
      </c>
      <c r="AF124" s="34">
        <f t="shared" si="100"/>
        <v>68</v>
      </c>
      <c r="AG124" s="55"/>
      <c r="AH124" s="52">
        <f t="shared" si="101"/>
        <v>0</v>
      </c>
      <c r="AI124" s="52">
        <f t="shared" si="102"/>
        <v>0</v>
      </c>
      <c r="AJ124" s="34">
        <f t="shared" si="103"/>
        <v>75</v>
      </c>
      <c r="AK124" s="55"/>
      <c r="AL124" s="52">
        <f t="shared" si="104"/>
        <v>0</v>
      </c>
      <c r="AM124" s="52">
        <f t="shared" si="105"/>
        <v>0</v>
      </c>
      <c r="AN124" s="34">
        <f t="shared" si="106"/>
        <v>82</v>
      </c>
      <c r="AO124" s="34"/>
      <c r="AP124" s="34">
        <f t="shared" si="107"/>
        <v>106</v>
      </c>
      <c r="AQ124" s="37">
        <f t="shared" si="108"/>
        <v>109</v>
      </c>
      <c r="AR124" s="1">
        <v>30</v>
      </c>
      <c r="AS124" s="1">
        <f t="shared" si="109"/>
        <v>210</v>
      </c>
      <c r="AT124" s="34"/>
      <c r="AU124" s="34">
        <f t="shared" si="110"/>
        <v>-1</v>
      </c>
      <c r="AV124" s="7">
        <f t="shared" si="111"/>
        <v>292</v>
      </c>
      <c r="AW124" s="7"/>
      <c r="AX124" s="70">
        <f t="shared" si="112"/>
        <v>11.428571428571429</v>
      </c>
      <c r="AY124" s="50"/>
      <c r="AZ124" s="50">
        <f t="shared" si="119"/>
        <v>28</v>
      </c>
      <c r="BA124" s="50">
        <f t="shared" si="119"/>
        <v>56</v>
      </c>
      <c r="BB124" s="50">
        <f t="shared" si="113"/>
        <v>91</v>
      </c>
      <c r="BC124" s="50">
        <f t="shared" si="114"/>
        <v>112</v>
      </c>
      <c r="BD124" s="50">
        <f t="shared" si="120"/>
        <v>140</v>
      </c>
      <c r="BE124" s="50">
        <f t="shared" si="120"/>
        <v>168</v>
      </c>
      <c r="BF124" s="50">
        <f t="shared" si="120"/>
        <v>196</v>
      </c>
      <c r="BG124" s="50">
        <f t="shared" si="120"/>
        <v>224</v>
      </c>
      <c r="BH124" s="50">
        <f t="shared" si="120"/>
        <v>252</v>
      </c>
      <c r="BI124" s="50">
        <f t="shared" si="120"/>
        <v>280</v>
      </c>
    </row>
    <row r="125" spans="1:61">
      <c r="A125" s="95">
        <v>323</v>
      </c>
      <c r="L125" s="3" t="str">
        <f t="shared" si="118"/>
        <v>Not Yet Assigned</v>
      </c>
      <c r="M125" s="3" t="s">
        <v>76</v>
      </c>
      <c r="N125" s="3" t="s">
        <v>76</v>
      </c>
      <c r="O125" s="3" t="s">
        <v>76</v>
      </c>
      <c r="P125" s="3" t="s">
        <v>76</v>
      </c>
      <c r="Q125" s="3" t="s">
        <v>76</v>
      </c>
      <c r="R125" s="3" t="s">
        <v>76</v>
      </c>
      <c r="U125" s="34">
        <f t="shared" si="91"/>
        <v>21</v>
      </c>
      <c r="V125" s="35">
        <f t="shared" si="92"/>
        <v>0</v>
      </c>
      <c r="W125" s="34">
        <f t="shared" si="93"/>
        <v>56</v>
      </c>
      <c r="X125" s="34">
        <f t="shared" si="94"/>
        <v>60</v>
      </c>
      <c r="Z125" s="52">
        <f t="shared" si="95"/>
        <v>0</v>
      </c>
      <c r="AA125" s="52">
        <f t="shared" si="96"/>
        <v>0</v>
      </c>
      <c r="AB125" s="36">
        <f t="shared" si="97"/>
        <v>61</v>
      </c>
      <c r="AC125" s="55"/>
      <c r="AD125" s="52">
        <f t="shared" si="98"/>
        <v>0</v>
      </c>
      <c r="AE125" s="52">
        <f t="shared" si="99"/>
        <v>0</v>
      </c>
      <c r="AF125" s="34">
        <f t="shared" si="100"/>
        <v>68</v>
      </c>
      <c r="AG125" s="55"/>
      <c r="AH125" s="52">
        <f t="shared" si="101"/>
        <v>0</v>
      </c>
      <c r="AI125" s="52">
        <f t="shared" si="102"/>
        <v>0</v>
      </c>
      <c r="AJ125" s="34">
        <f t="shared" si="103"/>
        <v>75</v>
      </c>
      <c r="AK125" s="55"/>
      <c r="AL125" s="52">
        <f t="shared" si="104"/>
        <v>0</v>
      </c>
      <c r="AM125" s="52">
        <f t="shared" si="105"/>
        <v>0</v>
      </c>
      <c r="AN125" s="34">
        <f t="shared" si="106"/>
        <v>82</v>
      </c>
      <c r="AO125" s="34"/>
      <c r="AP125" s="34">
        <f t="shared" si="107"/>
        <v>106</v>
      </c>
      <c r="AQ125" s="37">
        <f t="shared" si="108"/>
        <v>109</v>
      </c>
      <c r="AR125" s="1">
        <v>30</v>
      </c>
      <c r="AS125" s="1">
        <f t="shared" si="109"/>
        <v>210</v>
      </c>
      <c r="AT125" s="34"/>
      <c r="AU125" s="34">
        <f t="shared" si="110"/>
        <v>-1</v>
      </c>
      <c r="AV125" s="7">
        <f t="shared" si="111"/>
        <v>292</v>
      </c>
      <c r="AW125" s="7"/>
      <c r="AX125" s="70">
        <f t="shared" si="112"/>
        <v>11.428571428571429</v>
      </c>
      <c r="AY125" s="50"/>
      <c r="AZ125" s="50">
        <f t="shared" si="119"/>
        <v>28</v>
      </c>
      <c r="BA125" s="50">
        <f t="shared" si="119"/>
        <v>56</v>
      </c>
      <c r="BB125" s="50">
        <f t="shared" si="113"/>
        <v>91</v>
      </c>
      <c r="BC125" s="50">
        <f t="shared" si="114"/>
        <v>112</v>
      </c>
      <c r="BD125" s="50">
        <f t="shared" si="120"/>
        <v>140</v>
      </c>
      <c r="BE125" s="50">
        <f t="shared" si="120"/>
        <v>168</v>
      </c>
      <c r="BF125" s="50">
        <f t="shared" si="120"/>
        <v>196</v>
      </c>
      <c r="BG125" s="50">
        <f t="shared" si="120"/>
        <v>224</v>
      </c>
      <c r="BH125" s="50">
        <f t="shared" si="120"/>
        <v>252</v>
      </c>
      <c r="BI125" s="50">
        <f t="shared" si="120"/>
        <v>280</v>
      </c>
    </row>
    <row r="126" spans="1:61">
      <c r="A126" s="95">
        <v>324</v>
      </c>
      <c r="L126" s="3" t="str">
        <f t="shared" si="118"/>
        <v>Not Yet Assigned</v>
      </c>
      <c r="M126" s="3" t="s">
        <v>76</v>
      </c>
      <c r="N126" s="3" t="s">
        <v>76</v>
      </c>
      <c r="O126" s="3" t="s">
        <v>76</v>
      </c>
      <c r="P126" s="3" t="s">
        <v>76</v>
      </c>
      <c r="Q126" s="3" t="s">
        <v>76</v>
      </c>
      <c r="R126" s="3" t="s">
        <v>76</v>
      </c>
      <c r="U126" s="34">
        <f t="shared" si="91"/>
        <v>21</v>
      </c>
      <c r="V126" s="35">
        <f t="shared" si="92"/>
        <v>0</v>
      </c>
      <c r="W126" s="34">
        <f t="shared" si="93"/>
        <v>56</v>
      </c>
      <c r="X126" s="34">
        <f t="shared" si="94"/>
        <v>60</v>
      </c>
      <c r="Z126" s="52">
        <f t="shared" si="95"/>
        <v>0</v>
      </c>
      <c r="AA126" s="52">
        <f t="shared" si="96"/>
        <v>0</v>
      </c>
      <c r="AB126" s="36">
        <f t="shared" si="97"/>
        <v>61</v>
      </c>
      <c r="AC126" s="55"/>
      <c r="AD126" s="52">
        <f t="shared" si="98"/>
        <v>0</v>
      </c>
      <c r="AE126" s="52">
        <f t="shared" si="99"/>
        <v>0</v>
      </c>
      <c r="AF126" s="34">
        <f t="shared" si="100"/>
        <v>68</v>
      </c>
      <c r="AG126" s="55"/>
      <c r="AH126" s="52">
        <f t="shared" si="101"/>
        <v>0</v>
      </c>
      <c r="AI126" s="52">
        <f t="shared" si="102"/>
        <v>0</v>
      </c>
      <c r="AJ126" s="34">
        <f t="shared" si="103"/>
        <v>75</v>
      </c>
      <c r="AK126" s="55"/>
      <c r="AL126" s="52">
        <f t="shared" si="104"/>
        <v>0</v>
      </c>
      <c r="AM126" s="52">
        <f t="shared" si="105"/>
        <v>0</v>
      </c>
      <c r="AN126" s="34">
        <f t="shared" si="106"/>
        <v>82</v>
      </c>
      <c r="AO126" s="34"/>
      <c r="AP126" s="34">
        <f t="shared" si="107"/>
        <v>106</v>
      </c>
      <c r="AQ126" s="37">
        <f t="shared" si="108"/>
        <v>109</v>
      </c>
      <c r="AR126" s="1">
        <v>30</v>
      </c>
      <c r="AS126" s="1">
        <f t="shared" si="109"/>
        <v>210</v>
      </c>
      <c r="AT126" s="34"/>
      <c r="AU126" s="34">
        <f t="shared" si="110"/>
        <v>-1</v>
      </c>
      <c r="AV126" s="7">
        <f t="shared" si="111"/>
        <v>292</v>
      </c>
      <c r="AW126" s="7"/>
      <c r="AX126" s="70">
        <f t="shared" si="112"/>
        <v>11.428571428571429</v>
      </c>
      <c r="AY126" s="50"/>
      <c r="AZ126" s="50">
        <f t="shared" si="119"/>
        <v>28</v>
      </c>
      <c r="BA126" s="50">
        <f t="shared" si="119"/>
        <v>56</v>
      </c>
      <c r="BB126" s="50">
        <f t="shared" si="113"/>
        <v>91</v>
      </c>
      <c r="BC126" s="50">
        <f t="shared" si="114"/>
        <v>112</v>
      </c>
      <c r="BD126" s="50">
        <f t="shared" si="120"/>
        <v>140</v>
      </c>
      <c r="BE126" s="50">
        <f t="shared" si="120"/>
        <v>168</v>
      </c>
      <c r="BF126" s="50">
        <f t="shared" si="120"/>
        <v>196</v>
      </c>
      <c r="BG126" s="50">
        <f t="shared" si="120"/>
        <v>224</v>
      </c>
      <c r="BH126" s="50">
        <f t="shared" si="120"/>
        <v>252</v>
      </c>
      <c r="BI126" s="50">
        <f t="shared" si="120"/>
        <v>280</v>
      </c>
    </row>
    <row r="127" spans="1:61">
      <c r="A127" s="95">
        <v>325</v>
      </c>
      <c r="L127" s="3" t="str">
        <f t="shared" si="118"/>
        <v>Not Yet Assigned</v>
      </c>
      <c r="M127" s="3" t="s">
        <v>76</v>
      </c>
      <c r="N127" s="3" t="s">
        <v>76</v>
      </c>
      <c r="O127" s="3" t="s">
        <v>76</v>
      </c>
      <c r="P127" s="3" t="s">
        <v>76</v>
      </c>
      <c r="Q127" s="3" t="s">
        <v>76</v>
      </c>
      <c r="R127" s="3" t="s">
        <v>76</v>
      </c>
      <c r="U127" s="34">
        <f t="shared" si="91"/>
        <v>21</v>
      </c>
      <c r="V127" s="35">
        <f t="shared" si="92"/>
        <v>0</v>
      </c>
      <c r="W127" s="34">
        <f t="shared" si="93"/>
        <v>56</v>
      </c>
      <c r="X127" s="34">
        <f t="shared" si="94"/>
        <v>60</v>
      </c>
      <c r="Z127" s="52">
        <f t="shared" si="95"/>
        <v>0</v>
      </c>
      <c r="AA127" s="52">
        <f t="shared" si="96"/>
        <v>0</v>
      </c>
      <c r="AB127" s="36">
        <f t="shared" si="97"/>
        <v>61</v>
      </c>
      <c r="AC127" s="55"/>
      <c r="AD127" s="52">
        <f t="shared" si="98"/>
        <v>0</v>
      </c>
      <c r="AE127" s="52">
        <f t="shared" si="99"/>
        <v>0</v>
      </c>
      <c r="AF127" s="34">
        <f t="shared" si="100"/>
        <v>68</v>
      </c>
      <c r="AG127" s="55"/>
      <c r="AH127" s="52">
        <f t="shared" si="101"/>
        <v>0</v>
      </c>
      <c r="AI127" s="52">
        <f t="shared" si="102"/>
        <v>0</v>
      </c>
      <c r="AJ127" s="34">
        <f t="shared" si="103"/>
        <v>75</v>
      </c>
      <c r="AK127" s="55"/>
      <c r="AL127" s="52">
        <f t="shared" si="104"/>
        <v>0</v>
      </c>
      <c r="AM127" s="52">
        <f t="shared" si="105"/>
        <v>0</v>
      </c>
      <c r="AN127" s="34">
        <f t="shared" si="106"/>
        <v>82</v>
      </c>
      <c r="AO127" s="34"/>
      <c r="AP127" s="34">
        <f t="shared" si="107"/>
        <v>106</v>
      </c>
      <c r="AQ127" s="37">
        <f t="shared" si="108"/>
        <v>109</v>
      </c>
      <c r="AR127" s="1">
        <v>30</v>
      </c>
      <c r="AS127" s="1">
        <f t="shared" si="109"/>
        <v>210</v>
      </c>
      <c r="AT127" s="34"/>
      <c r="AU127" s="34">
        <f t="shared" si="110"/>
        <v>-1</v>
      </c>
      <c r="AV127" s="7">
        <f t="shared" si="111"/>
        <v>292</v>
      </c>
      <c r="AW127" s="7"/>
      <c r="AX127" s="70">
        <f t="shared" si="112"/>
        <v>11.428571428571429</v>
      </c>
      <c r="AY127" s="50"/>
      <c r="AZ127" s="50">
        <f t="shared" si="119"/>
        <v>28</v>
      </c>
      <c r="BA127" s="50">
        <f t="shared" si="119"/>
        <v>56</v>
      </c>
      <c r="BB127" s="50">
        <f t="shared" si="113"/>
        <v>91</v>
      </c>
      <c r="BC127" s="50">
        <f t="shared" si="114"/>
        <v>112</v>
      </c>
      <c r="BD127" s="50">
        <f t="shared" si="120"/>
        <v>140</v>
      </c>
      <c r="BE127" s="50">
        <f t="shared" si="120"/>
        <v>168</v>
      </c>
      <c r="BF127" s="50">
        <f t="shared" si="120"/>
        <v>196</v>
      </c>
      <c r="BG127" s="50">
        <f t="shared" si="120"/>
        <v>224</v>
      </c>
      <c r="BH127" s="50">
        <f t="shared" si="120"/>
        <v>252</v>
      </c>
      <c r="BI127" s="50">
        <f t="shared" si="120"/>
        <v>280</v>
      </c>
    </row>
    <row r="128" spans="1:61">
      <c r="A128" s="95">
        <v>326</v>
      </c>
      <c r="L128" s="3" t="str">
        <f t="shared" si="118"/>
        <v>Not Yet Assigned</v>
      </c>
      <c r="M128" s="3" t="s">
        <v>76</v>
      </c>
      <c r="N128" s="3" t="s">
        <v>76</v>
      </c>
      <c r="O128" s="3" t="s">
        <v>76</v>
      </c>
      <c r="P128" s="3" t="s">
        <v>76</v>
      </c>
      <c r="Q128" s="3" t="s">
        <v>76</v>
      </c>
      <c r="R128" s="3" t="s">
        <v>76</v>
      </c>
      <c r="U128" s="34">
        <f t="shared" si="91"/>
        <v>21</v>
      </c>
      <c r="V128" s="35">
        <f t="shared" si="92"/>
        <v>0</v>
      </c>
      <c r="W128" s="34">
        <f t="shared" si="93"/>
        <v>56</v>
      </c>
      <c r="X128" s="34">
        <f t="shared" si="94"/>
        <v>60</v>
      </c>
      <c r="Z128" s="52">
        <f t="shared" si="95"/>
        <v>0</v>
      </c>
      <c r="AA128" s="52">
        <f t="shared" si="96"/>
        <v>0</v>
      </c>
      <c r="AB128" s="36">
        <f t="shared" si="97"/>
        <v>61</v>
      </c>
      <c r="AC128" s="55"/>
      <c r="AD128" s="52">
        <f t="shared" si="98"/>
        <v>0</v>
      </c>
      <c r="AE128" s="52">
        <f t="shared" si="99"/>
        <v>0</v>
      </c>
      <c r="AF128" s="34">
        <f t="shared" si="100"/>
        <v>68</v>
      </c>
      <c r="AG128" s="55"/>
      <c r="AH128" s="52">
        <f t="shared" si="101"/>
        <v>0</v>
      </c>
      <c r="AI128" s="52">
        <f t="shared" si="102"/>
        <v>0</v>
      </c>
      <c r="AJ128" s="34">
        <f t="shared" si="103"/>
        <v>75</v>
      </c>
      <c r="AK128" s="55"/>
      <c r="AL128" s="52">
        <f t="shared" si="104"/>
        <v>0</v>
      </c>
      <c r="AM128" s="52">
        <f t="shared" si="105"/>
        <v>0</v>
      </c>
      <c r="AN128" s="34">
        <f t="shared" si="106"/>
        <v>82</v>
      </c>
      <c r="AO128" s="34"/>
      <c r="AP128" s="34">
        <f t="shared" si="107"/>
        <v>106</v>
      </c>
      <c r="AQ128" s="37">
        <f t="shared" si="108"/>
        <v>109</v>
      </c>
      <c r="AR128" s="1">
        <v>30</v>
      </c>
      <c r="AS128" s="1">
        <f t="shared" si="109"/>
        <v>210</v>
      </c>
      <c r="AT128" s="34"/>
      <c r="AU128" s="34">
        <f t="shared" si="110"/>
        <v>-1</v>
      </c>
      <c r="AV128" s="7">
        <f t="shared" si="111"/>
        <v>292</v>
      </c>
      <c r="AW128" s="7"/>
      <c r="AX128" s="70">
        <f t="shared" si="112"/>
        <v>11.428571428571429</v>
      </c>
      <c r="AY128" s="50"/>
      <c r="AZ128" s="50">
        <f t="shared" si="119"/>
        <v>28</v>
      </c>
      <c r="BA128" s="50">
        <f t="shared" si="119"/>
        <v>56</v>
      </c>
      <c r="BB128" s="50">
        <f t="shared" si="113"/>
        <v>91</v>
      </c>
      <c r="BC128" s="50">
        <f t="shared" si="114"/>
        <v>112</v>
      </c>
      <c r="BD128" s="50">
        <f t="shared" si="120"/>
        <v>140</v>
      </c>
      <c r="BE128" s="50">
        <f t="shared" si="120"/>
        <v>168</v>
      </c>
      <c r="BF128" s="50">
        <f t="shared" si="120"/>
        <v>196</v>
      </c>
      <c r="BG128" s="50">
        <f t="shared" si="120"/>
        <v>224</v>
      </c>
      <c r="BH128" s="50">
        <f t="shared" si="120"/>
        <v>252</v>
      </c>
      <c r="BI128" s="50">
        <f t="shared" si="120"/>
        <v>280</v>
      </c>
    </row>
    <row r="129" spans="1:61">
      <c r="A129" s="95">
        <v>327</v>
      </c>
      <c r="L129" s="3" t="str">
        <f t="shared" si="118"/>
        <v>Not Yet Assigned</v>
      </c>
      <c r="M129" s="3" t="s">
        <v>76</v>
      </c>
      <c r="N129" s="3" t="s">
        <v>76</v>
      </c>
      <c r="O129" s="3" t="s">
        <v>76</v>
      </c>
      <c r="P129" s="3" t="s">
        <v>76</v>
      </c>
      <c r="Q129" s="3" t="s">
        <v>76</v>
      </c>
      <c r="R129" s="3" t="s">
        <v>76</v>
      </c>
      <c r="U129" s="34">
        <f t="shared" si="91"/>
        <v>21</v>
      </c>
      <c r="V129" s="35">
        <f t="shared" si="92"/>
        <v>0</v>
      </c>
      <c r="W129" s="34">
        <f t="shared" si="93"/>
        <v>56</v>
      </c>
      <c r="X129" s="34">
        <f t="shared" si="94"/>
        <v>60</v>
      </c>
      <c r="Z129" s="52">
        <f t="shared" si="95"/>
        <v>0</v>
      </c>
      <c r="AA129" s="52">
        <f t="shared" si="96"/>
        <v>0</v>
      </c>
      <c r="AB129" s="36">
        <f t="shared" si="97"/>
        <v>61</v>
      </c>
      <c r="AC129" s="55"/>
      <c r="AD129" s="52">
        <f t="shared" si="98"/>
        <v>0</v>
      </c>
      <c r="AE129" s="52">
        <f t="shared" si="99"/>
        <v>0</v>
      </c>
      <c r="AF129" s="34">
        <f t="shared" si="100"/>
        <v>68</v>
      </c>
      <c r="AG129" s="55"/>
      <c r="AH129" s="52">
        <f t="shared" si="101"/>
        <v>0</v>
      </c>
      <c r="AI129" s="52">
        <f t="shared" si="102"/>
        <v>0</v>
      </c>
      <c r="AJ129" s="34">
        <f t="shared" si="103"/>
        <v>75</v>
      </c>
      <c r="AK129" s="55"/>
      <c r="AL129" s="52">
        <f t="shared" si="104"/>
        <v>0</v>
      </c>
      <c r="AM129" s="52">
        <f t="shared" si="105"/>
        <v>0</v>
      </c>
      <c r="AN129" s="34">
        <f t="shared" si="106"/>
        <v>82</v>
      </c>
      <c r="AO129" s="34"/>
      <c r="AP129" s="34">
        <f t="shared" si="107"/>
        <v>106</v>
      </c>
      <c r="AQ129" s="37">
        <f t="shared" si="108"/>
        <v>109</v>
      </c>
      <c r="AR129" s="1">
        <v>30</v>
      </c>
      <c r="AS129" s="1">
        <f t="shared" si="109"/>
        <v>210</v>
      </c>
      <c r="AT129" s="34"/>
      <c r="AU129" s="34">
        <f t="shared" si="110"/>
        <v>-1</v>
      </c>
      <c r="AV129" s="7">
        <f t="shared" si="111"/>
        <v>292</v>
      </c>
      <c r="AW129" s="7"/>
      <c r="AX129" s="70">
        <f t="shared" si="112"/>
        <v>11.428571428571429</v>
      </c>
      <c r="AY129" s="50"/>
      <c r="AZ129" s="50">
        <f t="shared" si="119"/>
        <v>28</v>
      </c>
      <c r="BA129" s="50">
        <f t="shared" si="119"/>
        <v>56</v>
      </c>
      <c r="BB129" s="50">
        <f t="shared" si="113"/>
        <v>91</v>
      </c>
      <c r="BC129" s="50">
        <f t="shared" si="114"/>
        <v>112</v>
      </c>
      <c r="BD129" s="50">
        <f t="shared" si="120"/>
        <v>140</v>
      </c>
      <c r="BE129" s="50">
        <f t="shared" si="120"/>
        <v>168</v>
      </c>
      <c r="BF129" s="50">
        <f t="shared" si="120"/>
        <v>196</v>
      </c>
      <c r="BG129" s="50">
        <f t="shared" si="120"/>
        <v>224</v>
      </c>
      <c r="BH129" s="50">
        <f t="shared" si="120"/>
        <v>252</v>
      </c>
      <c r="BI129" s="50">
        <f t="shared" si="120"/>
        <v>280</v>
      </c>
    </row>
    <row r="130" spans="1:61">
      <c r="A130" s="95">
        <v>328</v>
      </c>
      <c r="L130" s="3" t="str">
        <f t="shared" si="118"/>
        <v>Not Yet Assigned</v>
      </c>
      <c r="M130" s="3" t="s">
        <v>76</v>
      </c>
      <c r="N130" s="3" t="s">
        <v>76</v>
      </c>
      <c r="O130" s="3" t="s">
        <v>76</v>
      </c>
      <c r="P130" s="3" t="s">
        <v>76</v>
      </c>
      <c r="Q130" s="3" t="s">
        <v>76</v>
      </c>
      <c r="R130" s="3" t="s">
        <v>76</v>
      </c>
      <c r="U130" s="34">
        <f t="shared" ref="U130:U161" si="121">T130+21</f>
        <v>21</v>
      </c>
      <c r="V130" s="35">
        <f t="shared" ref="V130:V161" si="122">AY130</f>
        <v>0</v>
      </c>
      <c r="W130" s="34">
        <f t="shared" ref="W130:W161" si="123">BA130</f>
        <v>56</v>
      </c>
      <c r="X130" s="34">
        <f t="shared" ref="X130:X161" si="124">AB130-1</f>
        <v>60</v>
      </c>
      <c r="Z130" s="52">
        <f t="shared" ref="Z130:Z161" si="125">10/1000*Y130</f>
        <v>0</v>
      </c>
      <c r="AA130" s="52">
        <f t="shared" ref="AA130:AA161" si="126">Y130*(10/1000)*(1/2)*(1000/1)</f>
        <v>0</v>
      </c>
      <c r="AB130" s="36">
        <f t="shared" ref="AB130:AB161" si="127">V130+61</f>
        <v>61</v>
      </c>
      <c r="AC130" s="55"/>
      <c r="AD130" s="52">
        <f t="shared" ref="AD130:AD161" si="128">10/1000*AC130</f>
        <v>0</v>
      </c>
      <c r="AE130" s="52">
        <f t="shared" ref="AE130:AE161" si="129">AC130*(10/1000)*(1/2)*(1000/1)</f>
        <v>0</v>
      </c>
      <c r="AF130" s="34">
        <f t="shared" ref="AF130:AF161" si="130">AB130+7</f>
        <v>68</v>
      </c>
      <c r="AG130" s="55"/>
      <c r="AH130" s="52">
        <f t="shared" ref="AH130:AH161" si="131">10/1000*AG130</f>
        <v>0</v>
      </c>
      <c r="AI130" s="52">
        <f t="shared" ref="AI130:AI161" si="132">AG130*(10/1000)*(1/2)*(1000/1)</f>
        <v>0</v>
      </c>
      <c r="AJ130" s="34">
        <f t="shared" ref="AJ130:AJ161" si="133">AB130+14</f>
        <v>75</v>
      </c>
      <c r="AK130" s="55"/>
      <c r="AL130" s="52">
        <f t="shared" ref="AL130:AL161" si="134">10/1000*AK130</f>
        <v>0</v>
      </c>
      <c r="AM130" s="52">
        <f t="shared" ref="AM130:AM161" si="135">AK130*(10/1000)*(1/2)*(1000/1)</f>
        <v>0</v>
      </c>
      <c r="AN130" s="34">
        <f t="shared" ref="AN130:AN161" si="136">AB130+21</f>
        <v>82</v>
      </c>
      <c r="AO130" s="34"/>
      <c r="AP130" s="34">
        <f t="shared" ref="AP130:AP161" si="137">AQ130-3</f>
        <v>106</v>
      </c>
      <c r="AQ130" s="37">
        <f t="shared" ref="AQ130:AQ161" si="138">AN130+27</f>
        <v>109</v>
      </c>
      <c r="AR130" s="1">
        <v>30</v>
      </c>
      <c r="AS130" s="1">
        <f t="shared" ref="AS130:AS161" si="139">AR130*7</f>
        <v>210</v>
      </c>
      <c r="AT130" s="34"/>
      <c r="AU130" s="34">
        <f t="shared" ref="AU130:AU161" si="140">AW130-1</f>
        <v>-1</v>
      </c>
      <c r="AV130" s="7">
        <f t="shared" ref="AV130:AV161" si="141">AN130+AS130</f>
        <v>292</v>
      </c>
      <c r="AW130" s="7"/>
      <c r="AX130" s="70">
        <f t="shared" ref="AX130:AX161" si="142">((AV130-V130)/28)+1</f>
        <v>11.428571428571429</v>
      </c>
      <c r="AY130" s="50"/>
      <c r="AZ130" s="50">
        <f t="shared" si="119"/>
        <v>28</v>
      </c>
      <c r="BA130" s="50">
        <f t="shared" si="119"/>
        <v>56</v>
      </c>
      <c r="BB130" s="50">
        <f t="shared" ref="BB130:BB161" si="143">BA130+35</f>
        <v>91</v>
      </c>
      <c r="BC130" s="50">
        <f t="shared" ref="BC130:BC161" si="144">BB130+21</f>
        <v>112</v>
      </c>
      <c r="BD130" s="50">
        <f t="shared" si="120"/>
        <v>140</v>
      </c>
      <c r="BE130" s="50">
        <f t="shared" si="120"/>
        <v>168</v>
      </c>
      <c r="BF130" s="50">
        <f t="shared" si="120"/>
        <v>196</v>
      </c>
      <c r="BG130" s="50">
        <f t="shared" si="120"/>
        <v>224</v>
      </c>
      <c r="BH130" s="50">
        <f t="shared" si="120"/>
        <v>252</v>
      </c>
      <c r="BI130" s="50">
        <f t="shared" si="120"/>
        <v>280</v>
      </c>
    </row>
    <row r="131" spans="1:61">
      <c r="A131" s="95">
        <v>329</v>
      </c>
      <c r="L131" s="3" t="str">
        <f t="shared" si="118"/>
        <v>Not Yet Assigned</v>
      </c>
      <c r="M131" s="3" t="s">
        <v>76</v>
      </c>
      <c r="N131" s="3" t="s">
        <v>76</v>
      </c>
      <c r="O131" s="3" t="s">
        <v>76</v>
      </c>
      <c r="P131" s="3" t="s">
        <v>76</v>
      </c>
      <c r="Q131" s="3" t="s">
        <v>76</v>
      </c>
      <c r="R131" s="3" t="s">
        <v>76</v>
      </c>
      <c r="U131" s="34">
        <f t="shared" si="121"/>
        <v>21</v>
      </c>
      <c r="V131" s="35">
        <f t="shared" si="122"/>
        <v>0</v>
      </c>
      <c r="W131" s="34">
        <f t="shared" si="123"/>
        <v>56</v>
      </c>
      <c r="X131" s="34">
        <f t="shared" si="124"/>
        <v>60</v>
      </c>
      <c r="Z131" s="52">
        <f t="shared" si="125"/>
        <v>0</v>
      </c>
      <c r="AA131" s="52">
        <f t="shared" si="126"/>
        <v>0</v>
      </c>
      <c r="AB131" s="36">
        <f t="shared" si="127"/>
        <v>61</v>
      </c>
      <c r="AC131" s="55"/>
      <c r="AD131" s="52">
        <f t="shared" si="128"/>
        <v>0</v>
      </c>
      <c r="AE131" s="52">
        <f t="shared" si="129"/>
        <v>0</v>
      </c>
      <c r="AF131" s="34">
        <f t="shared" si="130"/>
        <v>68</v>
      </c>
      <c r="AG131" s="55"/>
      <c r="AH131" s="52">
        <f t="shared" si="131"/>
        <v>0</v>
      </c>
      <c r="AI131" s="52">
        <f t="shared" si="132"/>
        <v>0</v>
      </c>
      <c r="AJ131" s="34">
        <f t="shared" si="133"/>
        <v>75</v>
      </c>
      <c r="AK131" s="55"/>
      <c r="AL131" s="52">
        <f t="shared" si="134"/>
        <v>0</v>
      </c>
      <c r="AM131" s="52">
        <f t="shared" si="135"/>
        <v>0</v>
      </c>
      <c r="AN131" s="34">
        <f t="shared" si="136"/>
        <v>82</v>
      </c>
      <c r="AO131" s="34"/>
      <c r="AP131" s="34">
        <f t="shared" si="137"/>
        <v>106</v>
      </c>
      <c r="AQ131" s="37">
        <f t="shared" si="138"/>
        <v>109</v>
      </c>
      <c r="AR131" s="1">
        <v>30</v>
      </c>
      <c r="AS131" s="1">
        <f t="shared" si="139"/>
        <v>210</v>
      </c>
      <c r="AT131" s="34"/>
      <c r="AU131" s="34">
        <f t="shared" si="140"/>
        <v>-1</v>
      </c>
      <c r="AV131" s="7">
        <f t="shared" si="141"/>
        <v>292</v>
      </c>
      <c r="AW131" s="7"/>
      <c r="AX131" s="70">
        <f t="shared" si="142"/>
        <v>11.428571428571429</v>
      </c>
      <c r="AY131" s="50"/>
      <c r="AZ131" s="50">
        <f t="shared" si="119"/>
        <v>28</v>
      </c>
      <c r="BA131" s="50">
        <f t="shared" si="119"/>
        <v>56</v>
      </c>
      <c r="BB131" s="50">
        <f t="shared" si="143"/>
        <v>91</v>
      </c>
      <c r="BC131" s="50">
        <f t="shared" si="144"/>
        <v>112</v>
      </c>
      <c r="BD131" s="50">
        <f t="shared" si="120"/>
        <v>140</v>
      </c>
      <c r="BE131" s="50">
        <f t="shared" si="120"/>
        <v>168</v>
      </c>
      <c r="BF131" s="50">
        <f t="shared" si="120"/>
        <v>196</v>
      </c>
      <c r="BG131" s="50">
        <f t="shared" si="120"/>
        <v>224</v>
      </c>
      <c r="BH131" s="50">
        <f t="shared" si="120"/>
        <v>252</v>
      </c>
      <c r="BI131" s="50">
        <f t="shared" si="120"/>
        <v>280</v>
      </c>
    </row>
    <row r="132" spans="1:61">
      <c r="A132" s="95">
        <v>330</v>
      </c>
      <c r="L132" s="3" t="str">
        <f t="shared" si="118"/>
        <v>Not Yet Assigned</v>
      </c>
      <c r="M132" s="3" t="s">
        <v>76</v>
      </c>
      <c r="N132" s="3" t="s">
        <v>76</v>
      </c>
      <c r="O132" s="3" t="s">
        <v>76</v>
      </c>
      <c r="P132" s="3" t="s">
        <v>76</v>
      </c>
      <c r="Q132" s="3" t="s">
        <v>76</v>
      </c>
      <c r="R132" s="3" t="s">
        <v>76</v>
      </c>
      <c r="U132" s="34">
        <f t="shared" si="121"/>
        <v>21</v>
      </c>
      <c r="V132" s="35">
        <f t="shared" si="122"/>
        <v>0</v>
      </c>
      <c r="W132" s="34">
        <f t="shared" si="123"/>
        <v>56</v>
      </c>
      <c r="X132" s="34">
        <f t="shared" si="124"/>
        <v>60</v>
      </c>
      <c r="Z132" s="52">
        <f t="shared" si="125"/>
        <v>0</v>
      </c>
      <c r="AA132" s="52">
        <f t="shared" si="126"/>
        <v>0</v>
      </c>
      <c r="AB132" s="36">
        <f t="shared" si="127"/>
        <v>61</v>
      </c>
      <c r="AC132" s="55"/>
      <c r="AD132" s="52">
        <f t="shared" si="128"/>
        <v>0</v>
      </c>
      <c r="AE132" s="52">
        <f t="shared" si="129"/>
        <v>0</v>
      </c>
      <c r="AF132" s="34">
        <f t="shared" si="130"/>
        <v>68</v>
      </c>
      <c r="AG132" s="55"/>
      <c r="AH132" s="52">
        <f t="shared" si="131"/>
        <v>0</v>
      </c>
      <c r="AI132" s="52">
        <f t="shared" si="132"/>
        <v>0</v>
      </c>
      <c r="AJ132" s="34">
        <f t="shared" si="133"/>
        <v>75</v>
      </c>
      <c r="AK132" s="55"/>
      <c r="AL132" s="52">
        <f t="shared" si="134"/>
        <v>0</v>
      </c>
      <c r="AM132" s="52">
        <f t="shared" si="135"/>
        <v>0</v>
      </c>
      <c r="AN132" s="34">
        <f t="shared" si="136"/>
        <v>82</v>
      </c>
      <c r="AO132" s="34"/>
      <c r="AP132" s="34">
        <f t="shared" si="137"/>
        <v>106</v>
      </c>
      <c r="AQ132" s="37">
        <f t="shared" si="138"/>
        <v>109</v>
      </c>
      <c r="AR132" s="1">
        <v>30</v>
      </c>
      <c r="AS132" s="1">
        <f t="shared" si="139"/>
        <v>210</v>
      </c>
      <c r="AT132" s="34"/>
      <c r="AU132" s="34">
        <f t="shared" si="140"/>
        <v>-1</v>
      </c>
      <c r="AV132" s="7">
        <f t="shared" si="141"/>
        <v>292</v>
      </c>
      <c r="AW132" s="7"/>
      <c r="AX132" s="70">
        <f t="shared" si="142"/>
        <v>11.428571428571429</v>
      </c>
      <c r="AY132" s="50"/>
      <c r="AZ132" s="50">
        <f t="shared" si="119"/>
        <v>28</v>
      </c>
      <c r="BA132" s="50">
        <f t="shared" si="119"/>
        <v>56</v>
      </c>
      <c r="BB132" s="50">
        <f t="shared" si="143"/>
        <v>91</v>
      </c>
      <c r="BC132" s="50">
        <f t="shared" si="144"/>
        <v>112</v>
      </c>
      <c r="BD132" s="50">
        <f t="shared" ref="BD132:BI141" si="145">BC132+28</f>
        <v>140</v>
      </c>
      <c r="BE132" s="50">
        <f t="shared" si="145"/>
        <v>168</v>
      </c>
      <c r="BF132" s="50">
        <f t="shared" si="145"/>
        <v>196</v>
      </c>
      <c r="BG132" s="50">
        <f t="shared" si="145"/>
        <v>224</v>
      </c>
      <c r="BH132" s="50">
        <f t="shared" si="145"/>
        <v>252</v>
      </c>
      <c r="BI132" s="50">
        <f t="shared" si="145"/>
        <v>280</v>
      </c>
    </row>
    <row r="133" spans="1:61">
      <c r="A133" s="95">
        <v>331</v>
      </c>
      <c r="L133" s="3" t="str">
        <f t="shared" si="118"/>
        <v>Not Yet Assigned</v>
      </c>
      <c r="M133" s="3" t="s">
        <v>76</v>
      </c>
      <c r="N133" s="3" t="s">
        <v>76</v>
      </c>
      <c r="O133" s="3" t="s">
        <v>76</v>
      </c>
      <c r="P133" s="3" t="s">
        <v>76</v>
      </c>
      <c r="Q133" s="3" t="s">
        <v>76</v>
      </c>
      <c r="R133" s="3" t="s">
        <v>76</v>
      </c>
      <c r="U133" s="34">
        <f t="shared" si="121"/>
        <v>21</v>
      </c>
      <c r="V133" s="35">
        <f t="shared" si="122"/>
        <v>0</v>
      </c>
      <c r="W133" s="34">
        <f t="shared" si="123"/>
        <v>56</v>
      </c>
      <c r="X133" s="34">
        <f t="shared" si="124"/>
        <v>60</v>
      </c>
      <c r="Z133" s="52">
        <f t="shared" si="125"/>
        <v>0</v>
      </c>
      <c r="AA133" s="52">
        <f t="shared" si="126"/>
        <v>0</v>
      </c>
      <c r="AB133" s="36">
        <f t="shared" si="127"/>
        <v>61</v>
      </c>
      <c r="AC133" s="55"/>
      <c r="AD133" s="52">
        <f t="shared" si="128"/>
        <v>0</v>
      </c>
      <c r="AE133" s="52">
        <f t="shared" si="129"/>
        <v>0</v>
      </c>
      <c r="AF133" s="34">
        <f t="shared" si="130"/>
        <v>68</v>
      </c>
      <c r="AG133" s="55"/>
      <c r="AH133" s="52">
        <f t="shared" si="131"/>
        <v>0</v>
      </c>
      <c r="AI133" s="52">
        <f t="shared" si="132"/>
        <v>0</v>
      </c>
      <c r="AJ133" s="34">
        <f t="shared" si="133"/>
        <v>75</v>
      </c>
      <c r="AK133" s="55"/>
      <c r="AL133" s="52">
        <f t="shared" si="134"/>
        <v>0</v>
      </c>
      <c r="AM133" s="52">
        <f t="shared" si="135"/>
        <v>0</v>
      </c>
      <c r="AN133" s="34">
        <f t="shared" si="136"/>
        <v>82</v>
      </c>
      <c r="AO133" s="34"/>
      <c r="AP133" s="34">
        <f t="shared" si="137"/>
        <v>106</v>
      </c>
      <c r="AQ133" s="37">
        <f t="shared" si="138"/>
        <v>109</v>
      </c>
      <c r="AR133" s="1">
        <v>30</v>
      </c>
      <c r="AS133" s="1">
        <f t="shared" si="139"/>
        <v>210</v>
      </c>
      <c r="AT133" s="34"/>
      <c r="AU133" s="34">
        <f t="shared" si="140"/>
        <v>-1</v>
      </c>
      <c r="AV133" s="7">
        <f t="shared" si="141"/>
        <v>292</v>
      </c>
      <c r="AW133" s="7"/>
      <c r="AX133" s="70">
        <f t="shared" si="142"/>
        <v>11.428571428571429</v>
      </c>
      <c r="AY133" s="50"/>
      <c r="AZ133" s="50">
        <f t="shared" si="119"/>
        <v>28</v>
      </c>
      <c r="BA133" s="50">
        <f t="shared" si="119"/>
        <v>56</v>
      </c>
      <c r="BB133" s="50">
        <f t="shared" si="143"/>
        <v>91</v>
      </c>
      <c r="BC133" s="50">
        <f t="shared" si="144"/>
        <v>112</v>
      </c>
      <c r="BD133" s="50">
        <f t="shared" si="145"/>
        <v>140</v>
      </c>
      <c r="BE133" s="50">
        <f t="shared" si="145"/>
        <v>168</v>
      </c>
      <c r="BF133" s="50">
        <f t="shared" si="145"/>
        <v>196</v>
      </c>
      <c r="BG133" s="50">
        <f t="shared" si="145"/>
        <v>224</v>
      </c>
      <c r="BH133" s="50">
        <f t="shared" si="145"/>
        <v>252</v>
      </c>
      <c r="BI133" s="50">
        <f t="shared" si="145"/>
        <v>280</v>
      </c>
    </row>
    <row r="134" spans="1:61">
      <c r="A134" s="95">
        <v>332</v>
      </c>
      <c r="L134" s="3" t="str">
        <f t="shared" si="118"/>
        <v>Not Yet Assigned</v>
      </c>
      <c r="M134" s="3" t="s">
        <v>76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76</v>
      </c>
      <c r="U134" s="34">
        <f t="shared" si="121"/>
        <v>21</v>
      </c>
      <c r="V134" s="35">
        <f t="shared" si="122"/>
        <v>0</v>
      </c>
      <c r="W134" s="34">
        <f t="shared" si="123"/>
        <v>56</v>
      </c>
      <c r="X134" s="34">
        <f t="shared" si="124"/>
        <v>60</v>
      </c>
      <c r="Z134" s="52">
        <f t="shared" si="125"/>
        <v>0</v>
      </c>
      <c r="AA134" s="52">
        <f t="shared" si="126"/>
        <v>0</v>
      </c>
      <c r="AB134" s="36">
        <f t="shared" si="127"/>
        <v>61</v>
      </c>
      <c r="AC134" s="55"/>
      <c r="AD134" s="52">
        <f t="shared" si="128"/>
        <v>0</v>
      </c>
      <c r="AE134" s="52">
        <f t="shared" si="129"/>
        <v>0</v>
      </c>
      <c r="AF134" s="34">
        <f t="shared" si="130"/>
        <v>68</v>
      </c>
      <c r="AG134" s="55"/>
      <c r="AH134" s="52">
        <f t="shared" si="131"/>
        <v>0</v>
      </c>
      <c r="AI134" s="52">
        <f t="shared" si="132"/>
        <v>0</v>
      </c>
      <c r="AJ134" s="34">
        <f t="shared" si="133"/>
        <v>75</v>
      </c>
      <c r="AK134" s="55"/>
      <c r="AL134" s="52">
        <f t="shared" si="134"/>
        <v>0</v>
      </c>
      <c r="AM134" s="52">
        <f t="shared" si="135"/>
        <v>0</v>
      </c>
      <c r="AN134" s="34">
        <f t="shared" si="136"/>
        <v>82</v>
      </c>
      <c r="AO134" s="34"/>
      <c r="AP134" s="34">
        <f t="shared" si="137"/>
        <v>106</v>
      </c>
      <c r="AQ134" s="37">
        <f t="shared" si="138"/>
        <v>109</v>
      </c>
      <c r="AR134" s="1">
        <v>30</v>
      </c>
      <c r="AS134" s="1">
        <f t="shared" si="139"/>
        <v>210</v>
      </c>
      <c r="AT134" s="34"/>
      <c r="AU134" s="34">
        <f t="shared" si="140"/>
        <v>-1</v>
      </c>
      <c r="AV134" s="7">
        <f t="shared" si="141"/>
        <v>292</v>
      </c>
      <c r="AW134" s="7"/>
      <c r="AX134" s="70">
        <f t="shared" si="142"/>
        <v>11.428571428571429</v>
      </c>
      <c r="AY134" s="50"/>
      <c r="AZ134" s="50">
        <f t="shared" si="119"/>
        <v>28</v>
      </c>
      <c r="BA134" s="50">
        <f t="shared" si="119"/>
        <v>56</v>
      </c>
      <c r="BB134" s="50">
        <f t="shared" si="143"/>
        <v>91</v>
      </c>
      <c r="BC134" s="50">
        <f t="shared" si="144"/>
        <v>112</v>
      </c>
      <c r="BD134" s="50">
        <f t="shared" si="145"/>
        <v>140</v>
      </c>
      <c r="BE134" s="50">
        <f t="shared" si="145"/>
        <v>168</v>
      </c>
      <c r="BF134" s="50">
        <f t="shared" si="145"/>
        <v>196</v>
      </c>
      <c r="BG134" s="50">
        <f t="shared" si="145"/>
        <v>224</v>
      </c>
      <c r="BH134" s="50">
        <f t="shared" si="145"/>
        <v>252</v>
      </c>
      <c r="BI134" s="50">
        <f t="shared" si="145"/>
        <v>280</v>
      </c>
    </row>
    <row r="135" spans="1:61">
      <c r="A135" s="95">
        <v>333</v>
      </c>
      <c r="L135" s="3" t="str">
        <f t="shared" si="118"/>
        <v>Not Yet Assigned</v>
      </c>
      <c r="M135" s="3" t="s">
        <v>76</v>
      </c>
      <c r="N135" s="3" t="s">
        <v>76</v>
      </c>
      <c r="O135" s="3" t="s">
        <v>76</v>
      </c>
      <c r="P135" s="3" t="s">
        <v>76</v>
      </c>
      <c r="Q135" s="3" t="s">
        <v>76</v>
      </c>
      <c r="R135" s="3" t="s">
        <v>76</v>
      </c>
      <c r="U135" s="34">
        <f t="shared" si="121"/>
        <v>21</v>
      </c>
      <c r="V135" s="35">
        <f t="shared" si="122"/>
        <v>0</v>
      </c>
      <c r="W135" s="34">
        <f t="shared" si="123"/>
        <v>56</v>
      </c>
      <c r="X135" s="34">
        <f t="shared" si="124"/>
        <v>60</v>
      </c>
      <c r="Z135" s="52">
        <f t="shared" si="125"/>
        <v>0</v>
      </c>
      <c r="AA135" s="52">
        <f t="shared" si="126"/>
        <v>0</v>
      </c>
      <c r="AB135" s="36">
        <f t="shared" si="127"/>
        <v>61</v>
      </c>
      <c r="AC135" s="55"/>
      <c r="AD135" s="52">
        <f t="shared" si="128"/>
        <v>0</v>
      </c>
      <c r="AE135" s="52">
        <f t="shared" si="129"/>
        <v>0</v>
      </c>
      <c r="AF135" s="34">
        <f t="shared" si="130"/>
        <v>68</v>
      </c>
      <c r="AG135" s="55"/>
      <c r="AH135" s="52">
        <f t="shared" si="131"/>
        <v>0</v>
      </c>
      <c r="AI135" s="52">
        <f t="shared" si="132"/>
        <v>0</v>
      </c>
      <c r="AJ135" s="34">
        <f t="shared" si="133"/>
        <v>75</v>
      </c>
      <c r="AK135" s="55"/>
      <c r="AL135" s="52">
        <f t="shared" si="134"/>
        <v>0</v>
      </c>
      <c r="AM135" s="52">
        <f t="shared" si="135"/>
        <v>0</v>
      </c>
      <c r="AN135" s="34">
        <f t="shared" si="136"/>
        <v>82</v>
      </c>
      <c r="AO135" s="34"/>
      <c r="AP135" s="34">
        <f t="shared" si="137"/>
        <v>106</v>
      </c>
      <c r="AQ135" s="37">
        <f t="shared" si="138"/>
        <v>109</v>
      </c>
      <c r="AR135" s="1">
        <v>30</v>
      </c>
      <c r="AS135" s="1">
        <f t="shared" si="139"/>
        <v>210</v>
      </c>
      <c r="AT135" s="34"/>
      <c r="AU135" s="34">
        <f t="shared" si="140"/>
        <v>-1</v>
      </c>
      <c r="AV135" s="7">
        <f t="shared" si="141"/>
        <v>292</v>
      </c>
      <c r="AW135" s="7"/>
      <c r="AX135" s="70">
        <f t="shared" si="142"/>
        <v>11.428571428571429</v>
      </c>
      <c r="AY135" s="50"/>
      <c r="AZ135" s="50">
        <f t="shared" si="119"/>
        <v>28</v>
      </c>
      <c r="BA135" s="50">
        <f t="shared" si="119"/>
        <v>56</v>
      </c>
      <c r="BB135" s="50">
        <f t="shared" si="143"/>
        <v>91</v>
      </c>
      <c r="BC135" s="50">
        <f t="shared" si="144"/>
        <v>112</v>
      </c>
      <c r="BD135" s="50">
        <f t="shared" si="145"/>
        <v>140</v>
      </c>
      <c r="BE135" s="50">
        <f t="shared" si="145"/>
        <v>168</v>
      </c>
      <c r="BF135" s="50">
        <f t="shared" si="145"/>
        <v>196</v>
      </c>
      <c r="BG135" s="50">
        <f t="shared" si="145"/>
        <v>224</v>
      </c>
      <c r="BH135" s="50">
        <f t="shared" si="145"/>
        <v>252</v>
      </c>
      <c r="BI135" s="50">
        <f t="shared" si="145"/>
        <v>280</v>
      </c>
    </row>
    <row r="136" spans="1:61">
      <c r="A136" s="95">
        <v>334</v>
      </c>
      <c r="L136" s="3" t="str">
        <f t="shared" si="118"/>
        <v>Not Yet Assigned</v>
      </c>
      <c r="M136" s="3" t="s">
        <v>76</v>
      </c>
      <c r="N136" s="3" t="s">
        <v>76</v>
      </c>
      <c r="O136" s="3" t="s">
        <v>76</v>
      </c>
      <c r="P136" s="3" t="s">
        <v>76</v>
      </c>
      <c r="Q136" s="3" t="s">
        <v>76</v>
      </c>
      <c r="R136" s="3" t="s">
        <v>76</v>
      </c>
      <c r="U136" s="34">
        <f t="shared" si="121"/>
        <v>21</v>
      </c>
      <c r="V136" s="35">
        <f t="shared" si="122"/>
        <v>0</v>
      </c>
      <c r="W136" s="34">
        <f t="shared" si="123"/>
        <v>56</v>
      </c>
      <c r="X136" s="34">
        <f t="shared" si="124"/>
        <v>60</v>
      </c>
      <c r="Z136" s="52">
        <f t="shared" si="125"/>
        <v>0</v>
      </c>
      <c r="AA136" s="52">
        <f t="shared" si="126"/>
        <v>0</v>
      </c>
      <c r="AB136" s="36">
        <f t="shared" si="127"/>
        <v>61</v>
      </c>
      <c r="AC136" s="55"/>
      <c r="AD136" s="52">
        <f t="shared" si="128"/>
        <v>0</v>
      </c>
      <c r="AE136" s="52">
        <f t="shared" si="129"/>
        <v>0</v>
      </c>
      <c r="AF136" s="34">
        <f t="shared" si="130"/>
        <v>68</v>
      </c>
      <c r="AG136" s="55"/>
      <c r="AH136" s="52">
        <f t="shared" si="131"/>
        <v>0</v>
      </c>
      <c r="AI136" s="52">
        <f t="shared" si="132"/>
        <v>0</v>
      </c>
      <c r="AJ136" s="34">
        <f t="shared" si="133"/>
        <v>75</v>
      </c>
      <c r="AK136" s="55"/>
      <c r="AL136" s="52">
        <f t="shared" si="134"/>
        <v>0</v>
      </c>
      <c r="AM136" s="52">
        <f t="shared" si="135"/>
        <v>0</v>
      </c>
      <c r="AN136" s="34">
        <f t="shared" si="136"/>
        <v>82</v>
      </c>
      <c r="AO136" s="34"/>
      <c r="AP136" s="34">
        <f t="shared" si="137"/>
        <v>106</v>
      </c>
      <c r="AQ136" s="37">
        <f t="shared" si="138"/>
        <v>109</v>
      </c>
      <c r="AR136" s="1">
        <v>30</v>
      </c>
      <c r="AS136" s="1">
        <f t="shared" si="139"/>
        <v>210</v>
      </c>
      <c r="AT136" s="34"/>
      <c r="AU136" s="34">
        <f t="shared" si="140"/>
        <v>-1</v>
      </c>
      <c r="AV136" s="7">
        <f t="shared" si="141"/>
        <v>292</v>
      </c>
      <c r="AW136" s="7"/>
      <c r="AX136" s="70">
        <f t="shared" si="142"/>
        <v>11.428571428571429</v>
      </c>
      <c r="AY136" s="50"/>
      <c r="AZ136" s="50">
        <f t="shared" si="119"/>
        <v>28</v>
      </c>
      <c r="BA136" s="50">
        <f t="shared" si="119"/>
        <v>56</v>
      </c>
      <c r="BB136" s="50">
        <f t="shared" si="143"/>
        <v>91</v>
      </c>
      <c r="BC136" s="50">
        <f t="shared" si="144"/>
        <v>112</v>
      </c>
      <c r="BD136" s="50">
        <f t="shared" si="145"/>
        <v>140</v>
      </c>
      <c r="BE136" s="50">
        <f t="shared" si="145"/>
        <v>168</v>
      </c>
      <c r="BF136" s="50">
        <f t="shared" si="145"/>
        <v>196</v>
      </c>
      <c r="BG136" s="50">
        <f t="shared" si="145"/>
        <v>224</v>
      </c>
      <c r="BH136" s="50">
        <f t="shared" si="145"/>
        <v>252</v>
      </c>
      <c r="BI136" s="50">
        <f t="shared" si="145"/>
        <v>280</v>
      </c>
    </row>
    <row r="137" spans="1:61">
      <c r="A137" s="95">
        <v>335</v>
      </c>
      <c r="L137" s="3" t="str">
        <f t="shared" si="118"/>
        <v>Not Yet Assigned</v>
      </c>
      <c r="M137" s="3" t="s">
        <v>76</v>
      </c>
      <c r="N137" s="3" t="s">
        <v>76</v>
      </c>
      <c r="O137" s="3" t="s">
        <v>76</v>
      </c>
      <c r="P137" s="3" t="s">
        <v>76</v>
      </c>
      <c r="Q137" s="3" t="s">
        <v>76</v>
      </c>
      <c r="R137" s="3" t="s">
        <v>76</v>
      </c>
      <c r="U137" s="34">
        <f t="shared" si="121"/>
        <v>21</v>
      </c>
      <c r="V137" s="35">
        <f t="shared" si="122"/>
        <v>0</v>
      </c>
      <c r="W137" s="34">
        <f t="shared" si="123"/>
        <v>56</v>
      </c>
      <c r="X137" s="34">
        <f t="shared" si="124"/>
        <v>60</v>
      </c>
      <c r="Z137" s="52">
        <f t="shared" si="125"/>
        <v>0</v>
      </c>
      <c r="AA137" s="52">
        <f t="shared" si="126"/>
        <v>0</v>
      </c>
      <c r="AB137" s="36">
        <f t="shared" si="127"/>
        <v>61</v>
      </c>
      <c r="AC137" s="55"/>
      <c r="AD137" s="52">
        <f t="shared" si="128"/>
        <v>0</v>
      </c>
      <c r="AE137" s="52">
        <f t="shared" si="129"/>
        <v>0</v>
      </c>
      <c r="AF137" s="34">
        <f t="shared" si="130"/>
        <v>68</v>
      </c>
      <c r="AG137" s="55"/>
      <c r="AH137" s="52">
        <f t="shared" si="131"/>
        <v>0</v>
      </c>
      <c r="AI137" s="52">
        <f t="shared" si="132"/>
        <v>0</v>
      </c>
      <c r="AJ137" s="34">
        <f t="shared" si="133"/>
        <v>75</v>
      </c>
      <c r="AK137" s="55"/>
      <c r="AL137" s="52">
        <f t="shared" si="134"/>
        <v>0</v>
      </c>
      <c r="AM137" s="52">
        <f t="shared" si="135"/>
        <v>0</v>
      </c>
      <c r="AN137" s="34">
        <f t="shared" si="136"/>
        <v>82</v>
      </c>
      <c r="AO137" s="34"/>
      <c r="AP137" s="34">
        <f t="shared" si="137"/>
        <v>106</v>
      </c>
      <c r="AQ137" s="37">
        <f t="shared" si="138"/>
        <v>109</v>
      </c>
      <c r="AR137" s="1">
        <v>30</v>
      </c>
      <c r="AS137" s="1">
        <f t="shared" si="139"/>
        <v>210</v>
      </c>
      <c r="AT137" s="34"/>
      <c r="AU137" s="34">
        <f t="shared" si="140"/>
        <v>-1</v>
      </c>
      <c r="AV137" s="7">
        <f t="shared" si="141"/>
        <v>292</v>
      </c>
      <c r="AW137" s="7"/>
      <c r="AX137" s="70">
        <f t="shared" si="142"/>
        <v>11.428571428571429</v>
      </c>
      <c r="AY137" s="50"/>
      <c r="AZ137" s="50">
        <f t="shared" si="119"/>
        <v>28</v>
      </c>
      <c r="BA137" s="50">
        <f t="shared" si="119"/>
        <v>56</v>
      </c>
      <c r="BB137" s="50">
        <f t="shared" si="143"/>
        <v>91</v>
      </c>
      <c r="BC137" s="50">
        <f t="shared" si="144"/>
        <v>112</v>
      </c>
      <c r="BD137" s="50">
        <f t="shared" si="145"/>
        <v>140</v>
      </c>
      <c r="BE137" s="50">
        <f t="shared" si="145"/>
        <v>168</v>
      </c>
      <c r="BF137" s="50">
        <f t="shared" si="145"/>
        <v>196</v>
      </c>
      <c r="BG137" s="50">
        <f t="shared" si="145"/>
        <v>224</v>
      </c>
      <c r="BH137" s="50">
        <f t="shared" si="145"/>
        <v>252</v>
      </c>
      <c r="BI137" s="50">
        <f t="shared" si="145"/>
        <v>280</v>
      </c>
    </row>
    <row r="138" spans="1:61">
      <c r="A138" s="95">
        <v>336</v>
      </c>
      <c r="L138" s="3" t="str">
        <f t="shared" si="118"/>
        <v>Not Yet Assigned</v>
      </c>
      <c r="M138" s="3" t="s">
        <v>76</v>
      </c>
      <c r="N138" s="3" t="s">
        <v>76</v>
      </c>
      <c r="O138" s="3" t="s">
        <v>76</v>
      </c>
      <c r="P138" s="3" t="s">
        <v>76</v>
      </c>
      <c r="Q138" s="3" t="s">
        <v>76</v>
      </c>
      <c r="R138" s="3" t="s">
        <v>76</v>
      </c>
      <c r="U138" s="34">
        <f t="shared" si="121"/>
        <v>21</v>
      </c>
      <c r="V138" s="35">
        <f t="shared" si="122"/>
        <v>0</v>
      </c>
      <c r="W138" s="34">
        <f t="shared" si="123"/>
        <v>56</v>
      </c>
      <c r="X138" s="34">
        <f t="shared" si="124"/>
        <v>60</v>
      </c>
      <c r="Z138" s="52">
        <f t="shared" si="125"/>
        <v>0</v>
      </c>
      <c r="AA138" s="52">
        <f t="shared" si="126"/>
        <v>0</v>
      </c>
      <c r="AB138" s="36">
        <f t="shared" si="127"/>
        <v>61</v>
      </c>
      <c r="AC138" s="55"/>
      <c r="AD138" s="52">
        <f t="shared" si="128"/>
        <v>0</v>
      </c>
      <c r="AE138" s="52">
        <f t="shared" si="129"/>
        <v>0</v>
      </c>
      <c r="AF138" s="34">
        <f t="shared" si="130"/>
        <v>68</v>
      </c>
      <c r="AG138" s="55"/>
      <c r="AH138" s="52">
        <f t="shared" si="131"/>
        <v>0</v>
      </c>
      <c r="AI138" s="52">
        <f t="shared" si="132"/>
        <v>0</v>
      </c>
      <c r="AJ138" s="34">
        <f t="shared" si="133"/>
        <v>75</v>
      </c>
      <c r="AK138" s="55"/>
      <c r="AL138" s="52">
        <f t="shared" si="134"/>
        <v>0</v>
      </c>
      <c r="AM138" s="52">
        <f t="shared" si="135"/>
        <v>0</v>
      </c>
      <c r="AN138" s="34">
        <f t="shared" si="136"/>
        <v>82</v>
      </c>
      <c r="AO138" s="34"/>
      <c r="AP138" s="34">
        <f t="shared" si="137"/>
        <v>106</v>
      </c>
      <c r="AQ138" s="37">
        <f t="shared" si="138"/>
        <v>109</v>
      </c>
      <c r="AR138" s="1">
        <v>30</v>
      </c>
      <c r="AS138" s="1">
        <f t="shared" si="139"/>
        <v>210</v>
      </c>
      <c r="AT138" s="34"/>
      <c r="AU138" s="34">
        <f t="shared" si="140"/>
        <v>-1</v>
      </c>
      <c r="AV138" s="7">
        <f t="shared" si="141"/>
        <v>292</v>
      </c>
      <c r="AW138" s="7"/>
      <c r="AX138" s="70">
        <f t="shared" si="142"/>
        <v>11.428571428571429</v>
      </c>
      <c r="AY138" s="50"/>
      <c r="AZ138" s="50">
        <f t="shared" si="119"/>
        <v>28</v>
      </c>
      <c r="BA138" s="50">
        <f t="shared" si="119"/>
        <v>56</v>
      </c>
      <c r="BB138" s="50">
        <f t="shared" si="143"/>
        <v>91</v>
      </c>
      <c r="BC138" s="50">
        <f t="shared" si="144"/>
        <v>112</v>
      </c>
      <c r="BD138" s="50">
        <f t="shared" si="145"/>
        <v>140</v>
      </c>
      <c r="BE138" s="50">
        <f t="shared" si="145"/>
        <v>168</v>
      </c>
      <c r="BF138" s="50">
        <f t="shared" si="145"/>
        <v>196</v>
      </c>
      <c r="BG138" s="50">
        <f t="shared" si="145"/>
        <v>224</v>
      </c>
      <c r="BH138" s="50">
        <f t="shared" si="145"/>
        <v>252</v>
      </c>
      <c r="BI138" s="50">
        <f t="shared" si="145"/>
        <v>280</v>
      </c>
    </row>
    <row r="139" spans="1:61">
      <c r="A139" s="95">
        <v>337</v>
      </c>
      <c r="L139" s="3" t="str">
        <f t="shared" si="118"/>
        <v>Not Yet Assigned</v>
      </c>
      <c r="M139" s="3" t="s">
        <v>76</v>
      </c>
      <c r="N139" s="3" t="s">
        <v>76</v>
      </c>
      <c r="O139" s="3" t="s">
        <v>76</v>
      </c>
      <c r="P139" s="3" t="s">
        <v>76</v>
      </c>
      <c r="Q139" s="3" t="s">
        <v>76</v>
      </c>
      <c r="R139" s="3" t="s">
        <v>76</v>
      </c>
      <c r="U139" s="34">
        <f t="shared" si="121"/>
        <v>21</v>
      </c>
      <c r="V139" s="35">
        <f t="shared" si="122"/>
        <v>0</v>
      </c>
      <c r="W139" s="34">
        <f t="shared" si="123"/>
        <v>56</v>
      </c>
      <c r="X139" s="34">
        <f t="shared" si="124"/>
        <v>60</v>
      </c>
      <c r="Z139" s="52">
        <f t="shared" si="125"/>
        <v>0</v>
      </c>
      <c r="AA139" s="52">
        <f t="shared" si="126"/>
        <v>0</v>
      </c>
      <c r="AB139" s="36">
        <f t="shared" si="127"/>
        <v>61</v>
      </c>
      <c r="AC139" s="55"/>
      <c r="AD139" s="52">
        <f t="shared" si="128"/>
        <v>0</v>
      </c>
      <c r="AE139" s="52">
        <f t="shared" si="129"/>
        <v>0</v>
      </c>
      <c r="AF139" s="34">
        <f t="shared" si="130"/>
        <v>68</v>
      </c>
      <c r="AG139" s="55"/>
      <c r="AH139" s="52">
        <f t="shared" si="131"/>
        <v>0</v>
      </c>
      <c r="AI139" s="52">
        <f t="shared" si="132"/>
        <v>0</v>
      </c>
      <c r="AJ139" s="34">
        <f t="shared" si="133"/>
        <v>75</v>
      </c>
      <c r="AK139" s="55"/>
      <c r="AL139" s="52">
        <f t="shared" si="134"/>
        <v>0</v>
      </c>
      <c r="AM139" s="52">
        <f t="shared" si="135"/>
        <v>0</v>
      </c>
      <c r="AN139" s="34">
        <f t="shared" si="136"/>
        <v>82</v>
      </c>
      <c r="AO139" s="34"/>
      <c r="AP139" s="34">
        <f t="shared" si="137"/>
        <v>106</v>
      </c>
      <c r="AQ139" s="37">
        <f t="shared" si="138"/>
        <v>109</v>
      </c>
      <c r="AR139" s="1">
        <v>30</v>
      </c>
      <c r="AS139" s="1">
        <f t="shared" si="139"/>
        <v>210</v>
      </c>
      <c r="AT139" s="34"/>
      <c r="AU139" s="34">
        <f t="shared" si="140"/>
        <v>-1</v>
      </c>
      <c r="AV139" s="7">
        <f t="shared" si="141"/>
        <v>292</v>
      </c>
      <c r="AW139" s="7"/>
      <c r="AX139" s="70">
        <f t="shared" si="142"/>
        <v>11.428571428571429</v>
      </c>
      <c r="AY139" s="50"/>
      <c r="AZ139" s="50">
        <f t="shared" si="119"/>
        <v>28</v>
      </c>
      <c r="BA139" s="50">
        <f t="shared" si="119"/>
        <v>56</v>
      </c>
      <c r="BB139" s="50">
        <f t="shared" si="143"/>
        <v>91</v>
      </c>
      <c r="BC139" s="50">
        <f t="shared" si="144"/>
        <v>112</v>
      </c>
      <c r="BD139" s="50">
        <f t="shared" si="145"/>
        <v>140</v>
      </c>
      <c r="BE139" s="50">
        <f t="shared" si="145"/>
        <v>168</v>
      </c>
      <c r="BF139" s="50">
        <f t="shared" si="145"/>
        <v>196</v>
      </c>
      <c r="BG139" s="50">
        <f t="shared" si="145"/>
        <v>224</v>
      </c>
      <c r="BH139" s="50">
        <f t="shared" si="145"/>
        <v>252</v>
      </c>
      <c r="BI139" s="50">
        <f t="shared" si="145"/>
        <v>280</v>
      </c>
    </row>
    <row r="140" spans="1:61">
      <c r="A140" s="95">
        <v>338</v>
      </c>
      <c r="L140" s="3" t="str">
        <f t="shared" si="118"/>
        <v>Not Yet Assigned</v>
      </c>
      <c r="M140" s="3" t="s">
        <v>76</v>
      </c>
      <c r="N140" s="3" t="s">
        <v>76</v>
      </c>
      <c r="O140" s="3" t="s">
        <v>76</v>
      </c>
      <c r="P140" s="3" t="s">
        <v>76</v>
      </c>
      <c r="Q140" s="3" t="s">
        <v>76</v>
      </c>
      <c r="R140" s="3" t="s">
        <v>76</v>
      </c>
      <c r="U140" s="34">
        <f t="shared" si="121"/>
        <v>21</v>
      </c>
      <c r="V140" s="35">
        <f t="shared" si="122"/>
        <v>0</v>
      </c>
      <c r="W140" s="34">
        <f t="shared" si="123"/>
        <v>56</v>
      </c>
      <c r="X140" s="34">
        <f t="shared" si="124"/>
        <v>60</v>
      </c>
      <c r="Z140" s="52">
        <f t="shared" si="125"/>
        <v>0</v>
      </c>
      <c r="AA140" s="52">
        <f t="shared" si="126"/>
        <v>0</v>
      </c>
      <c r="AB140" s="36">
        <f t="shared" si="127"/>
        <v>61</v>
      </c>
      <c r="AC140" s="55"/>
      <c r="AD140" s="52">
        <f t="shared" si="128"/>
        <v>0</v>
      </c>
      <c r="AE140" s="52">
        <f t="shared" si="129"/>
        <v>0</v>
      </c>
      <c r="AF140" s="34">
        <f t="shared" si="130"/>
        <v>68</v>
      </c>
      <c r="AG140" s="55"/>
      <c r="AH140" s="52">
        <f t="shared" si="131"/>
        <v>0</v>
      </c>
      <c r="AI140" s="52">
        <f t="shared" si="132"/>
        <v>0</v>
      </c>
      <c r="AJ140" s="34">
        <f t="shared" si="133"/>
        <v>75</v>
      </c>
      <c r="AK140" s="55"/>
      <c r="AL140" s="52">
        <f t="shared" si="134"/>
        <v>0</v>
      </c>
      <c r="AM140" s="52">
        <f t="shared" si="135"/>
        <v>0</v>
      </c>
      <c r="AN140" s="34">
        <f t="shared" si="136"/>
        <v>82</v>
      </c>
      <c r="AO140" s="34"/>
      <c r="AP140" s="34">
        <f t="shared" si="137"/>
        <v>106</v>
      </c>
      <c r="AQ140" s="37">
        <f t="shared" si="138"/>
        <v>109</v>
      </c>
      <c r="AR140" s="1">
        <v>30</v>
      </c>
      <c r="AS140" s="1">
        <f t="shared" si="139"/>
        <v>210</v>
      </c>
      <c r="AT140" s="34"/>
      <c r="AU140" s="34">
        <f t="shared" si="140"/>
        <v>-1</v>
      </c>
      <c r="AV140" s="7">
        <f t="shared" si="141"/>
        <v>292</v>
      </c>
      <c r="AW140" s="7"/>
      <c r="AX140" s="70">
        <f t="shared" si="142"/>
        <v>11.428571428571429</v>
      </c>
      <c r="AY140" s="50"/>
      <c r="AZ140" s="50">
        <f t="shared" si="119"/>
        <v>28</v>
      </c>
      <c r="BA140" s="50">
        <f t="shared" si="119"/>
        <v>56</v>
      </c>
      <c r="BB140" s="50">
        <f t="shared" si="143"/>
        <v>91</v>
      </c>
      <c r="BC140" s="50">
        <f t="shared" si="144"/>
        <v>112</v>
      </c>
      <c r="BD140" s="50">
        <f t="shared" si="145"/>
        <v>140</v>
      </c>
      <c r="BE140" s="50">
        <f t="shared" si="145"/>
        <v>168</v>
      </c>
      <c r="BF140" s="50">
        <f t="shared" si="145"/>
        <v>196</v>
      </c>
      <c r="BG140" s="50">
        <f t="shared" si="145"/>
        <v>224</v>
      </c>
      <c r="BH140" s="50">
        <f t="shared" si="145"/>
        <v>252</v>
      </c>
      <c r="BI140" s="50">
        <f t="shared" si="145"/>
        <v>280</v>
      </c>
    </row>
    <row r="141" spans="1:61">
      <c r="A141" s="95">
        <v>339</v>
      </c>
      <c r="L141" s="3" t="str">
        <f t="shared" si="118"/>
        <v>Not Yet Assigned</v>
      </c>
      <c r="M141" s="3" t="s">
        <v>76</v>
      </c>
      <c r="N141" s="3" t="s">
        <v>76</v>
      </c>
      <c r="O141" s="3" t="s">
        <v>76</v>
      </c>
      <c r="P141" s="3" t="s">
        <v>76</v>
      </c>
      <c r="Q141" s="3" t="s">
        <v>76</v>
      </c>
      <c r="R141" s="3" t="s">
        <v>76</v>
      </c>
      <c r="U141" s="34">
        <f t="shared" si="121"/>
        <v>21</v>
      </c>
      <c r="V141" s="35">
        <f t="shared" si="122"/>
        <v>0</v>
      </c>
      <c r="W141" s="34">
        <f t="shared" si="123"/>
        <v>56</v>
      </c>
      <c r="X141" s="34">
        <f t="shared" si="124"/>
        <v>60</v>
      </c>
      <c r="Z141" s="52">
        <f t="shared" si="125"/>
        <v>0</v>
      </c>
      <c r="AA141" s="52">
        <f t="shared" si="126"/>
        <v>0</v>
      </c>
      <c r="AB141" s="36">
        <f t="shared" si="127"/>
        <v>61</v>
      </c>
      <c r="AC141" s="55"/>
      <c r="AD141" s="52">
        <f t="shared" si="128"/>
        <v>0</v>
      </c>
      <c r="AE141" s="52">
        <f t="shared" si="129"/>
        <v>0</v>
      </c>
      <c r="AF141" s="34">
        <f t="shared" si="130"/>
        <v>68</v>
      </c>
      <c r="AG141" s="55"/>
      <c r="AH141" s="52">
        <f t="shared" si="131"/>
        <v>0</v>
      </c>
      <c r="AI141" s="52">
        <f t="shared" si="132"/>
        <v>0</v>
      </c>
      <c r="AJ141" s="34">
        <f t="shared" si="133"/>
        <v>75</v>
      </c>
      <c r="AK141" s="55"/>
      <c r="AL141" s="52">
        <f t="shared" si="134"/>
        <v>0</v>
      </c>
      <c r="AM141" s="52">
        <f t="shared" si="135"/>
        <v>0</v>
      </c>
      <c r="AN141" s="34">
        <f t="shared" si="136"/>
        <v>82</v>
      </c>
      <c r="AO141" s="34"/>
      <c r="AP141" s="34">
        <f t="shared" si="137"/>
        <v>106</v>
      </c>
      <c r="AQ141" s="37">
        <f t="shared" si="138"/>
        <v>109</v>
      </c>
      <c r="AR141" s="1">
        <v>30</v>
      </c>
      <c r="AS141" s="1">
        <f t="shared" si="139"/>
        <v>210</v>
      </c>
      <c r="AT141" s="34"/>
      <c r="AU141" s="34">
        <f t="shared" si="140"/>
        <v>-1</v>
      </c>
      <c r="AV141" s="7">
        <f t="shared" si="141"/>
        <v>292</v>
      </c>
      <c r="AW141" s="7"/>
      <c r="AX141" s="70">
        <f t="shared" si="142"/>
        <v>11.428571428571429</v>
      </c>
      <c r="AY141" s="50"/>
      <c r="AZ141" s="50">
        <f t="shared" si="119"/>
        <v>28</v>
      </c>
      <c r="BA141" s="50">
        <f t="shared" si="119"/>
        <v>56</v>
      </c>
      <c r="BB141" s="50">
        <f t="shared" si="143"/>
        <v>91</v>
      </c>
      <c r="BC141" s="50">
        <f t="shared" si="144"/>
        <v>112</v>
      </c>
      <c r="BD141" s="50">
        <f t="shared" si="145"/>
        <v>140</v>
      </c>
      <c r="BE141" s="50">
        <f t="shared" si="145"/>
        <v>168</v>
      </c>
      <c r="BF141" s="50">
        <f t="shared" si="145"/>
        <v>196</v>
      </c>
      <c r="BG141" s="50">
        <f t="shared" si="145"/>
        <v>224</v>
      </c>
      <c r="BH141" s="50">
        <f t="shared" si="145"/>
        <v>252</v>
      </c>
      <c r="BI141" s="50">
        <f t="shared" si="145"/>
        <v>280</v>
      </c>
    </row>
    <row r="142" spans="1:61">
      <c r="A142" s="95">
        <v>340</v>
      </c>
      <c r="L142" s="3" t="str">
        <f t="shared" si="118"/>
        <v>Not Yet Assigned</v>
      </c>
      <c r="M142" s="3" t="s">
        <v>76</v>
      </c>
      <c r="N142" s="3" t="s">
        <v>76</v>
      </c>
      <c r="O142" s="3" t="s">
        <v>76</v>
      </c>
      <c r="P142" s="3" t="s">
        <v>76</v>
      </c>
      <c r="Q142" s="3" t="s">
        <v>76</v>
      </c>
      <c r="R142" s="3" t="s">
        <v>76</v>
      </c>
      <c r="U142" s="34">
        <f t="shared" si="121"/>
        <v>21</v>
      </c>
      <c r="V142" s="35">
        <f t="shared" si="122"/>
        <v>0</v>
      </c>
      <c r="W142" s="34">
        <f t="shared" si="123"/>
        <v>56</v>
      </c>
      <c r="X142" s="34">
        <f t="shared" si="124"/>
        <v>60</v>
      </c>
      <c r="Z142" s="52">
        <f t="shared" si="125"/>
        <v>0</v>
      </c>
      <c r="AA142" s="52">
        <f t="shared" si="126"/>
        <v>0</v>
      </c>
      <c r="AB142" s="36">
        <f t="shared" si="127"/>
        <v>61</v>
      </c>
      <c r="AC142" s="55"/>
      <c r="AD142" s="52">
        <f t="shared" si="128"/>
        <v>0</v>
      </c>
      <c r="AE142" s="52">
        <f t="shared" si="129"/>
        <v>0</v>
      </c>
      <c r="AF142" s="34">
        <f t="shared" si="130"/>
        <v>68</v>
      </c>
      <c r="AG142" s="55"/>
      <c r="AH142" s="52">
        <f t="shared" si="131"/>
        <v>0</v>
      </c>
      <c r="AI142" s="52">
        <f t="shared" si="132"/>
        <v>0</v>
      </c>
      <c r="AJ142" s="34">
        <f t="shared" si="133"/>
        <v>75</v>
      </c>
      <c r="AK142" s="55"/>
      <c r="AL142" s="52">
        <f t="shared" si="134"/>
        <v>0</v>
      </c>
      <c r="AM142" s="52">
        <f t="shared" si="135"/>
        <v>0</v>
      </c>
      <c r="AN142" s="34">
        <f t="shared" si="136"/>
        <v>82</v>
      </c>
      <c r="AO142" s="34"/>
      <c r="AP142" s="34">
        <f t="shared" si="137"/>
        <v>106</v>
      </c>
      <c r="AQ142" s="37">
        <f t="shared" si="138"/>
        <v>109</v>
      </c>
      <c r="AR142" s="1">
        <v>30</v>
      </c>
      <c r="AS142" s="1">
        <f t="shared" si="139"/>
        <v>210</v>
      </c>
      <c r="AT142" s="34"/>
      <c r="AU142" s="34">
        <f t="shared" si="140"/>
        <v>-1</v>
      </c>
      <c r="AV142" s="7">
        <f t="shared" si="141"/>
        <v>292</v>
      </c>
      <c r="AW142" s="7"/>
      <c r="AX142" s="70">
        <f t="shared" si="142"/>
        <v>11.428571428571429</v>
      </c>
      <c r="AY142" s="50"/>
      <c r="AZ142" s="50">
        <f t="shared" ref="AZ142:BA161" si="146">AY142+28</f>
        <v>28</v>
      </c>
      <c r="BA142" s="50">
        <f t="shared" si="146"/>
        <v>56</v>
      </c>
      <c r="BB142" s="50">
        <f t="shared" si="143"/>
        <v>91</v>
      </c>
      <c r="BC142" s="50">
        <f t="shared" si="144"/>
        <v>112</v>
      </c>
      <c r="BD142" s="50">
        <f t="shared" ref="BD142:BI151" si="147">BC142+28</f>
        <v>140</v>
      </c>
      <c r="BE142" s="50">
        <f t="shared" si="147"/>
        <v>168</v>
      </c>
      <c r="BF142" s="50">
        <f t="shared" si="147"/>
        <v>196</v>
      </c>
      <c r="BG142" s="50">
        <f t="shared" si="147"/>
        <v>224</v>
      </c>
      <c r="BH142" s="50">
        <f t="shared" si="147"/>
        <v>252</v>
      </c>
      <c r="BI142" s="50">
        <f t="shared" si="147"/>
        <v>280</v>
      </c>
    </row>
    <row r="143" spans="1:61">
      <c r="A143" s="95">
        <v>341</v>
      </c>
      <c r="L143" s="3" t="str">
        <f t="shared" si="118"/>
        <v>Not Yet Assigned</v>
      </c>
      <c r="M143" s="3" t="s">
        <v>76</v>
      </c>
      <c r="N143" s="3" t="s">
        <v>76</v>
      </c>
      <c r="O143" s="3" t="s">
        <v>76</v>
      </c>
      <c r="P143" s="3" t="s">
        <v>76</v>
      </c>
      <c r="Q143" s="3" t="s">
        <v>76</v>
      </c>
      <c r="R143" s="3" t="s">
        <v>76</v>
      </c>
      <c r="U143" s="34">
        <f t="shared" si="121"/>
        <v>21</v>
      </c>
      <c r="V143" s="35">
        <f t="shared" si="122"/>
        <v>0</v>
      </c>
      <c r="W143" s="34">
        <f t="shared" si="123"/>
        <v>56</v>
      </c>
      <c r="X143" s="34">
        <f t="shared" si="124"/>
        <v>60</v>
      </c>
      <c r="Z143" s="52">
        <f t="shared" si="125"/>
        <v>0</v>
      </c>
      <c r="AA143" s="52">
        <f t="shared" si="126"/>
        <v>0</v>
      </c>
      <c r="AB143" s="36">
        <f t="shared" si="127"/>
        <v>61</v>
      </c>
      <c r="AC143" s="55"/>
      <c r="AD143" s="52">
        <f t="shared" si="128"/>
        <v>0</v>
      </c>
      <c r="AE143" s="52">
        <f t="shared" si="129"/>
        <v>0</v>
      </c>
      <c r="AF143" s="34">
        <f t="shared" si="130"/>
        <v>68</v>
      </c>
      <c r="AG143" s="55"/>
      <c r="AH143" s="52">
        <f t="shared" si="131"/>
        <v>0</v>
      </c>
      <c r="AI143" s="52">
        <f t="shared" si="132"/>
        <v>0</v>
      </c>
      <c r="AJ143" s="34">
        <f t="shared" si="133"/>
        <v>75</v>
      </c>
      <c r="AK143" s="55"/>
      <c r="AL143" s="52">
        <f t="shared" si="134"/>
        <v>0</v>
      </c>
      <c r="AM143" s="52">
        <f t="shared" si="135"/>
        <v>0</v>
      </c>
      <c r="AN143" s="34">
        <f t="shared" si="136"/>
        <v>82</v>
      </c>
      <c r="AO143" s="34"/>
      <c r="AP143" s="34">
        <f t="shared" si="137"/>
        <v>106</v>
      </c>
      <c r="AQ143" s="37">
        <f t="shared" si="138"/>
        <v>109</v>
      </c>
      <c r="AR143" s="1">
        <v>30</v>
      </c>
      <c r="AS143" s="1">
        <f t="shared" si="139"/>
        <v>210</v>
      </c>
      <c r="AT143" s="34"/>
      <c r="AU143" s="34">
        <f t="shared" si="140"/>
        <v>-1</v>
      </c>
      <c r="AV143" s="7">
        <f t="shared" si="141"/>
        <v>292</v>
      </c>
      <c r="AW143" s="7"/>
      <c r="AX143" s="70">
        <f t="shared" si="142"/>
        <v>11.428571428571429</v>
      </c>
      <c r="AY143" s="50"/>
      <c r="AZ143" s="50">
        <f t="shared" si="146"/>
        <v>28</v>
      </c>
      <c r="BA143" s="50">
        <f t="shared" si="146"/>
        <v>56</v>
      </c>
      <c r="BB143" s="50">
        <f t="shared" si="143"/>
        <v>91</v>
      </c>
      <c r="BC143" s="50">
        <f t="shared" si="144"/>
        <v>112</v>
      </c>
      <c r="BD143" s="50">
        <f t="shared" si="147"/>
        <v>140</v>
      </c>
      <c r="BE143" s="50">
        <f t="shared" si="147"/>
        <v>168</v>
      </c>
      <c r="BF143" s="50">
        <f t="shared" si="147"/>
        <v>196</v>
      </c>
      <c r="BG143" s="50">
        <f t="shared" si="147"/>
        <v>224</v>
      </c>
      <c r="BH143" s="50">
        <f t="shared" si="147"/>
        <v>252</v>
      </c>
      <c r="BI143" s="50">
        <f t="shared" si="147"/>
        <v>280</v>
      </c>
    </row>
    <row r="144" spans="1:61">
      <c r="A144" s="95">
        <v>342</v>
      </c>
      <c r="L144" s="3" t="str">
        <f t="shared" si="118"/>
        <v>Not Yet Assigned</v>
      </c>
      <c r="M144" s="3" t="s">
        <v>76</v>
      </c>
      <c r="N144" s="3" t="s">
        <v>76</v>
      </c>
      <c r="O144" s="3" t="s">
        <v>76</v>
      </c>
      <c r="P144" s="3" t="s">
        <v>76</v>
      </c>
      <c r="Q144" s="3" t="s">
        <v>76</v>
      </c>
      <c r="R144" s="3" t="s">
        <v>76</v>
      </c>
      <c r="U144" s="34">
        <f t="shared" si="121"/>
        <v>21</v>
      </c>
      <c r="V144" s="35">
        <f t="shared" si="122"/>
        <v>0</v>
      </c>
      <c r="W144" s="34">
        <f t="shared" si="123"/>
        <v>56</v>
      </c>
      <c r="X144" s="34">
        <f t="shared" si="124"/>
        <v>60</v>
      </c>
      <c r="Z144" s="52">
        <f t="shared" si="125"/>
        <v>0</v>
      </c>
      <c r="AA144" s="52">
        <f t="shared" si="126"/>
        <v>0</v>
      </c>
      <c r="AB144" s="36">
        <f t="shared" si="127"/>
        <v>61</v>
      </c>
      <c r="AC144" s="55"/>
      <c r="AD144" s="52">
        <f t="shared" si="128"/>
        <v>0</v>
      </c>
      <c r="AE144" s="52">
        <f t="shared" si="129"/>
        <v>0</v>
      </c>
      <c r="AF144" s="34">
        <f t="shared" si="130"/>
        <v>68</v>
      </c>
      <c r="AG144" s="55"/>
      <c r="AH144" s="52">
        <f t="shared" si="131"/>
        <v>0</v>
      </c>
      <c r="AI144" s="52">
        <f t="shared" si="132"/>
        <v>0</v>
      </c>
      <c r="AJ144" s="34">
        <f t="shared" si="133"/>
        <v>75</v>
      </c>
      <c r="AK144" s="55"/>
      <c r="AL144" s="52">
        <f t="shared" si="134"/>
        <v>0</v>
      </c>
      <c r="AM144" s="52">
        <f t="shared" si="135"/>
        <v>0</v>
      </c>
      <c r="AN144" s="34">
        <f t="shared" si="136"/>
        <v>82</v>
      </c>
      <c r="AO144" s="34"/>
      <c r="AP144" s="34">
        <f t="shared" si="137"/>
        <v>106</v>
      </c>
      <c r="AQ144" s="37">
        <f t="shared" si="138"/>
        <v>109</v>
      </c>
      <c r="AR144" s="1">
        <v>30</v>
      </c>
      <c r="AS144" s="1">
        <f t="shared" si="139"/>
        <v>210</v>
      </c>
      <c r="AT144" s="34"/>
      <c r="AU144" s="34">
        <f t="shared" si="140"/>
        <v>-1</v>
      </c>
      <c r="AV144" s="7">
        <f t="shared" si="141"/>
        <v>292</v>
      </c>
      <c r="AW144" s="7"/>
      <c r="AX144" s="70">
        <f t="shared" si="142"/>
        <v>11.428571428571429</v>
      </c>
      <c r="AY144" s="50"/>
      <c r="AZ144" s="50">
        <f t="shared" si="146"/>
        <v>28</v>
      </c>
      <c r="BA144" s="50">
        <f t="shared" si="146"/>
        <v>56</v>
      </c>
      <c r="BB144" s="50">
        <f t="shared" si="143"/>
        <v>91</v>
      </c>
      <c r="BC144" s="50">
        <f t="shared" si="144"/>
        <v>112</v>
      </c>
      <c r="BD144" s="50">
        <f t="shared" si="147"/>
        <v>140</v>
      </c>
      <c r="BE144" s="50">
        <f t="shared" si="147"/>
        <v>168</v>
      </c>
      <c r="BF144" s="50">
        <f t="shared" si="147"/>
        <v>196</v>
      </c>
      <c r="BG144" s="50">
        <f t="shared" si="147"/>
        <v>224</v>
      </c>
      <c r="BH144" s="50">
        <f t="shared" si="147"/>
        <v>252</v>
      </c>
      <c r="BI144" s="50">
        <f t="shared" si="147"/>
        <v>280</v>
      </c>
    </row>
    <row r="145" spans="1:61">
      <c r="A145" s="95">
        <v>343</v>
      </c>
      <c r="L145" s="3" t="str">
        <f t="shared" si="118"/>
        <v>Not Yet Assigned</v>
      </c>
      <c r="M145" s="3" t="s">
        <v>76</v>
      </c>
      <c r="N145" s="3" t="s">
        <v>76</v>
      </c>
      <c r="O145" s="3" t="s">
        <v>76</v>
      </c>
      <c r="P145" s="3" t="s">
        <v>76</v>
      </c>
      <c r="Q145" s="3" t="s">
        <v>76</v>
      </c>
      <c r="R145" s="3" t="s">
        <v>76</v>
      </c>
      <c r="U145" s="34">
        <f t="shared" si="121"/>
        <v>21</v>
      </c>
      <c r="V145" s="35">
        <f t="shared" si="122"/>
        <v>0</v>
      </c>
      <c r="W145" s="34">
        <f t="shared" si="123"/>
        <v>56</v>
      </c>
      <c r="X145" s="34">
        <f t="shared" si="124"/>
        <v>60</v>
      </c>
      <c r="Z145" s="52">
        <f t="shared" si="125"/>
        <v>0</v>
      </c>
      <c r="AA145" s="52">
        <f t="shared" si="126"/>
        <v>0</v>
      </c>
      <c r="AB145" s="36">
        <f t="shared" si="127"/>
        <v>61</v>
      </c>
      <c r="AC145" s="55"/>
      <c r="AD145" s="52">
        <f t="shared" si="128"/>
        <v>0</v>
      </c>
      <c r="AE145" s="52">
        <f t="shared" si="129"/>
        <v>0</v>
      </c>
      <c r="AF145" s="34">
        <f t="shared" si="130"/>
        <v>68</v>
      </c>
      <c r="AG145" s="55"/>
      <c r="AH145" s="52">
        <f t="shared" si="131"/>
        <v>0</v>
      </c>
      <c r="AI145" s="52">
        <f t="shared" si="132"/>
        <v>0</v>
      </c>
      <c r="AJ145" s="34">
        <f t="shared" si="133"/>
        <v>75</v>
      </c>
      <c r="AK145" s="55"/>
      <c r="AL145" s="52">
        <f t="shared" si="134"/>
        <v>0</v>
      </c>
      <c r="AM145" s="52">
        <f t="shared" si="135"/>
        <v>0</v>
      </c>
      <c r="AN145" s="34">
        <f t="shared" si="136"/>
        <v>82</v>
      </c>
      <c r="AO145" s="34"/>
      <c r="AP145" s="34">
        <f t="shared" si="137"/>
        <v>106</v>
      </c>
      <c r="AQ145" s="37">
        <f t="shared" si="138"/>
        <v>109</v>
      </c>
      <c r="AR145" s="1">
        <v>30</v>
      </c>
      <c r="AS145" s="1">
        <f t="shared" si="139"/>
        <v>210</v>
      </c>
      <c r="AT145" s="34"/>
      <c r="AU145" s="34">
        <f t="shared" si="140"/>
        <v>-1</v>
      </c>
      <c r="AV145" s="7">
        <f t="shared" si="141"/>
        <v>292</v>
      </c>
      <c r="AW145" s="7"/>
      <c r="AX145" s="70">
        <f t="shared" si="142"/>
        <v>11.428571428571429</v>
      </c>
      <c r="AY145" s="50"/>
      <c r="AZ145" s="50">
        <f t="shared" si="146"/>
        <v>28</v>
      </c>
      <c r="BA145" s="50">
        <f t="shared" si="146"/>
        <v>56</v>
      </c>
      <c r="BB145" s="50">
        <f t="shared" si="143"/>
        <v>91</v>
      </c>
      <c r="BC145" s="50">
        <f t="shared" si="144"/>
        <v>112</v>
      </c>
      <c r="BD145" s="50">
        <f t="shared" si="147"/>
        <v>140</v>
      </c>
      <c r="BE145" s="50">
        <f t="shared" si="147"/>
        <v>168</v>
      </c>
      <c r="BF145" s="50">
        <f t="shared" si="147"/>
        <v>196</v>
      </c>
      <c r="BG145" s="50">
        <f t="shared" si="147"/>
        <v>224</v>
      </c>
      <c r="BH145" s="50">
        <f t="shared" si="147"/>
        <v>252</v>
      </c>
      <c r="BI145" s="50">
        <f t="shared" si="147"/>
        <v>280</v>
      </c>
    </row>
    <row r="146" spans="1:61">
      <c r="A146" s="95">
        <v>344</v>
      </c>
      <c r="L146" s="3" t="str">
        <f t="shared" si="118"/>
        <v>Not Yet Assigned</v>
      </c>
      <c r="M146" s="3" t="s">
        <v>76</v>
      </c>
      <c r="N146" s="3" t="s">
        <v>76</v>
      </c>
      <c r="O146" s="3" t="s">
        <v>76</v>
      </c>
      <c r="P146" s="3" t="s">
        <v>76</v>
      </c>
      <c r="Q146" s="3" t="s">
        <v>76</v>
      </c>
      <c r="R146" s="3" t="s">
        <v>76</v>
      </c>
      <c r="U146" s="34">
        <f t="shared" si="121"/>
        <v>21</v>
      </c>
      <c r="V146" s="35">
        <f t="shared" si="122"/>
        <v>0</v>
      </c>
      <c r="W146" s="34">
        <f t="shared" si="123"/>
        <v>56</v>
      </c>
      <c r="X146" s="34">
        <f t="shared" si="124"/>
        <v>60</v>
      </c>
      <c r="Z146" s="52">
        <f t="shared" si="125"/>
        <v>0</v>
      </c>
      <c r="AA146" s="52">
        <f t="shared" si="126"/>
        <v>0</v>
      </c>
      <c r="AB146" s="36">
        <f t="shared" si="127"/>
        <v>61</v>
      </c>
      <c r="AC146" s="55"/>
      <c r="AD146" s="52">
        <f t="shared" si="128"/>
        <v>0</v>
      </c>
      <c r="AE146" s="52">
        <f t="shared" si="129"/>
        <v>0</v>
      </c>
      <c r="AF146" s="34">
        <f t="shared" si="130"/>
        <v>68</v>
      </c>
      <c r="AG146" s="55"/>
      <c r="AH146" s="52">
        <f t="shared" si="131"/>
        <v>0</v>
      </c>
      <c r="AI146" s="52">
        <f t="shared" si="132"/>
        <v>0</v>
      </c>
      <c r="AJ146" s="34">
        <f t="shared" si="133"/>
        <v>75</v>
      </c>
      <c r="AK146" s="55"/>
      <c r="AL146" s="52">
        <f t="shared" si="134"/>
        <v>0</v>
      </c>
      <c r="AM146" s="52">
        <f t="shared" si="135"/>
        <v>0</v>
      </c>
      <c r="AN146" s="34">
        <f t="shared" si="136"/>
        <v>82</v>
      </c>
      <c r="AO146" s="34"/>
      <c r="AP146" s="34">
        <f t="shared" si="137"/>
        <v>106</v>
      </c>
      <c r="AQ146" s="37">
        <f t="shared" si="138"/>
        <v>109</v>
      </c>
      <c r="AR146" s="1">
        <v>30</v>
      </c>
      <c r="AS146" s="1">
        <f t="shared" si="139"/>
        <v>210</v>
      </c>
      <c r="AT146" s="34"/>
      <c r="AU146" s="34">
        <f t="shared" si="140"/>
        <v>-1</v>
      </c>
      <c r="AV146" s="7">
        <f t="shared" si="141"/>
        <v>292</v>
      </c>
      <c r="AW146" s="7"/>
      <c r="AX146" s="70">
        <f t="shared" si="142"/>
        <v>11.428571428571429</v>
      </c>
      <c r="AY146" s="50"/>
      <c r="AZ146" s="50">
        <f t="shared" si="146"/>
        <v>28</v>
      </c>
      <c r="BA146" s="50">
        <f t="shared" si="146"/>
        <v>56</v>
      </c>
      <c r="BB146" s="50">
        <f t="shared" si="143"/>
        <v>91</v>
      </c>
      <c r="BC146" s="50">
        <f t="shared" si="144"/>
        <v>112</v>
      </c>
      <c r="BD146" s="50">
        <f t="shared" si="147"/>
        <v>140</v>
      </c>
      <c r="BE146" s="50">
        <f t="shared" si="147"/>
        <v>168</v>
      </c>
      <c r="BF146" s="50">
        <f t="shared" si="147"/>
        <v>196</v>
      </c>
      <c r="BG146" s="50">
        <f t="shared" si="147"/>
        <v>224</v>
      </c>
      <c r="BH146" s="50">
        <f t="shared" si="147"/>
        <v>252</v>
      </c>
      <c r="BI146" s="50">
        <f t="shared" si="147"/>
        <v>280</v>
      </c>
    </row>
    <row r="147" spans="1:61">
      <c r="A147" s="95">
        <v>345</v>
      </c>
      <c r="L147" s="3" t="str">
        <f t="shared" si="118"/>
        <v>Not Yet Assigned</v>
      </c>
      <c r="M147" s="3" t="s">
        <v>76</v>
      </c>
      <c r="N147" s="3" t="s">
        <v>76</v>
      </c>
      <c r="O147" s="3" t="s">
        <v>76</v>
      </c>
      <c r="P147" s="3" t="s">
        <v>76</v>
      </c>
      <c r="Q147" s="3" t="s">
        <v>76</v>
      </c>
      <c r="R147" s="3" t="s">
        <v>76</v>
      </c>
      <c r="U147" s="34">
        <f t="shared" si="121"/>
        <v>21</v>
      </c>
      <c r="V147" s="35">
        <f t="shared" si="122"/>
        <v>0</v>
      </c>
      <c r="W147" s="34">
        <f t="shared" si="123"/>
        <v>56</v>
      </c>
      <c r="X147" s="34">
        <f t="shared" si="124"/>
        <v>60</v>
      </c>
      <c r="Z147" s="52">
        <f t="shared" si="125"/>
        <v>0</v>
      </c>
      <c r="AA147" s="52">
        <f t="shared" si="126"/>
        <v>0</v>
      </c>
      <c r="AB147" s="36">
        <f t="shared" si="127"/>
        <v>61</v>
      </c>
      <c r="AC147" s="55"/>
      <c r="AD147" s="52">
        <f t="shared" si="128"/>
        <v>0</v>
      </c>
      <c r="AE147" s="52">
        <f t="shared" si="129"/>
        <v>0</v>
      </c>
      <c r="AF147" s="34">
        <f t="shared" si="130"/>
        <v>68</v>
      </c>
      <c r="AG147" s="55"/>
      <c r="AH147" s="52">
        <f t="shared" si="131"/>
        <v>0</v>
      </c>
      <c r="AI147" s="52">
        <f t="shared" si="132"/>
        <v>0</v>
      </c>
      <c r="AJ147" s="34">
        <f t="shared" si="133"/>
        <v>75</v>
      </c>
      <c r="AK147" s="55"/>
      <c r="AL147" s="52">
        <f t="shared" si="134"/>
        <v>0</v>
      </c>
      <c r="AM147" s="52">
        <f t="shared" si="135"/>
        <v>0</v>
      </c>
      <c r="AN147" s="34">
        <f t="shared" si="136"/>
        <v>82</v>
      </c>
      <c r="AO147" s="34"/>
      <c r="AP147" s="34">
        <f t="shared" si="137"/>
        <v>106</v>
      </c>
      <c r="AQ147" s="37">
        <f t="shared" si="138"/>
        <v>109</v>
      </c>
      <c r="AR147" s="1">
        <v>30</v>
      </c>
      <c r="AS147" s="1">
        <f t="shared" si="139"/>
        <v>210</v>
      </c>
      <c r="AT147" s="34"/>
      <c r="AU147" s="34">
        <f t="shared" si="140"/>
        <v>-1</v>
      </c>
      <c r="AV147" s="7">
        <f t="shared" si="141"/>
        <v>292</v>
      </c>
      <c r="AW147" s="7"/>
      <c r="AX147" s="70">
        <f t="shared" si="142"/>
        <v>11.428571428571429</v>
      </c>
      <c r="AY147" s="50"/>
      <c r="AZ147" s="50">
        <f t="shared" si="146"/>
        <v>28</v>
      </c>
      <c r="BA147" s="50">
        <f t="shared" si="146"/>
        <v>56</v>
      </c>
      <c r="BB147" s="50">
        <f t="shared" si="143"/>
        <v>91</v>
      </c>
      <c r="BC147" s="50">
        <f t="shared" si="144"/>
        <v>112</v>
      </c>
      <c r="BD147" s="50">
        <f t="shared" si="147"/>
        <v>140</v>
      </c>
      <c r="BE147" s="50">
        <f t="shared" si="147"/>
        <v>168</v>
      </c>
      <c r="BF147" s="50">
        <f t="shared" si="147"/>
        <v>196</v>
      </c>
      <c r="BG147" s="50">
        <f t="shared" si="147"/>
        <v>224</v>
      </c>
      <c r="BH147" s="50">
        <f t="shared" si="147"/>
        <v>252</v>
      </c>
      <c r="BI147" s="50">
        <f t="shared" si="147"/>
        <v>280</v>
      </c>
    </row>
    <row r="148" spans="1:61">
      <c r="A148" s="95">
        <v>346</v>
      </c>
      <c r="L148" s="3" t="str">
        <f t="shared" si="118"/>
        <v>Not Yet Assigned</v>
      </c>
      <c r="M148" s="3" t="s">
        <v>76</v>
      </c>
      <c r="N148" s="3" t="s">
        <v>76</v>
      </c>
      <c r="O148" s="3" t="s">
        <v>76</v>
      </c>
      <c r="P148" s="3" t="s">
        <v>76</v>
      </c>
      <c r="Q148" s="3" t="s">
        <v>76</v>
      </c>
      <c r="R148" s="3" t="s">
        <v>76</v>
      </c>
      <c r="U148" s="34">
        <f t="shared" si="121"/>
        <v>21</v>
      </c>
      <c r="V148" s="35">
        <f t="shared" si="122"/>
        <v>0</v>
      </c>
      <c r="W148" s="34">
        <f t="shared" si="123"/>
        <v>56</v>
      </c>
      <c r="X148" s="34">
        <f t="shared" si="124"/>
        <v>60</v>
      </c>
      <c r="Z148" s="52">
        <f t="shared" si="125"/>
        <v>0</v>
      </c>
      <c r="AA148" s="52">
        <f t="shared" si="126"/>
        <v>0</v>
      </c>
      <c r="AB148" s="36">
        <f t="shared" si="127"/>
        <v>61</v>
      </c>
      <c r="AC148" s="55"/>
      <c r="AD148" s="52">
        <f t="shared" si="128"/>
        <v>0</v>
      </c>
      <c r="AE148" s="52">
        <f t="shared" si="129"/>
        <v>0</v>
      </c>
      <c r="AF148" s="34">
        <f t="shared" si="130"/>
        <v>68</v>
      </c>
      <c r="AG148" s="55"/>
      <c r="AH148" s="52">
        <f t="shared" si="131"/>
        <v>0</v>
      </c>
      <c r="AI148" s="52">
        <f t="shared" si="132"/>
        <v>0</v>
      </c>
      <c r="AJ148" s="34">
        <f t="shared" si="133"/>
        <v>75</v>
      </c>
      <c r="AK148" s="55"/>
      <c r="AL148" s="52">
        <f t="shared" si="134"/>
        <v>0</v>
      </c>
      <c r="AM148" s="52">
        <f t="shared" si="135"/>
        <v>0</v>
      </c>
      <c r="AN148" s="34">
        <f t="shared" si="136"/>
        <v>82</v>
      </c>
      <c r="AO148" s="34"/>
      <c r="AP148" s="34">
        <f t="shared" si="137"/>
        <v>106</v>
      </c>
      <c r="AQ148" s="37">
        <f t="shared" si="138"/>
        <v>109</v>
      </c>
      <c r="AR148" s="1">
        <v>30</v>
      </c>
      <c r="AS148" s="1">
        <f t="shared" si="139"/>
        <v>210</v>
      </c>
      <c r="AT148" s="34"/>
      <c r="AU148" s="34">
        <f t="shared" si="140"/>
        <v>-1</v>
      </c>
      <c r="AV148" s="7">
        <f t="shared" si="141"/>
        <v>292</v>
      </c>
      <c r="AW148" s="7"/>
      <c r="AX148" s="70">
        <f t="shared" si="142"/>
        <v>11.428571428571429</v>
      </c>
      <c r="AY148" s="50"/>
      <c r="AZ148" s="50">
        <f t="shared" si="146"/>
        <v>28</v>
      </c>
      <c r="BA148" s="50">
        <f t="shared" si="146"/>
        <v>56</v>
      </c>
      <c r="BB148" s="50">
        <f t="shared" si="143"/>
        <v>91</v>
      </c>
      <c r="BC148" s="50">
        <f t="shared" si="144"/>
        <v>112</v>
      </c>
      <c r="BD148" s="50">
        <f t="shared" si="147"/>
        <v>140</v>
      </c>
      <c r="BE148" s="50">
        <f t="shared" si="147"/>
        <v>168</v>
      </c>
      <c r="BF148" s="50">
        <f t="shared" si="147"/>
        <v>196</v>
      </c>
      <c r="BG148" s="50">
        <f t="shared" si="147"/>
        <v>224</v>
      </c>
      <c r="BH148" s="50">
        <f t="shared" si="147"/>
        <v>252</v>
      </c>
      <c r="BI148" s="50">
        <f t="shared" si="147"/>
        <v>280</v>
      </c>
    </row>
    <row r="149" spans="1:61">
      <c r="A149" s="95">
        <v>347</v>
      </c>
      <c r="L149" s="3" t="str">
        <f t="shared" si="118"/>
        <v>Not Yet Assigned</v>
      </c>
      <c r="M149" s="3" t="s">
        <v>76</v>
      </c>
      <c r="N149" s="3" t="s">
        <v>76</v>
      </c>
      <c r="O149" s="3" t="s">
        <v>76</v>
      </c>
      <c r="P149" s="3" t="s">
        <v>76</v>
      </c>
      <c r="Q149" s="3" t="s">
        <v>76</v>
      </c>
      <c r="R149" s="3" t="s">
        <v>76</v>
      </c>
      <c r="U149" s="34">
        <f t="shared" si="121"/>
        <v>21</v>
      </c>
      <c r="V149" s="35">
        <f t="shared" si="122"/>
        <v>0</v>
      </c>
      <c r="W149" s="34">
        <f t="shared" si="123"/>
        <v>56</v>
      </c>
      <c r="X149" s="34">
        <f t="shared" si="124"/>
        <v>60</v>
      </c>
      <c r="Z149" s="52">
        <f t="shared" si="125"/>
        <v>0</v>
      </c>
      <c r="AA149" s="52">
        <f t="shared" si="126"/>
        <v>0</v>
      </c>
      <c r="AB149" s="36">
        <f t="shared" si="127"/>
        <v>61</v>
      </c>
      <c r="AC149" s="55"/>
      <c r="AD149" s="52">
        <f t="shared" si="128"/>
        <v>0</v>
      </c>
      <c r="AE149" s="52">
        <f t="shared" si="129"/>
        <v>0</v>
      </c>
      <c r="AF149" s="34">
        <f t="shared" si="130"/>
        <v>68</v>
      </c>
      <c r="AG149" s="55"/>
      <c r="AH149" s="52">
        <f t="shared" si="131"/>
        <v>0</v>
      </c>
      <c r="AI149" s="52">
        <f t="shared" si="132"/>
        <v>0</v>
      </c>
      <c r="AJ149" s="34">
        <f t="shared" si="133"/>
        <v>75</v>
      </c>
      <c r="AK149" s="55"/>
      <c r="AL149" s="52">
        <f t="shared" si="134"/>
        <v>0</v>
      </c>
      <c r="AM149" s="52">
        <f t="shared" si="135"/>
        <v>0</v>
      </c>
      <c r="AN149" s="34">
        <f t="shared" si="136"/>
        <v>82</v>
      </c>
      <c r="AO149" s="34"/>
      <c r="AP149" s="34">
        <f t="shared" si="137"/>
        <v>106</v>
      </c>
      <c r="AQ149" s="37">
        <f t="shared" si="138"/>
        <v>109</v>
      </c>
      <c r="AR149" s="1">
        <v>30</v>
      </c>
      <c r="AS149" s="1">
        <f t="shared" si="139"/>
        <v>210</v>
      </c>
      <c r="AT149" s="34"/>
      <c r="AU149" s="34">
        <f t="shared" si="140"/>
        <v>-1</v>
      </c>
      <c r="AV149" s="7">
        <f t="shared" si="141"/>
        <v>292</v>
      </c>
      <c r="AW149" s="7"/>
      <c r="AX149" s="70">
        <f t="shared" si="142"/>
        <v>11.428571428571429</v>
      </c>
      <c r="AY149" s="50"/>
      <c r="AZ149" s="50">
        <f t="shared" si="146"/>
        <v>28</v>
      </c>
      <c r="BA149" s="50">
        <f t="shared" si="146"/>
        <v>56</v>
      </c>
      <c r="BB149" s="50">
        <f t="shared" si="143"/>
        <v>91</v>
      </c>
      <c r="BC149" s="50">
        <f t="shared" si="144"/>
        <v>112</v>
      </c>
      <c r="BD149" s="50">
        <f t="shared" si="147"/>
        <v>140</v>
      </c>
      <c r="BE149" s="50">
        <f t="shared" si="147"/>
        <v>168</v>
      </c>
      <c r="BF149" s="50">
        <f t="shared" si="147"/>
        <v>196</v>
      </c>
      <c r="BG149" s="50">
        <f t="shared" si="147"/>
        <v>224</v>
      </c>
      <c r="BH149" s="50">
        <f t="shared" si="147"/>
        <v>252</v>
      </c>
      <c r="BI149" s="50">
        <f t="shared" si="147"/>
        <v>280</v>
      </c>
    </row>
    <row r="150" spans="1:61">
      <c r="A150" s="95">
        <v>348</v>
      </c>
      <c r="L150" s="3" t="str">
        <f t="shared" ref="L150:L181" si="148">IF((AND(J150="CON",K150="SED")),"CON-SED",IF((AND(J150="CON",K150="EX")),"CON-EX",IF((AND(J150="HFD",K150="SED")),"HFD-SED",IF((AND(J150="HFD",K150="EX")),"HFD-EX","Not Yet Assigned"))))</f>
        <v>Not Yet Assigned</v>
      </c>
      <c r="M150" s="3" t="s">
        <v>76</v>
      </c>
      <c r="N150" s="3" t="s">
        <v>76</v>
      </c>
      <c r="O150" s="3" t="s">
        <v>76</v>
      </c>
      <c r="P150" s="3" t="s">
        <v>76</v>
      </c>
      <c r="Q150" s="3" t="s">
        <v>76</v>
      </c>
      <c r="R150" s="3" t="s">
        <v>76</v>
      </c>
      <c r="U150" s="34">
        <f t="shared" si="121"/>
        <v>21</v>
      </c>
      <c r="V150" s="35">
        <f t="shared" si="122"/>
        <v>0</v>
      </c>
      <c r="W150" s="34">
        <f t="shared" si="123"/>
        <v>56</v>
      </c>
      <c r="X150" s="34">
        <f t="shared" si="124"/>
        <v>60</v>
      </c>
      <c r="Z150" s="52">
        <f t="shared" si="125"/>
        <v>0</v>
      </c>
      <c r="AA150" s="52">
        <f t="shared" si="126"/>
        <v>0</v>
      </c>
      <c r="AB150" s="36">
        <f t="shared" si="127"/>
        <v>61</v>
      </c>
      <c r="AC150" s="55"/>
      <c r="AD150" s="52">
        <f t="shared" si="128"/>
        <v>0</v>
      </c>
      <c r="AE150" s="52">
        <f t="shared" si="129"/>
        <v>0</v>
      </c>
      <c r="AF150" s="34">
        <f t="shared" si="130"/>
        <v>68</v>
      </c>
      <c r="AG150" s="55"/>
      <c r="AH150" s="52">
        <f t="shared" si="131"/>
        <v>0</v>
      </c>
      <c r="AI150" s="52">
        <f t="shared" si="132"/>
        <v>0</v>
      </c>
      <c r="AJ150" s="34">
        <f t="shared" si="133"/>
        <v>75</v>
      </c>
      <c r="AK150" s="55"/>
      <c r="AL150" s="52">
        <f t="shared" si="134"/>
        <v>0</v>
      </c>
      <c r="AM150" s="52">
        <f t="shared" si="135"/>
        <v>0</v>
      </c>
      <c r="AN150" s="34">
        <f t="shared" si="136"/>
        <v>82</v>
      </c>
      <c r="AO150" s="34"/>
      <c r="AP150" s="34">
        <f t="shared" si="137"/>
        <v>106</v>
      </c>
      <c r="AQ150" s="37">
        <f t="shared" si="138"/>
        <v>109</v>
      </c>
      <c r="AR150" s="1">
        <v>30</v>
      </c>
      <c r="AS150" s="1">
        <f t="shared" si="139"/>
        <v>210</v>
      </c>
      <c r="AT150" s="34"/>
      <c r="AU150" s="34">
        <f t="shared" si="140"/>
        <v>-1</v>
      </c>
      <c r="AV150" s="7">
        <f t="shared" si="141"/>
        <v>292</v>
      </c>
      <c r="AW150" s="7"/>
      <c r="AX150" s="70">
        <f t="shared" si="142"/>
        <v>11.428571428571429</v>
      </c>
      <c r="AY150" s="50"/>
      <c r="AZ150" s="50">
        <f t="shared" si="146"/>
        <v>28</v>
      </c>
      <c r="BA150" s="50">
        <f t="shared" si="146"/>
        <v>56</v>
      </c>
      <c r="BB150" s="50">
        <f t="shared" si="143"/>
        <v>91</v>
      </c>
      <c r="BC150" s="50">
        <f t="shared" si="144"/>
        <v>112</v>
      </c>
      <c r="BD150" s="50">
        <f t="shared" si="147"/>
        <v>140</v>
      </c>
      <c r="BE150" s="50">
        <f t="shared" si="147"/>
        <v>168</v>
      </c>
      <c r="BF150" s="50">
        <f t="shared" si="147"/>
        <v>196</v>
      </c>
      <c r="BG150" s="50">
        <f t="shared" si="147"/>
        <v>224</v>
      </c>
      <c r="BH150" s="50">
        <f t="shared" si="147"/>
        <v>252</v>
      </c>
      <c r="BI150" s="50">
        <f t="shared" si="147"/>
        <v>280</v>
      </c>
    </row>
    <row r="151" spans="1:61">
      <c r="A151" s="95">
        <v>349</v>
      </c>
      <c r="L151" s="3" t="str">
        <f t="shared" si="148"/>
        <v>Not Yet Assigned</v>
      </c>
      <c r="M151" s="3" t="s">
        <v>76</v>
      </c>
      <c r="N151" s="3" t="s">
        <v>76</v>
      </c>
      <c r="O151" s="3" t="s">
        <v>76</v>
      </c>
      <c r="P151" s="3" t="s">
        <v>76</v>
      </c>
      <c r="Q151" s="3" t="s">
        <v>76</v>
      </c>
      <c r="R151" s="3" t="s">
        <v>76</v>
      </c>
      <c r="U151" s="34">
        <f t="shared" si="121"/>
        <v>21</v>
      </c>
      <c r="V151" s="35">
        <f t="shared" si="122"/>
        <v>0</v>
      </c>
      <c r="W151" s="34">
        <f t="shared" si="123"/>
        <v>56</v>
      </c>
      <c r="X151" s="34">
        <f t="shared" si="124"/>
        <v>60</v>
      </c>
      <c r="Z151" s="52">
        <f t="shared" si="125"/>
        <v>0</v>
      </c>
      <c r="AA151" s="52">
        <f t="shared" si="126"/>
        <v>0</v>
      </c>
      <c r="AB151" s="36">
        <f t="shared" si="127"/>
        <v>61</v>
      </c>
      <c r="AC151" s="55"/>
      <c r="AD151" s="52">
        <f t="shared" si="128"/>
        <v>0</v>
      </c>
      <c r="AE151" s="52">
        <f t="shared" si="129"/>
        <v>0</v>
      </c>
      <c r="AF151" s="34">
        <f t="shared" si="130"/>
        <v>68</v>
      </c>
      <c r="AG151" s="55"/>
      <c r="AH151" s="52">
        <f t="shared" si="131"/>
        <v>0</v>
      </c>
      <c r="AI151" s="52">
        <f t="shared" si="132"/>
        <v>0</v>
      </c>
      <c r="AJ151" s="34">
        <f t="shared" si="133"/>
        <v>75</v>
      </c>
      <c r="AK151" s="55"/>
      <c r="AL151" s="52">
        <f t="shared" si="134"/>
        <v>0</v>
      </c>
      <c r="AM151" s="52">
        <f t="shared" si="135"/>
        <v>0</v>
      </c>
      <c r="AN151" s="34">
        <f t="shared" si="136"/>
        <v>82</v>
      </c>
      <c r="AO151" s="34"/>
      <c r="AP151" s="34">
        <f t="shared" si="137"/>
        <v>106</v>
      </c>
      <c r="AQ151" s="37">
        <f t="shared" si="138"/>
        <v>109</v>
      </c>
      <c r="AR151" s="1">
        <v>30</v>
      </c>
      <c r="AS151" s="1">
        <f t="shared" si="139"/>
        <v>210</v>
      </c>
      <c r="AT151" s="34"/>
      <c r="AU151" s="34">
        <f t="shared" si="140"/>
        <v>-1</v>
      </c>
      <c r="AV151" s="7">
        <f t="shared" si="141"/>
        <v>292</v>
      </c>
      <c r="AW151" s="7"/>
      <c r="AX151" s="70">
        <f t="shared" si="142"/>
        <v>11.428571428571429</v>
      </c>
      <c r="AY151" s="50"/>
      <c r="AZ151" s="50">
        <f t="shared" si="146"/>
        <v>28</v>
      </c>
      <c r="BA151" s="50">
        <f t="shared" si="146"/>
        <v>56</v>
      </c>
      <c r="BB151" s="50">
        <f t="shared" si="143"/>
        <v>91</v>
      </c>
      <c r="BC151" s="50">
        <f t="shared" si="144"/>
        <v>112</v>
      </c>
      <c r="BD151" s="50">
        <f t="shared" si="147"/>
        <v>140</v>
      </c>
      <c r="BE151" s="50">
        <f t="shared" si="147"/>
        <v>168</v>
      </c>
      <c r="BF151" s="50">
        <f t="shared" si="147"/>
        <v>196</v>
      </c>
      <c r="BG151" s="50">
        <f t="shared" si="147"/>
        <v>224</v>
      </c>
      <c r="BH151" s="50">
        <f t="shared" si="147"/>
        <v>252</v>
      </c>
      <c r="BI151" s="50">
        <f t="shared" si="147"/>
        <v>280</v>
      </c>
    </row>
    <row r="152" spans="1:61">
      <c r="A152" s="95">
        <v>350</v>
      </c>
      <c r="L152" s="3" t="str">
        <f t="shared" si="148"/>
        <v>Not Yet Assigned</v>
      </c>
      <c r="M152" s="3" t="s">
        <v>76</v>
      </c>
      <c r="N152" s="3" t="s">
        <v>76</v>
      </c>
      <c r="O152" s="3" t="s">
        <v>76</v>
      </c>
      <c r="P152" s="3" t="s">
        <v>76</v>
      </c>
      <c r="Q152" s="3" t="s">
        <v>76</v>
      </c>
      <c r="R152" s="3" t="s">
        <v>76</v>
      </c>
      <c r="U152" s="34">
        <f t="shared" si="121"/>
        <v>21</v>
      </c>
      <c r="V152" s="35">
        <f t="shared" si="122"/>
        <v>0</v>
      </c>
      <c r="W152" s="34">
        <f t="shared" si="123"/>
        <v>56</v>
      </c>
      <c r="X152" s="34">
        <f t="shared" si="124"/>
        <v>60</v>
      </c>
      <c r="Z152" s="52">
        <f t="shared" si="125"/>
        <v>0</v>
      </c>
      <c r="AA152" s="52">
        <f t="shared" si="126"/>
        <v>0</v>
      </c>
      <c r="AB152" s="36">
        <f t="shared" si="127"/>
        <v>61</v>
      </c>
      <c r="AC152" s="55"/>
      <c r="AD152" s="52">
        <f t="shared" si="128"/>
        <v>0</v>
      </c>
      <c r="AE152" s="52">
        <f t="shared" si="129"/>
        <v>0</v>
      </c>
      <c r="AF152" s="34">
        <f t="shared" si="130"/>
        <v>68</v>
      </c>
      <c r="AG152" s="55"/>
      <c r="AH152" s="52">
        <f t="shared" si="131"/>
        <v>0</v>
      </c>
      <c r="AI152" s="52">
        <f t="shared" si="132"/>
        <v>0</v>
      </c>
      <c r="AJ152" s="34">
        <f t="shared" si="133"/>
        <v>75</v>
      </c>
      <c r="AK152" s="55"/>
      <c r="AL152" s="52">
        <f t="shared" si="134"/>
        <v>0</v>
      </c>
      <c r="AM152" s="52">
        <f t="shared" si="135"/>
        <v>0</v>
      </c>
      <c r="AN152" s="34">
        <f t="shared" si="136"/>
        <v>82</v>
      </c>
      <c r="AO152" s="34"/>
      <c r="AP152" s="34">
        <f t="shared" si="137"/>
        <v>106</v>
      </c>
      <c r="AQ152" s="37">
        <f t="shared" si="138"/>
        <v>109</v>
      </c>
      <c r="AR152" s="1">
        <v>30</v>
      </c>
      <c r="AS152" s="1">
        <f t="shared" si="139"/>
        <v>210</v>
      </c>
      <c r="AT152" s="34"/>
      <c r="AU152" s="34">
        <f t="shared" si="140"/>
        <v>-1</v>
      </c>
      <c r="AV152" s="7">
        <f t="shared" si="141"/>
        <v>292</v>
      </c>
      <c r="AW152" s="7"/>
      <c r="AX152" s="70">
        <f t="shared" si="142"/>
        <v>11.428571428571429</v>
      </c>
      <c r="AY152" s="50"/>
      <c r="AZ152" s="50">
        <f t="shared" si="146"/>
        <v>28</v>
      </c>
      <c r="BA152" s="50">
        <f t="shared" si="146"/>
        <v>56</v>
      </c>
      <c r="BB152" s="50">
        <f t="shared" si="143"/>
        <v>91</v>
      </c>
      <c r="BC152" s="50">
        <f t="shared" si="144"/>
        <v>112</v>
      </c>
      <c r="BD152" s="50">
        <f t="shared" ref="BD152:BI161" si="149">BC152+28</f>
        <v>140</v>
      </c>
      <c r="BE152" s="50">
        <f t="shared" si="149"/>
        <v>168</v>
      </c>
      <c r="BF152" s="50">
        <f t="shared" si="149"/>
        <v>196</v>
      </c>
      <c r="BG152" s="50">
        <f t="shared" si="149"/>
        <v>224</v>
      </c>
      <c r="BH152" s="50">
        <f t="shared" si="149"/>
        <v>252</v>
      </c>
      <c r="BI152" s="50">
        <f t="shared" si="149"/>
        <v>280</v>
      </c>
    </row>
    <row r="153" spans="1:61">
      <c r="A153" s="95">
        <v>351</v>
      </c>
      <c r="L153" s="3" t="str">
        <f t="shared" si="148"/>
        <v>Not Yet Assigned</v>
      </c>
      <c r="M153" s="3" t="s">
        <v>76</v>
      </c>
      <c r="N153" s="3" t="s">
        <v>76</v>
      </c>
      <c r="O153" s="3" t="s">
        <v>76</v>
      </c>
      <c r="P153" s="3" t="s">
        <v>76</v>
      </c>
      <c r="Q153" s="3" t="s">
        <v>76</v>
      </c>
      <c r="R153" s="3" t="s">
        <v>76</v>
      </c>
      <c r="U153" s="34">
        <f t="shared" si="121"/>
        <v>21</v>
      </c>
      <c r="V153" s="35">
        <f t="shared" si="122"/>
        <v>0</v>
      </c>
      <c r="W153" s="34">
        <f t="shared" si="123"/>
        <v>56</v>
      </c>
      <c r="X153" s="34">
        <f t="shared" si="124"/>
        <v>60</v>
      </c>
      <c r="Z153" s="52">
        <f t="shared" si="125"/>
        <v>0</v>
      </c>
      <c r="AA153" s="52">
        <f t="shared" si="126"/>
        <v>0</v>
      </c>
      <c r="AB153" s="36">
        <f t="shared" si="127"/>
        <v>61</v>
      </c>
      <c r="AC153" s="55"/>
      <c r="AD153" s="52">
        <f t="shared" si="128"/>
        <v>0</v>
      </c>
      <c r="AE153" s="52">
        <f t="shared" si="129"/>
        <v>0</v>
      </c>
      <c r="AF153" s="34">
        <f t="shared" si="130"/>
        <v>68</v>
      </c>
      <c r="AG153" s="55"/>
      <c r="AH153" s="52">
        <f t="shared" si="131"/>
        <v>0</v>
      </c>
      <c r="AI153" s="52">
        <f t="shared" si="132"/>
        <v>0</v>
      </c>
      <c r="AJ153" s="34">
        <f t="shared" si="133"/>
        <v>75</v>
      </c>
      <c r="AK153" s="55"/>
      <c r="AL153" s="52">
        <f t="shared" si="134"/>
        <v>0</v>
      </c>
      <c r="AM153" s="52">
        <f t="shared" si="135"/>
        <v>0</v>
      </c>
      <c r="AN153" s="34">
        <f t="shared" si="136"/>
        <v>82</v>
      </c>
      <c r="AO153" s="34"/>
      <c r="AP153" s="34">
        <f t="shared" si="137"/>
        <v>106</v>
      </c>
      <c r="AQ153" s="37">
        <f t="shared" si="138"/>
        <v>109</v>
      </c>
      <c r="AR153" s="1">
        <v>30</v>
      </c>
      <c r="AS153" s="1">
        <f t="shared" si="139"/>
        <v>210</v>
      </c>
      <c r="AT153" s="34"/>
      <c r="AU153" s="34">
        <f t="shared" si="140"/>
        <v>-1</v>
      </c>
      <c r="AV153" s="7">
        <f t="shared" si="141"/>
        <v>292</v>
      </c>
      <c r="AW153" s="7"/>
      <c r="AX153" s="70">
        <f t="shared" si="142"/>
        <v>11.428571428571429</v>
      </c>
      <c r="AY153" s="50"/>
      <c r="AZ153" s="50">
        <f t="shared" si="146"/>
        <v>28</v>
      </c>
      <c r="BA153" s="50">
        <f t="shared" si="146"/>
        <v>56</v>
      </c>
      <c r="BB153" s="50">
        <f t="shared" si="143"/>
        <v>91</v>
      </c>
      <c r="BC153" s="50">
        <f t="shared" si="144"/>
        <v>112</v>
      </c>
      <c r="BD153" s="50">
        <f t="shared" si="149"/>
        <v>140</v>
      </c>
      <c r="BE153" s="50">
        <f t="shared" si="149"/>
        <v>168</v>
      </c>
      <c r="BF153" s="50">
        <f t="shared" si="149"/>
        <v>196</v>
      </c>
      <c r="BG153" s="50">
        <f t="shared" si="149"/>
        <v>224</v>
      </c>
      <c r="BH153" s="50">
        <f t="shared" si="149"/>
        <v>252</v>
      </c>
      <c r="BI153" s="50">
        <f t="shared" si="149"/>
        <v>280</v>
      </c>
    </row>
    <row r="154" spans="1:61">
      <c r="A154" s="95">
        <v>352</v>
      </c>
      <c r="L154" s="3" t="str">
        <f t="shared" si="148"/>
        <v>Not Yet Assigned</v>
      </c>
      <c r="M154" s="3" t="s">
        <v>76</v>
      </c>
      <c r="N154" s="3" t="s">
        <v>76</v>
      </c>
      <c r="O154" s="3" t="s">
        <v>76</v>
      </c>
      <c r="P154" s="3" t="s">
        <v>76</v>
      </c>
      <c r="Q154" s="3" t="s">
        <v>76</v>
      </c>
      <c r="R154" s="3" t="s">
        <v>76</v>
      </c>
      <c r="U154" s="34">
        <f t="shared" si="121"/>
        <v>21</v>
      </c>
      <c r="V154" s="35">
        <f t="shared" si="122"/>
        <v>0</v>
      </c>
      <c r="W154" s="34">
        <f t="shared" si="123"/>
        <v>56</v>
      </c>
      <c r="X154" s="34">
        <f t="shared" si="124"/>
        <v>60</v>
      </c>
      <c r="Z154" s="52">
        <f t="shared" si="125"/>
        <v>0</v>
      </c>
      <c r="AA154" s="52">
        <f t="shared" si="126"/>
        <v>0</v>
      </c>
      <c r="AB154" s="36">
        <f t="shared" si="127"/>
        <v>61</v>
      </c>
      <c r="AC154" s="55"/>
      <c r="AD154" s="52">
        <f t="shared" si="128"/>
        <v>0</v>
      </c>
      <c r="AE154" s="52">
        <f t="shared" si="129"/>
        <v>0</v>
      </c>
      <c r="AF154" s="34">
        <f t="shared" si="130"/>
        <v>68</v>
      </c>
      <c r="AG154" s="55"/>
      <c r="AH154" s="52">
        <f t="shared" si="131"/>
        <v>0</v>
      </c>
      <c r="AI154" s="52">
        <f t="shared" si="132"/>
        <v>0</v>
      </c>
      <c r="AJ154" s="34">
        <f t="shared" si="133"/>
        <v>75</v>
      </c>
      <c r="AK154" s="55"/>
      <c r="AL154" s="52">
        <f t="shared" si="134"/>
        <v>0</v>
      </c>
      <c r="AM154" s="52">
        <f t="shared" si="135"/>
        <v>0</v>
      </c>
      <c r="AN154" s="34">
        <f t="shared" si="136"/>
        <v>82</v>
      </c>
      <c r="AO154" s="34"/>
      <c r="AP154" s="34">
        <f t="shared" si="137"/>
        <v>106</v>
      </c>
      <c r="AQ154" s="37">
        <f t="shared" si="138"/>
        <v>109</v>
      </c>
      <c r="AR154" s="1">
        <v>30</v>
      </c>
      <c r="AS154" s="1">
        <f t="shared" si="139"/>
        <v>210</v>
      </c>
      <c r="AT154" s="34"/>
      <c r="AU154" s="34">
        <f t="shared" si="140"/>
        <v>-1</v>
      </c>
      <c r="AV154" s="7">
        <f t="shared" si="141"/>
        <v>292</v>
      </c>
      <c r="AW154" s="7"/>
      <c r="AX154" s="70">
        <f t="shared" si="142"/>
        <v>11.428571428571429</v>
      </c>
      <c r="AY154" s="50"/>
      <c r="AZ154" s="50">
        <f t="shared" si="146"/>
        <v>28</v>
      </c>
      <c r="BA154" s="50">
        <f t="shared" si="146"/>
        <v>56</v>
      </c>
      <c r="BB154" s="50">
        <f t="shared" si="143"/>
        <v>91</v>
      </c>
      <c r="BC154" s="50">
        <f t="shared" si="144"/>
        <v>112</v>
      </c>
      <c r="BD154" s="50">
        <f t="shared" si="149"/>
        <v>140</v>
      </c>
      <c r="BE154" s="50">
        <f t="shared" si="149"/>
        <v>168</v>
      </c>
      <c r="BF154" s="50">
        <f t="shared" si="149"/>
        <v>196</v>
      </c>
      <c r="BG154" s="50">
        <f t="shared" si="149"/>
        <v>224</v>
      </c>
      <c r="BH154" s="50">
        <f t="shared" si="149"/>
        <v>252</v>
      </c>
      <c r="BI154" s="50">
        <f t="shared" si="149"/>
        <v>280</v>
      </c>
    </row>
    <row r="155" spans="1:61">
      <c r="A155" s="95">
        <v>353</v>
      </c>
      <c r="L155" s="3" t="str">
        <f t="shared" si="148"/>
        <v>Not Yet Assigned</v>
      </c>
      <c r="M155" s="3" t="s">
        <v>76</v>
      </c>
      <c r="N155" s="3" t="s">
        <v>76</v>
      </c>
      <c r="O155" s="3" t="s">
        <v>76</v>
      </c>
      <c r="P155" s="3" t="s">
        <v>76</v>
      </c>
      <c r="Q155" s="3" t="s">
        <v>76</v>
      </c>
      <c r="R155" s="3" t="s">
        <v>76</v>
      </c>
      <c r="U155" s="34">
        <f t="shared" si="121"/>
        <v>21</v>
      </c>
      <c r="V155" s="35">
        <f t="shared" si="122"/>
        <v>0</v>
      </c>
      <c r="W155" s="34">
        <f t="shared" si="123"/>
        <v>56</v>
      </c>
      <c r="X155" s="34">
        <f t="shared" si="124"/>
        <v>60</v>
      </c>
      <c r="Z155" s="52">
        <f t="shared" si="125"/>
        <v>0</v>
      </c>
      <c r="AA155" s="52">
        <f t="shared" si="126"/>
        <v>0</v>
      </c>
      <c r="AB155" s="36">
        <f t="shared" si="127"/>
        <v>61</v>
      </c>
      <c r="AC155" s="55"/>
      <c r="AD155" s="52">
        <f t="shared" si="128"/>
        <v>0</v>
      </c>
      <c r="AE155" s="52">
        <f t="shared" si="129"/>
        <v>0</v>
      </c>
      <c r="AF155" s="34">
        <f t="shared" si="130"/>
        <v>68</v>
      </c>
      <c r="AG155" s="55"/>
      <c r="AH155" s="52">
        <f t="shared" si="131"/>
        <v>0</v>
      </c>
      <c r="AI155" s="52">
        <f t="shared" si="132"/>
        <v>0</v>
      </c>
      <c r="AJ155" s="34">
        <f t="shared" si="133"/>
        <v>75</v>
      </c>
      <c r="AK155" s="55"/>
      <c r="AL155" s="52">
        <f t="shared" si="134"/>
        <v>0</v>
      </c>
      <c r="AM155" s="52">
        <f t="shared" si="135"/>
        <v>0</v>
      </c>
      <c r="AN155" s="34">
        <f t="shared" si="136"/>
        <v>82</v>
      </c>
      <c r="AO155" s="34"/>
      <c r="AP155" s="34">
        <f t="shared" si="137"/>
        <v>106</v>
      </c>
      <c r="AQ155" s="37">
        <f t="shared" si="138"/>
        <v>109</v>
      </c>
      <c r="AR155" s="1">
        <v>30</v>
      </c>
      <c r="AS155" s="1">
        <f t="shared" si="139"/>
        <v>210</v>
      </c>
      <c r="AT155" s="34"/>
      <c r="AU155" s="34">
        <f t="shared" si="140"/>
        <v>-1</v>
      </c>
      <c r="AV155" s="7">
        <f t="shared" si="141"/>
        <v>292</v>
      </c>
      <c r="AW155" s="7"/>
      <c r="AX155" s="70">
        <f t="shared" si="142"/>
        <v>11.428571428571429</v>
      </c>
      <c r="AY155" s="50"/>
      <c r="AZ155" s="50">
        <f t="shared" si="146"/>
        <v>28</v>
      </c>
      <c r="BA155" s="50">
        <f t="shared" si="146"/>
        <v>56</v>
      </c>
      <c r="BB155" s="50">
        <f t="shared" si="143"/>
        <v>91</v>
      </c>
      <c r="BC155" s="50">
        <f t="shared" si="144"/>
        <v>112</v>
      </c>
      <c r="BD155" s="50">
        <f t="shared" si="149"/>
        <v>140</v>
      </c>
      <c r="BE155" s="50">
        <f t="shared" si="149"/>
        <v>168</v>
      </c>
      <c r="BF155" s="50">
        <f t="shared" si="149"/>
        <v>196</v>
      </c>
      <c r="BG155" s="50">
        <f t="shared" si="149"/>
        <v>224</v>
      </c>
      <c r="BH155" s="50">
        <f t="shared" si="149"/>
        <v>252</v>
      </c>
      <c r="BI155" s="50">
        <f t="shared" si="149"/>
        <v>280</v>
      </c>
    </row>
    <row r="156" spans="1:61">
      <c r="A156" s="95">
        <v>354</v>
      </c>
      <c r="L156" s="3" t="str">
        <f t="shared" si="148"/>
        <v>Not Yet Assigned</v>
      </c>
      <c r="M156" s="3" t="s">
        <v>76</v>
      </c>
      <c r="N156" s="3" t="s">
        <v>76</v>
      </c>
      <c r="O156" s="3" t="s">
        <v>76</v>
      </c>
      <c r="P156" s="3" t="s">
        <v>76</v>
      </c>
      <c r="Q156" s="3" t="s">
        <v>76</v>
      </c>
      <c r="R156" s="3" t="s">
        <v>76</v>
      </c>
      <c r="U156" s="34">
        <f t="shared" si="121"/>
        <v>21</v>
      </c>
      <c r="V156" s="35">
        <f t="shared" si="122"/>
        <v>0</v>
      </c>
      <c r="W156" s="34">
        <f t="shared" si="123"/>
        <v>56</v>
      </c>
      <c r="X156" s="34">
        <f t="shared" si="124"/>
        <v>60</v>
      </c>
      <c r="Z156" s="52">
        <f t="shared" si="125"/>
        <v>0</v>
      </c>
      <c r="AA156" s="52">
        <f t="shared" si="126"/>
        <v>0</v>
      </c>
      <c r="AB156" s="36">
        <f t="shared" si="127"/>
        <v>61</v>
      </c>
      <c r="AC156" s="55"/>
      <c r="AD156" s="52">
        <f t="shared" si="128"/>
        <v>0</v>
      </c>
      <c r="AE156" s="52">
        <f t="shared" si="129"/>
        <v>0</v>
      </c>
      <c r="AF156" s="34">
        <f t="shared" si="130"/>
        <v>68</v>
      </c>
      <c r="AG156" s="55"/>
      <c r="AH156" s="52">
        <f t="shared" si="131"/>
        <v>0</v>
      </c>
      <c r="AI156" s="52">
        <f t="shared" si="132"/>
        <v>0</v>
      </c>
      <c r="AJ156" s="34">
        <f t="shared" si="133"/>
        <v>75</v>
      </c>
      <c r="AK156" s="55"/>
      <c r="AL156" s="52">
        <f t="shared" si="134"/>
        <v>0</v>
      </c>
      <c r="AM156" s="52">
        <f t="shared" si="135"/>
        <v>0</v>
      </c>
      <c r="AN156" s="34">
        <f t="shared" si="136"/>
        <v>82</v>
      </c>
      <c r="AO156" s="34"/>
      <c r="AP156" s="34">
        <f t="shared" si="137"/>
        <v>106</v>
      </c>
      <c r="AQ156" s="37">
        <f t="shared" si="138"/>
        <v>109</v>
      </c>
      <c r="AR156" s="1">
        <v>30</v>
      </c>
      <c r="AS156" s="1">
        <f t="shared" si="139"/>
        <v>210</v>
      </c>
      <c r="AT156" s="34"/>
      <c r="AU156" s="34">
        <f t="shared" si="140"/>
        <v>-1</v>
      </c>
      <c r="AV156" s="7">
        <f t="shared" si="141"/>
        <v>292</v>
      </c>
      <c r="AW156" s="7"/>
      <c r="AX156" s="70">
        <f t="shared" si="142"/>
        <v>11.428571428571429</v>
      </c>
      <c r="AY156" s="50"/>
      <c r="AZ156" s="50">
        <f t="shared" si="146"/>
        <v>28</v>
      </c>
      <c r="BA156" s="50">
        <f t="shared" si="146"/>
        <v>56</v>
      </c>
      <c r="BB156" s="50">
        <f t="shared" si="143"/>
        <v>91</v>
      </c>
      <c r="BC156" s="50">
        <f t="shared" si="144"/>
        <v>112</v>
      </c>
      <c r="BD156" s="50">
        <f t="shared" si="149"/>
        <v>140</v>
      </c>
      <c r="BE156" s="50">
        <f t="shared" si="149"/>
        <v>168</v>
      </c>
      <c r="BF156" s="50">
        <f t="shared" si="149"/>
        <v>196</v>
      </c>
      <c r="BG156" s="50">
        <f t="shared" si="149"/>
        <v>224</v>
      </c>
      <c r="BH156" s="50">
        <f t="shared" si="149"/>
        <v>252</v>
      </c>
      <c r="BI156" s="50">
        <f t="shared" si="149"/>
        <v>280</v>
      </c>
    </row>
    <row r="157" spans="1:61">
      <c r="A157" s="95">
        <v>355</v>
      </c>
      <c r="L157" s="3" t="str">
        <f t="shared" si="148"/>
        <v>Not Yet Assigned</v>
      </c>
      <c r="M157" s="3" t="s">
        <v>76</v>
      </c>
      <c r="N157" s="3" t="s">
        <v>76</v>
      </c>
      <c r="O157" s="3" t="s">
        <v>76</v>
      </c>
      <c r="P157" s="3" t="s">
        <v>76</v>
      </c>
      <c r="Q157" s="3" t="s">
        <v>76</v>
      </c>
      <c r="R157" s="3" t="s">
        <v>76</v>
      </c>
      <c r="U157" s="34">
        <f t="shared" si="121"/>
        <v>21</v>
      </c>
      <c r="V157" s="35">
        <f t="shared" si="122"/>
        <v>0</v>
      </c>
      <c r="W157" s="34">
        <f t="shared" si="123"/>
        <v>56</v>
      </c>
      <c r="X157" s="34">
        <f t="shared" si="124"/>
        <v>60</v>
      </c>
      <c r="Z157" s="52">
        <f t="shared" si="125"/>
        <v>0</v>
      </c>
      <c r="AA157" s="52">
        <f t="shared" si="126"/>
        <v>0</v>
      </c>
      <c r="AB157" s="36">
        <f t="shared" si="127"/>
        <v>61</v>
      </c>
      <c r="AC157" s="55"/>
      <c r="AD157" s="52">
        <f t="shared" si="128"/>
        <v>0</v>
      </c>
      <c r="AE157" s="52">
        <f t="shared" si="129"/>
        <v>0</v>
      </c>
      <c r="AF157" s="34">
        <f t="shared" si="130"/>
        <v>68</v>
      </c>
      <c r="AG157" s="55"/>
      <c r="AH157" s="52">
        <f t="shared" si="131"/>
        <v>0</v>
      </c>
      <c r="AI157" s="52">
        <f t="shared" si="132"/>
        <v>0</v>
      </c>
      <c r="AJ157" s="34">
        <f t="shared" si="133"/>
        <v>75</v>
      </c>
      <c r="AK157" s="55"/>
      <c r="AL157" s="52">
        <f t="shared" si="134"/>
        <v>0</v>
      </c>
      <c r="AM157" s="52">
        <f t="shared" si="135"/>
        <v>0</v>
      </c>
      <c r="AN157" s="34">
        <f t="shared" si="136"/>
        <v>82</v>
      </c>
      <c r="AO157" s="34"/>
      <c r="AP157" s="34">
        <f t="shared" si="137"/>
        <v>106</v>
      </c>
      <c r="AQ157" s="37">
        <f t="shared" si="138"/>
        <v>109</v>
      </c>
      <c r="AR157" s="1">
        <v>30</v>
      </c>
      <c r="AS157" s="1">
        <f t="shared" si="139"/>
        <v>210</v>
      </c>
      <c r="AT157" s="34"/>
      <c r="AU157" s="34">
        <f t="shared" si="140"/>
        <v>-1</v>
      </c>
      <c r="AV157" s="7">
        <f t="shared" si="141"/>
        <v>292</v>
      </c>
      <c r="AW157" s="7"/>
      <c r="AX157" s="70">
        <f t="shared" si="142"/>
        <v>11.428571428571429</v>
      </c>
      <c r="AY157" s="50"/>
      <c r="AZ157" s="50">
        <f t="shared" si="146"/>
        <v>28</v>
      </c>
      <c r="BA157" s="50">
        <f t="shared" si="146"/>
        <v>56</v>
      </c>
      <c r="BB157" s="50">
        <f t="shared" si="143"/>
        <v>91</v>
      </c>
      <c r="BC157" s="50">
        <f t="shared" si="144"/>
        <v>112</v>
      </c>
      <c r="BD157" s="50">
        <f t="shared" si="149"/>
        <v>140</v>
      </c>
      <c r="BE157" s="50">
        <f t="shared" si="149"/>
        <v>168</v>
      </c>
      <c r="BF157" s="50">
        <f t="shared" si="149"/>
        <v>196</v>
      </c>
      <c r="BG157" s="50">
        <f t="shared" si="149"/>
        <v>224</v>
      </c>
      <c r="BH157" s="50">
        <f t="shared" si="149"/>
        <v>252</v>
      </c>
      <c r="BI157" s="50">
        <f t="shared" si="149"/>
        <v>280</v>
      </c>
    </row>
    <row r="158" spans="1:61">
      <c r="A158" s="95">
        <v>356</v>
      </c>
      <c r="L158" s="3" t="str">
        <f t="shared" si="148"/>
        <v>Not Yet Assigned</v>
      </c>
      <c r="M158" s="3" t="s">
        <v>76</v>
      </c>
      <c r="N158" s="3" t="s">
        <v>76</v>
      </c>
      <c r="O158" s="3" t="s">
        <v>76</v>
      </c>
      <c r="P158" s="3" t="s">
        <v>76</v>
      </c>
      <c r="Q158" s="3" t="s">
        <v>76</v>
      </c>
      <c r="R158" s="3" t="s">
        <v>76</v>
      </c>
      <c r="U158" s="34">
        <f t="shared" si="121"/>
        <v>21</v>
      </c>
      <c r="V158" s="35">
        <f t="shared" si="122"/>
        <v>0</v>
      </c>
      <c r="W158" s="34">
        <f t="shared" si="123"/>
        <v>56</v>
      </c>
      <c r="X158" s="34">
        <f t="shared" si="124"/>
        <v>60</v>
      </c>
      <c r="Z158" s="52">
        <f t="shared" si="125"/>
        <v>0</v>
      </c>
      <c r="AA158" s="52">
        <f t="shared" si="126"/>
        <v>0</v>
      </c>
      <c r="AB158" s="36">
        <f t="shared" si="127"/>
        <v>61</v>
      </c>
      <c r="AC158" s="55"/>
      <c r="AD158" s="52">
        <f t="shared" si="128"/>
        <v>0</v>
      </c>
      <c r="AE158" s="52">
        <f t="shared" si="129"/>
        <v>0</v>
      </c>
      <c r="AF158" s="34">
        <f t="shared" si="130"/>
        <v>68</v>
      </c>
      <c r="AG158" s="55"/>
      <c r="AH158" s="52">
        <f t="shared" si="131"/>
        <v>0</v>
      </c>
      <c r="AI158" s="52">
        <f t="shared" si="132"/>
        <v>0</v>
      </c>
      <c r="AJ158" s="34">
        <f t="shared" si="133"/>
        <v>75</v>
      </c>
      <c r="AK158" s="55"/>
      <c r="AL158" s="52">
        <f t="shared" si="134"/>
        <v>0</v>
      </c>
      <c r="AM158" s="52">
        <f t="shared" si="135"/>
        <v>0</v>
      </c>
      <c r="AN158" s="34">
        <f t="shared" si="136"/>
        <v>82</v>
      </c>
      <c r="AO158" s="34"/>
      <c r="AP158" s="34">
        <f t="shared" si="137"/>
        <v>106</v>
      </c>
      <c r="AQ158" s="37">
        <f t="shared" si="138"/>
        <v>109</v>
      </c>
      <c r="AR158" s="1">
        <v>30</v>
      </c>
      <c r="AS158" s="1">
        <f t="shared" si="139"/>
        <v>210</v>
      </c>
      <c r="AT158" s="34"/>
      <c r="AU158" s="34">
        <f t="shared" si="140"/>
        <v>-1</v>
      </c>
      <c r="AV158" s="7">
        <f t="shared" si="141"/>
        <v>292</v>
      </c>
      <c r="AW158" s="7"/>
      <c r="AX158" s="70">
        <f t="shared" si="142"/>
        <v>11.428571428571429</v>
      </c>
      <c r="AY158" s="50"/>
      <c r="AZ158" s="50">
        <f t="shared" si="146"/>
        <v>28</v>
      </c>
      <c r="BA158" s="50">
        <f t="shared" si="146"/>
        <v>56</v>
      </c>
      <c r="BB158" s="50">
        <f t="shared" si="143"/>
        <v>91</v>
      </c>
      <c r="BC158" s="50">
        <f t="shared" si="144"/>
        <v>112</v>
      </c>
      <c r="BD158" s="50">
        <f t="shared" si="149"/>
        <v>140</v>
      </c>
      <c r="BE158" s="50">
        <f t="shared" si="149"/>
        <v>168</v>
      </c>
      <c r="BF158" s="50">
        <f t="shared" si="149"/>
        <v>196</v>
      </c>
      <c r="BG158" s="50">
        <f t="shared" si="149"/>
        <v>224</v>
      </c>
      <c r="BH158" s="50">
        <f t="shared" si="149"/>
        <v>252</v>
      </c>
      <c r="BI158" s="50">
        <f t="shared" si="149"/>
        <v>280</v>
      </c>
    </row>
    <row r="159" spans="1:61">
      <c r="A159" s="95">
        <v>357</v>
      </c>
      <c r="L159" s="3" t="str">
        <f t="shared" si="148"/>
        <v>Not Yet Assigned</v>
      </c>
      <c r="M159" s="3" t="s">
        <v>76</v>
      </c>
      <c r="N159" s="3" t="s">
        <v>76</v>
      </c>
      <c r="O159" s="3" t="s">
        <v>76</v>
      </c>
      <c r="P159" s="3" t="s">
        <v>76</v>
      </c>
      <c r="Q159" s="3" t="s">
        <v>76</v>
      </c>
      <c r="R159" s="3" t="s">
        <v>76</v>
      </c>
      <c r="U159" s="34">
        <f t="shared" si="121"/>
        <v>21</v>
      </c>
      <c r="V159" s="35">
        <f t="shared" si="122"/>
        <v>0</v>
      </c>
      <c r="W159" s="34">
        <f t="shared" si="123"/>
        <v>56</v>
      </c>
      <c r="X159" s="34">
        <f t="shared" si="124"/>
        <v>60</v>
      </c>
      <c r="Z159" s="52">
        <f t="shared" si="125"/>
        <v>0</v>
      </c>
      <c r="AA159" s="52">
        <f t="shared" si="126"/>
        <v>0</v>
      </c>
      <c r="AB159" s="36">
        <f t="shared" si="127"/>
        <v>61</v>
      </c>
      <c r="AC159" s="55"/>
      <c r="AD159" s="52">
        <f t="shared" si="128"/>
        <v>0</v>
      </c>
      <c r="AE159" s="52">
        <f t="shared" si="129"/>
        <v>0</v>
      </c>
      <c r="AF159" s="34">
        <f t="shared" si="130"/>
        <v>68</v>
      </c>
      <c r="AG159" s="55"/>
      <c r="AH159" s="52">
        <f t="shared" si="131"/>
        <v>0</v>
      </c>
      <c r="AI159" s="52">
        <f t="shared" si="132"/>
        <v>0</v>
      </c>
      <c r="AJ159" s="34">
        <f t="shared" si="133"/>
        <v>75</v>
      </c>
      <c r="AK159" s="55"/>
      <c r="AL159" s="52">
        <f t="shared" si="134"/>
        <v>0</v>
      </c>
      <c r="AM159" s="52">
        <f t="shared" si="135"/>
        <v>0</v>
      </c>
      <c r="AN159" s="34">
        <f t="shared" si="136"/>
        <v>82</v>
      </c>
      <c r="AO159" s="34"/>
      <c r="AP159" s="34">
        <f t="shared" si="137"/>
        <v>106</v>
      </c>
      <c r="AQ159" s="37">
        <f t="shared" si="138"/>
        <v>109</v>
      </c>
      <c r="AR159" s="1">
        <v>30</v>
      </c>
      <c r="AS159" s="1">
        <f t="shared" si="139"/>
        <v>210</v>
      </c>
      <c r="AT159" s="34"/>
      <c r="AU159" s="34">
        <f t="shared" si="140"/>
        <v>-1</v>
      </c>
      <c r="AV159" s="7">
        <f t="shared" si="141"/>
        <v>292</v>
      </c>
      <c r="AW159" s="7"/>
      <c r="AX159" s="70">
        <f t="shared" si="142"/>
        <v>11.428571428571429</v>
      </c>
      <c r="AY159" s="50"/>
      <c r="AZ159" s="50">
        <f t="shared" si="146"/>
        <v>28</v>
      </c>
      <c r="BA159" s="50">
        <f t="shared" si="146"/>
        <v>56</v>
      </c>
      <c r="BB159" s="50">
        <f t="shared" si="143"/>
        <v>91</v>
      </c>
      <c r="BC159" s="50">
        <f t="shared" si="144"/>
        <v>112</v>
      </c>
      <c r="BD159" s="50">
        <f t="shared" si="149"/>
        <v>140</v>
      </c>
      <c r="BE159" s="50">
        <f t="shared" si="149"/>
        <v>168</v>
      </c>
      <c r="BF159" s="50">
        <f t="shared" si="149"/>
        <v>196</v>
      </c>
      <c r="BG159" s="50">
        <f t="shared" si="149"/>
        <v>224</v>
      </c>
      <c r="BH159" s="50">
        <f t="shared" si="149"/>
        <v>252</v>
      </c>
      <c r="BI159" s="50">
        <f t="shared" si="149"/>
        <v>280</v>
      </c>
    </row>
    <row r="160" spans="1:61">
      <c r="A160" s="95">
        <v>358</v>
      </c>
      <c r="L160" s="3" t="str">
        <f t="shared" si="148"/>
        <v>Not Yet Assigned</v>
      </c>
      <c r="M160" s="3" t="s">
        <v>76</v>
      </c>
      <c r="N160" s="3" t="s">
        <v>76</v>
      </c>
      <c r="O160" s="3" t="s">
        <v>76</v>
      </c>
      <c r="P160" s="3" t="s">
        <v>76</v>
      </c>
      <c r="Q160" s="3" t="s">
        <v>76</v>
      </c>
      <c r="R160" s="3" t="s">
        <v>76</v>
      </c>
      <c r="U160" s="34">
        <f t="shared" si="121"/>
        <v>21</v>
      </c>
      <c r="V160" s="35">
        <f t="shared" si="122"/>
        <v>0</v>
      </c>
      <c r="W160" s="34">
        <f t="shared" si="123"/>
        <v>56</v>
      </c>
      <c r="X160" s="34">
        <f t="shared" si="124"/>
        <v>60</v>
      </c>
      <c r="Z160" s="52">
        <f t="shared" si="125"/>
        <v>0</v>
      </c>
      <c r="AA160" s="52">
        <f t="shared" si="126"/>
        <v>0</v>
      </c>
      <c r="AB160" s="36">
        <f t="shared" si="127"/>
        <v>61</v>
      </c>
      <c r="AC160" s="55"/>
      <c r="AD160" s="52">
        <f t="shared" si="128"/>
        <v>0</v>
      </c>
      <c r="AE160" s="52">
        <f t="shared" si="129"/>
        <v>0</v>
      </c>
      <c r="AF160" s="34">
        <f t="shared" si="130"/>
        <v>68</v>
      </c>
      <c r="AG160" s="55"/>
      <c r="AH160" s="52">
        <f t="shared" si="131"/>
        <v>0</v>
      </c>
      <c r="AI160" s="52">
        <f t="shared" si="132"/>
        <v>0</v>
      </c>
      <c r="AJ160" s="34">
        <f t="shared" si="133"/>
        <v>75</v>
      </c>
      <c r="AK160" s="55"/>
      <c r="AL160" s="52">
        <f t="shared" si="134"/>
        <v>0</v>
      </c>
      <c r="AM160" s="52">
        <f t="shared" si="135"/>
        <v>0</v>
      </c>
      <c r="AN160" s="34">
        <f t="shared" si="136"/>
        <v>82</v>
      </c>
      <c r="AO160" s="34"/>
      <c r="AP160" s="34">
        <f t="shared" si="137"/>
        <v>106</v>
      </c>
      <c r="AQ160" s="37">
        <f t="shared" si="138"/>
        <v>109</v>
      </c>
      <c r="AR160" s="1">
        <v>30</v>
      </c>
      <c r="AS160" s="1">
        <f t="shared" si="139"/>
        <v>210</v>
      </c>
      <c r="AT160" s="34"/>
      <c r="AU160" s="34">
        <f t="shared" si="140"/>
        <v>-1</v>
      </c>
      <c r="AV160" s="7">
        <f t="shared" si="141"/>
        <v>292</v>
      </c>
      <c r="AW160" s="7"/>
      <c r="AX160" s="70">
        <f t="shared" si="142"/>
        <v>11.428571428571429</v>
      </c>
      <c r="AY160" s="50"/>
      <c r="AZ160" s="50">
        <f t="shared" si="146"/>
        <v>28</v>
      </c>
      <c r="BA160" s="50">
        <f t="shared" si="146"/>
        <v>56</v>
      </c>
      <c r="BB160" s="50">
        <f t="shared" si="143"/>
        <v>91</v>
      </c>
      <c r="BC160" s="50">
        <f t="shared" si="144"/>
        <v>112</v>
      </c>
      <c r="BD160" s="50">
        <f t="shared" si="149"/>
        <v>140</v>
      </c>
      <c r="BE160" s="50">
        <f t="shared" si="149"/>
        <v>168</v>
      </c>
      <c r="BF160" s="50">
        <f t="shared" si="149"/>
        <v>196</v>
      </c>
      <c r="BG160" s="50">
        <f t="shared" si="149"/>
        <v>224</v>
      </c>
      <c r="BH160" s="50">
        <f t="shared" si="149"/>
        <v>252</v>
      </c>
      <c r="BI160" s="50">
        <f t="shared" si="149"/>
        <v>280</v>
      </c>
    </row>
    <row r="161" spans="1:61">
      <c r="A161" s="95">
        <v>359</v>
      </c>
      <c r="L161" s="3" t="str">
        <f t="shared" si="148"/>
        <v>Not Yet Assigned</v>
      </c>
      <c r="M161" s="3" t="s">
        <v>76</v>
      </c>
      <c r="N161" s="3" t="s">
        <v>76</v>
      </c>
      <c r="O161" s="3" t="s">
        <v>76</v>
      </c>
      <c r="P161" s="3" t="s">
        <v>76</v>
      </c>
      <c r="Q161" s="3" t="s">
        <v>76</v>
      </c>
      <c r="R161" s="3" t="s">
        <v>76</v>
      </c>
      <c r="U161" s="34">
        <f t="shared" si="121"/>
        <v>21</v>
      </c>
      <c r="V161" s="35">
        <f t="shared" si="122"/>
        <v>0</v>
      </c>
      <c r="W161" s="34">
        <f t="shared" si="123"/>
        <v>56</v>
      </c>
      <c r="X161" s="34">
        <f t="shared" si="124"/>
        <v>60</v>
      </c>
      <c r="Z161" s="52">
        <f t="shared" si="125"/>
        <v>0</v>
      </c>
      <c r="AA161" s="52">
        <f t="shared" si="126"/>
        <v>0</v>
      </c>
      <c r="AB161" s="36">
        <f t="shared" si="127"/>
        <v>61</v>
      </c>
      <c r="AC161" s="55"/>
      <c r="AD161" s="52">
        <f t="shared" si="128"/>
        <v>0</v>
      </c>
      <c r="AE161" s="52">
        <f t="shared" si="129"/>
        <v>0</v>
      </c>
      <c r="AF161" s="34">
        <f t="shared" si="130"/>
        <v>68</v>
      </c>
      <c r="AG161" s="55"/>
      <c r="AH161" s="52">
        <f t="shared" si="131"/>
        <v>0</v>
      </c>
      <c r="AI161" s="52">
        <f t="shared" si="132"/>
        <v>0</v>
      </c>
      <c r="AJ161" s="34">
        <f t="shared" si="133"/>
        <v>75</v>
      </c>
      <c r="AK161" s="55"/>
      <c r="AL161" s="52">
        <f t="shared" si="134"/>
        <v>0</v>
      </c>
      <c r="AM161" s="52">
        <f t="shared" si="135"/>
        <v>0</v>
      </c>
      <c r="AN161" s="34">
        <f t="shared" si="136"/>
        <v>82</v>
      </c>
      <c r="AO161" s="34"/>
      <c r="AP161" s="34">
        <f t="shared" si="137"/>
        <v>106</v>
      </c>
      <c r="AQ161" s="37">
        <f t="shared" si="138"/>
        <v>109</v>
      </c>
      <c r="AR161" s="1">
        <v>30</v>
      </c>
      <c r="AS161" s="1">
        <f t="shared" si="139"/>
        <v>210</v>
      </c>
      <c r="AT161" s="34"/>
      <c r="AU161" s="34">
        <f t="shared" si="140"/>
        <v>-1</v>
      </c>
      <c r="AV161" s="7">
        <f t="shared" si="141"/>
        <v>292</v>
      </c>
      <c r="AW161" s="7"/>
      <c r="AX161" s="70">
        <f t="shared" si="142"/>
        <v>11.428571428571429</v>
      </c>
      <c r="AY161" s="50"/>
      <c r="AZ161" s="50">
        <f t="shared" si="146"/>
        <v>28</v>
      </c>
      <c r="BA161" s="50">
        <f t="shared" si="146"/>
        <v>56</v>
      </c>
      <c r="BB161" s="50">
        <f t="shared" si="143"/>
        <v>91</v>
      </c>
      <c r="BC161" s="50">
        <f t="shared" si="144"/>
        <v>112</v>
      </c>
      <c r="BD161" s="50">
        <f t="shared" si="149"/>
        <v>140</v>
      </c>
      <c r="BE161" s="50">
        <f t="shared" si="149"/>
        <v>168</v>
      </c>
      <c r="BF161" s="50">
        <f t="shared" si="149"/>
        <v>196</v>
      </c>
      <c r="BG161" s="50">
        <f t="shared" si="149"/>
        <v>224</v>
      </c>
      <c r="BH161" s="50">
        <f t="shared" si="149"/>
        <v>252</v>
      </c>
      <c r="BI161" s="50">
        <f t="shared" si="149"/>
        <v>280</v>
      </c>
    </row>
    <row r="162" spans="1:61">
      <c r="A162" s="95">
        <v>360</v>
      </c>
      <c r="L162" s="3" t="str">
        <f t="shared" si="148"/>
        <v>Not Yet Assigned</v>
      </c>
      <c r="M162" s="3" t="s">
        <v>76</v>
      </c>
      <c r="N162" s="3" t="s">
        <v>76</v>
      </c>
      <c r="O162" s="3" t="s">
        <v>76</v>
      </c>
      <c r="P162" s="3" t="s">
        <v>76</v>
      </c>
      <c r="Q162" s="3" t="s">
        <v>76</v>
      </c>
      <c r="R162" s="3" t="s">
        <v>76</v>
      </c>
      <c r="U162" s="34">
        <f t="shared" ref="U162:U193" si="150">T162+21</f>
        <v>21</v>
      </c>
      <c r="V162" s="35">
        <f t="shared" ref="V162:V193" si="151">AY162</f>
        <v>0</v>
      </c>
      <c r="W162" s="34">
        <f t="shared" ref="W162:W193" si="152">BA162</f>
        <v>56</v>
      </c>
      <c r="X162" s="34">
        <f t="shared" ref="X162:X193" si="153">AB162-1</f>
        <v>60</v>
      </c>
      <c r="Z162" s="52">
        <f t="shared" ref="Z162:Z193" si="154">10/1000*Y162</f>
        <v>0</v>
      </c>
      <c r="AA162" s="52">
        <f t="shared" ref="AA162:AA193" si="155">Y162*(10/1000)*(1/2)*(1000/1)</f>
        <v>0</v>
      </c>
      <c r="AB162" s="36">
        <f t="shared" ref="AB162:AB193" si="156">V162+61</f>
        <v>61</v>
      </c>
      <c r="AC162" s="55"/>
      <c r="AD162" s="52">
        <f t="shared" ref="AD162:AD193" si="157">10/1000*AC162</f>
        <v>0</v>
      </c>
      <c r="AE162" s="52">
        <f t="shared" ref="AE162:AE193" si="158">AC162*(10/1000)*(1/2)*(1000/1)</f>
        <v>0</v>
      </c>
      <c r="AF162" s="34">
        <f t="shared" ref="AF162:AF193" si="159">AB162+7</f>
        <v>68</v>
      </c>
      <c r="AG162" s="55"/>
      <c r="AH162" s="52">
        <f t="shared" ref="AH162:AH193" si="160">10/1000*AG162</f>
        <v>0</v>
      </c>
      <c r="AI162" s="52">
        <f t="shared" ref="AI162:AI193" si="161">AG162*(10/1000)*(1/2)*(1000/1)</f>
        <v>0</v>
      </c>
      <c r="AJ162" s="34">
        <f t="shared" ref="AJ162:AJ193" si="162">AB162+14</f>
        <v>75</v>
      </c>
      <c r="AK162" s="55"/>
      <c r="AL162" s="52">
        <f t="shared" ref="AL162:AL193" si="163">10/1000*AK162</f>
        <v>0</v>
      </c>
      <c r="AM162" s="52">
        <f t="shared" ref="AM162:AM193" si="164">AK162*(10/1000)*(1/2)*(1000/1)</f>
        <v>0</v>
      </c>
      <c r="AN162" s="34">
        <f t="shared" ref="AN162:AN193" si="165">AB162+21</f>
        <v>82</v>
      </c>
      <c r="AO162" s="34"/>
      <c r="AP162" s="34">
        <f t="shared" ref="AP162:AP193" si="166">AQ162-3</f>
        <v>106</v>
      </c>
      <c r="AQ162" s="37">
        <f t="shared" ref="AQ162:AQ193" si="167">AN162+27</f>
        <v>109</v>
      </c>
      <c r="AR162" s="1">
        <v>30</v>
      </c>
      <c r="AS162" s="1">
        <f t="shared" ref="AS162:AS193" si="168">AR162*7</f>
        <v>210</v>
      </c>
      <c r="AT162" s="34"/>
      <c r="AU162" s="34">
        <f t="shared" ref="AU162:AU193" si="169">AW162-1</f>
        <v>-1</v>
      </c>
      <c r="AV162" s="7">
        <f t="shared" ref="AV162:AV193" si="170">AN162+AS162</f>
        <v>292</v>
      </c>
      <c r="AW162" s="7"/>
      <c r="AX162" s="70">
        <f t="shared" ref="AX162:AX193" si="171">((AV162-V162)/28)+1</f>
        <v>11.428571428571429</v>
      </c>
      <c r="AY162" s="50"/>
      <c r="AZ162" s="50">
        <f t="shared" ref="AZ162:BA181" si="172">AY162+28</f>
        <v>28</v>
      </c>
      <c r="BA162" s="50">
        <f t="shared" si="172"/>
        <v>56</v>
      </c>
      <c r="BB162" s="50">
        <f t="shared" ref="BB162:BB193" si="173">BA162+35</f>
        <v>91</v>
      </c>
      <c r="BC162" s="50">
        <f t="shared" ref="BC162:BC193" si="174">BB162+21</f>
        <v>112</v>
      </c>
      <c r="BD162" s="50">
        <f t="shared" ref="BD162:BI171" si="175">BC162+28</f>
        <v>140</v>
      </c>
      <c r="BE162" s="50">
        <f t="shared" si="175"/>
        <v>168</v>
      </c>
      <c r="BF162" s="50">
        <f t="shared" si="175"/>
        <v>196</v>
      </c>
      <c r="BG162" s="50">
        <f t="shared" si="175"/>
        <v>224</v>
      </c>
      <c r="BH162" s="50">
        <f t="shared" si="175"/>
        <v>252</v>
      </c>
      <c r="BI162" s="50">
        <f t="shared" si="175"/>
        <v>280</v>
      </c>
    </row>
    <row r="163" spans="1:61">
      <c r="A163" s="95">
        <v>361</v>
      </c>
      <c r="L163" s="3" t="str">
        <f t="shared" si="148"/>
        <v>Not Yet Assigned</v>
      </c>
      <c r="M163" s="3" t="s">
        <v>76</v>
      </c>
      <c r="N163" s="3" t="s">
        <v>76</v>
      </c>
      <c r="O163" s="3" t="s">
        <v>76</v>
      </c>
      <c r="P163" s="3" t="s">
        <v>76</v>
      </c>
      <c r="Q163" s="3" t="s">
        <v>76</v>
      </c>
      <c r="R163" s="3" t="s">
        <v>76</v>
      </c>
      <c r="U163" s="34">
        <f t="shared" si="150"/>
        <v>21</v>
      </c>
      <c r="V163" s="35">
        <f t="shared" si="151"/>
        <v>0</v>
      </c>
      <c r="W163" s="34">
        <f t="shared" si="152"/>
        <v>56</v>
      </c>
      <c r="X163" s="34">
        <f t="shared" si="153"/>
        <v>60</v>
      </c>
      <c r="Z163" s="52">
        <f t="shared" si="154"/>
        <v>0</v>
      </c>
      <c r="AA163" s="52">
        <f t="shared" si="155"/>
        <v>0</v>
      </c>
      <c r="AB163" s="36">
        <f t="shared" si="156"/>
        <v>61</v>
      </c>
      <c r="AC163" s="55"/>
      <c r="AD163" s="52">
        <f t="shared" si="157"/>
        <v>0</v>
      </c>
      <c r="AE163" s="52">
        <f t="shared" si="158"/>
        <v>0</v>
      </c>
      <c r="AF163" s="34">
        <f t="shared" si="159"/>
        <v>68</v>
      </c>
      <c r="AG163" s="55"/>
      <c r="AH163" s="52">
        <f t="shared" si="160"/>
        <v>0</v>
      </c>
      <c r="AI163" s="52">
        <f t="shared" si="161"/>
        <v>0</v>
      </c>
      <c r="AJ163" s="34">
        <f t="shared" si="162"/>
        <v>75</v>
      </c>
      <c r="AK163" s="55"/>
      <c r="AL163" s="52">
        <f t="shared" si="163"/>
        <v>0</v>
      </c>
      <c r="AM163" s="52">
        <f t="shared" si="164"/>
        <v>0</v>
      </c>
      <c r="AN163" s="34">
        <f t="shared" si="165"/>
        <v>82</v>
      </c>
      <c r="AO163" s="34"/>
      <c r="AP163" s="34">
        <f t="shared" si="166"/>
        <v>106</v>
      </c>
      <c r="AQ163" s="37">
        <f t="shared" si="167"/>
        <v>109</v>
      </c>
      <c r="AR163" s="1">
        <v>30</v>
      </c>
      <c r="AS163" s="1">
        <f t="shared" si="168"/>
        <v>210</v>
      </c>
      <c r="AT163" s="34"/>
      <c r="AU163" s="34">
        <f t="shared" si="169"/>
        <v>-1</v>
      </c>
      <c r="AV163" s="7">
        <f t="shared" si="170"/>
        <v>292</v>
      </c>
      <c r="AW163" s="7"/>
      <c r="AX163" s="70">
        <f t="shared" si="171"/>
        <v>11.428571428571429</v>
      </c>
      <c r="AY163" s="50"/>
      <c r="AZ163" s="50">
        <f t="shared" si="172"/>
        <v>28</v>
      </c>
      <c r="BA163" s="50">
        <f t="shared" si="172"/>
        <v>56</v>
      </c>
      <c r="BB163" s="50">
        <f t="shared" si="173"/>
        <v>91</v>
      </c>
      <c r="BC163" s="50">
        <f t="shared" si="174"/>
        <v>112</v>
      </c>
      <c r="BD163" s="50">
        <f t="shared" si="175"/>
        <v>140</v>
      </c>
      <c r="BE163" s="50">
        <f t="shared" si="175"/>
        <v>168</v>
      </c>
      <c r="BF163" s="50">
        <f t="shared" si="175"/>
        <v>196</v>
      </c>
      <c r="BG163" s="50">
        <f t="shared" si="175"/>
        <v>224</v>
      </c>
      <c r="BH163" s="50">
        <f t="shared" si="175"/>
        <v>252</v>
      </c>
      <c r="BI163" s="50">
        <f t="shared" si="175"/>
        <v>280</v>
      </c>
    </row>
    <row r="164" spans="1:61">
      <c r="A164" s="95">
        <v>362</v>
      </c>
      <c r="L164" s="3" t="str">
        <f t="shared" si="148"/>
        <v>Not Yet Assigned</v>
      </c>
      <c r="M164" s="3" t="s">
        <v>76</v>
      </c>
      <c r="N164" s="3" t="s">
        <v>76</v>
      </c>
      <c r="O164" s="3" t="s">
        <v>76</v>
      </c>
      <c r="P164" s="3" t="s">
        <v>76</v>
      </c>
      <c r="Q164" s="3" t="s">
        <v>76</v>
      </c>
      <c r="R164" s="3" t="s">
        <v>76</v>
      </c>
      <c r="U164" s="34">
        <f t="shared" si="150"/>
        <v>21</v>
      </c>
      <c r="V164" s="35">
        <f t="shared" si="151"/>
        <v>0</v>
      </c>
      <c r="W164" s="34">
        <f t="shared" si="152"/>
        <v>56</v>
      </c>
      <c r="X164" s="34">
        <f t="shared" si="153"/>
        <v>60</v>
      </c>
      <c r="Z164" s="52">
        <f t="shared" si="154"/>
        <v>0</v>
      </c>
      <c r="AA164" s="52">
        <f t="shared" si="155"/>
        <v>0</v>
      </c>
      <c r="AB164" s="36">
        <f t="shared" si="156"/>
        <v>61</v>
      </c>
      <c r="AC164" s="55"/>
      <c r="AD164" s="52">
        <f t="shared" si="157"/>
        <v>0</v>
      </c>
      <c r="AE164" s="52">
        <f t="shared" si="158"/>
        <v>0</v>
      </c>
      <c r="AF164" s="34">
        <f t="shared" si="159"/>
        <v>68</v>
      </c>
      <c r="AG164" s="55"/>
      <c r="AH164" s="52">
        <f t="shared" si="160"/>
        <v>0</v>
      </c>
      <c r="AI164" s="52">
        <f t="shared" si="161"/>
        <v>0</v>
      </c>
      <c r="AJ164" s="34">
        <f t="shared" si="162"/>
        <v>75</v>
      </c>
      <c r="AK164" s="55"/>
      <c r="AL164" s="52">
        <f t="shared" si="163"/>
        <v>0</v>
      </c>
      <c r="AM164" s="52">
        <f t="shared" si="164"/>
        <v>0</v>
      </c>
      <c r="AN164" s="34">
        <f t="shared" si="165"/>
        <v>82</v>
      </c>
      <c r="AO164" s="34"/>
      <c r="AP164" s="34">
        <f t="shared" si="166"/>
        <v>106</v>
      </c>
      <c r="AQ164" s="37">
        <f t="shared" si="167"/>
        <v>109</v>
      </c>
      <c r="AR164" s="1">
        <v>30</v>
      </c>
      <c r="AS164" s="1">
        <f t="shared" si="168"/>
        <v>210</v>
      </c>
      <c r="AT164" s="34"/>
      <c r="AU164" s="34">
        <f t="shared" si="169"/>
        <v>-1</v>
      </c>
      <c r="AV164" s="7">
        <f t="shared" si="170"/>
        <v>292</v>
      </c>
      <c r="AW164" s="7"/>
      <c r="AX164" s="70">
        <f t="shared" si="171"/>
        <v>11.428571428571429</v>
      </c>
      <c r="AY164" s="50"/>
      <c r="AZ164" s="50">
        <f t="shared" si="172"/>
        <v>28</v>
      </c>
      <c r="BA164" s="50">
        <f t="shared" si="172"/>
        <v>56</v>
      </c>
      <c r="BB164" s="50">
        <f t="shared" si="173"/>
        <v>91</v>
      </c>
      <c r="BC164" s="50">
        <f t="shared" si="174"/>
        <v>112</v>
      </c>
      <c r="BD164" s="50">
        <f t="shared" si="175"/>
        <v>140</v>
      </c>
      <c r="BE164" s="50">
        <f t="shared" si="175"/>
        <v>168</v>
      </c>
      <c r="BF164" s="50">
        <f t="shared" si="175"/>
        <v>196</v>
      </c>
      <c r="BG164" s="50">
        <f t="shared" si="175"/>
        <v>224</v>
      </c>
      <c r="BH164" s="50">
        <f t="shared" si="175"/>
        <v>252</v>
      </c>
      <c r="BI164" s="50">
        <f t="shared" si="175"/>
        <v>280</v>
      </c>
    </row>
    <row r="165" spans="1:61">
      <c r="A165" s="95">
        <v>363</v>
      </c>
      <c r="L165" s="3" t="str">
        <f t="shared" si="148"/>
        <v>Not Yet Assigned</v>
      </c>
      <c r="M165" s="3" t="s">
        <v>76</v>
      </c>
      <c r="N165" s="3" t="s">
        <v>76</v>
      </c>
      <c r="O165" s="3" t="s">
        <v>76</v>
      </c>
      <c r="P165" s="3" t="s">
        <v>76</v>
      </c>
      <c r="Q165" s="3" t="s">
        <v>76</v>
      </c>
      <c r="R165" s="3" t="s">
        <v>76</v>
      </c>
      <c r="U165" s="34">
        <f t="shared" si="150"/>
        <v>21</v>
      </c>
      <c r="V165" s="35">
        <f t="shared" si="151"/>
        <v>0</v>
      </c>
      <c r="W165" s="34">
        <f t="shared" si="152"/>
        <v>56</v>
      </c>
      <c r="X165" s="34">
        <f t="shared" si="153"/>
        <v>60</v>
      </c>
      <c r="Z165" s="52">
        <f t="shared" si="154"/>
        <v>0</v>
      </c>
      <c r="AA165" s="52">
        <f t="shared" si="155"/>
        <v>0</v>
      </c>
      <c r="AB165" s="36">
        <f t="shared" si="156"/>
        <v>61</v>
      </c>
      <c r="AC165" s="55"/>
      <c r="AD165" s="52">
        <f t="shared" si="157"/>
        <v>0</v>
      </c>
      <c r="AE165" s="52">
        <f t="shared" si="158"/>
        <v>0</v>
      </c>
      <c r="AF165" s="34">
        <f t="shared" si="159"/>
        <v>68</v>
      </c>
      <c r="AG165" s="55"/>
      <c r="AH165" s="52">
        <f t="shared" si="160"/>
        <v>0</v>
      </c>
      <c r="AI165" s="52">
        <f t="shared" si="161"/>
        <v>0</v>
      </c>
      <c r="AJ165" s="34">
        <f t="shared" si="162"/>
        <v>75</v>
      </c>
      <c r="AK165" s="55"/>
      <c r="AL165" s="52">
        <f t="shared" si="163"/>
        <v>0</v>
      </c>
      <c r="AM165" s="52">
        <f t="shared" si="164"/>
        <v>0</v>
      </c>
      <c r="AN165" s="34">
        <f t="shared" si="165"/>
        <v>82</v>
      </c>
      <c r="AO165" s="34"/>
      <c r="AP165" s="34">
        <f t="shared" si="166"/>
        <v>106</v>
      </c>
      <c r="AQ165" s="37">
        <f t="shared" si="167"/>
        <v>109</v>
      </c>
      <c r="AR165" s="1">
        <v>30</v>
      </c>
      <c r="AS165" s="1">
        <f t="shared" si="168"/>
        <v>210</v>
      </c>
      <c r="AT165" s="34"/>
      <c r="AU165" s="34">
        <f t="shared" si="169"/>
        <v>-1</v>
      </c>
      <c r="AV165" s="7">
        <f t="shared" si="170"/>
        <v>292</v>
      </c>
      <c r="AW165" s="7"/>
      <c r="AX165" s="70">
        <f t="shared" si="171"/>
        <v>11.428571428571429</v>
      </c>
      <c r="AY165" s="50"/>
      <c r="AZ165" s="50">
        <f t="shared" si="172"/>
        <v>28</v>
      </c>
      <c r="BA165" s="50">
        <f t="shared" si="172"/>
        <v>56</v>
      </c>
      <c r="BB165" s="50">
        <f t="shared" si="173"/>
        <v>91</v>
      </c>
      <c r="BC165" s="50">
        <f t="shared" si="174"/>
        <v>112</v>
      </c>
      <c r="BD165" s="50">
        <f t="shared" si="175"/>
        <v>140</v>
      </c>
      <c r="BE165" s="50">
        <f t="shared" si="175"/>
        <v>168</v>
      </c>
      <c r="BF165" s="50">
        <f t="shared" si="175"/>
        <v>196</v>
      </c>
      <c r="BG165" s="50">
        <f t="shared" si="175"/>
        <v>224</v>
      </c>
      <c r="BH165" s="50">
        <f t="shared" si="175"/>
        <v>252</v>
      </c>
      <c r="BI165" s="50">
        <f t="shared" si="175"/>
        <v>280</v>
      </c>
    </row>
    <row r="166" spans="1:61">
      <c r="A166" s="95">
        <v>364</v>
      </c>
      <c r="L166" s="3" t="str">
        <f t="shared" si="148"/>
        <v>Not Yet Assigned</v>
      </c>
      <c r="M166" s="3" t="s">
        <v>76</v>
      </c>
      <c r="N166" s="3" t="s">
        <v>76</v>
      </c>
      <c r="O166" s="3" t="s">
        <v>76</v>
      </c>
      <c r="P166" s="3" t="s">
        <v>76</v>
      </c>
      <c r="Q166" s="3" t="s">
        <v>76</v>
      </c>
      <c r="R166" s="3" t="s">
        <v>76</v>
      </c>
      <c r="U166" s="34">
        <f t="shared" si="150"/>
        <v>21</v>
      </c>
      <c r="V166" s="35">
        <f t="shared" si="151"/>
        <v>0</v>
      </c>
      <c r="W166" s="34">
        <f t="shared" si="152"/>
        <v>56</v>
      </c>
      <c r="X166" s="34">
        <f t="shared" si="153"/>
        <v>60</v>
      </c>
      <c r="Z166" s="52">
        <f t="shared" si="154"/>
        <v>0</v>
      </c>
      <c r="AA166" s="52">
        <f t="shared" si="155"/>
        <v>0</v>
      </c>
      <c r="AB166" s="36">
        <f t="shared" si="156"/>
        <v>61</v>
      </c>
      <c r="AC166" s="55"/>
      <c r="AD166" s="52">
        <f t="shared" si="157"/>
        <v>0</v>
      </c>
      <c r="AE166" s="52">
        <f t="shared" si="158"/>
        <v>0</v>
      </c>
      <c r="AF166" s="34">
        <f t="shared" si="159"/>
        <v>68</v>
      </c>
      <c r="AG166" s="55"/>
      <c r="AH166" s="52">
        <f t="shared" si="160"/>
        <v>0</v>
      </c>
      <c r="AI166" s="52">
        <f t="shared" si="161"/>
        <v>0</v>
      </c>
      <c r="AJ166" s="34">
        <f t="shared" si="162"/>
        <v>75</v>
      </c>
      <c r="AK166" s="55"/>
      <c r="AL166" s="52">
        <f t="shared" si="163"/>
        <v>0</v>
      </c>
      <c r="AM166" s="52">
        <f t="shared" si="164"/>
        <v>0</v>
      </c>
      <c r="AN166" s="34">
        <f t="shared" si="165"/>
        <v>82</v>
      </c>
      <c r="AO166" s="34"/>
      <c r="AP166" s="34">
        <f t="shared" si="166"/>
        <v>106</v>
      </c>
      <c r="AQ166" s="37">
        <f t="shared" si="167"/>
        <v>109</v>
      </c>
      <c r="AR166" s="1">
        <v>30</v>
      </c>
      <c r="AS166" s="1">
        <f t="shared" si="168"/>
        <v>210</v>
      </c>
      <c r="AT166" s="34"/>
      <c r="AU166" s="34">
        <f t="shared" si="169"/>
        <v>-1</v>
      </c>
      <c r="AV166" s="7">
        <f t="shared" si="170"/>
        <v>292</v>
      </c>
      <c r="AW166" s="7"/>
      <c r="AX166" s="70">
        <f t="shared" si="171"/>
        <v>11.428571428571429</v>
      </c>
      <c r="AY166" s="50"/>
      <c r="AZ166" s="50">
        <f t="shared" si="172"/>
        <v>28</v>
      </c>
      <c r="BA166" s="50">
        <f t="shared" si="172"/>
        <v>56</v>
      </c>
      <c r="BB166" s="50">
        <f t="shared" si="173"/>
        <v>91</v>
      </c>
      <c r="BC166" s="50">
        <f t="shared" si="174"/>
        <v>112</v>
      </c>
      <c r="BD166" s="50">
        <f t="shared" si="175"/>
        <v>140</v>
      </c>
      <c r="BE166" s="50">
        <f t="shared" si="175"/>
        <v>168</v>
      </c>
      <c r="BF166" s="50">
        <f t="shared" si="175"/>
        <v>196</v>
      </c>
      <c r="BG166" s="50">
        <f t="shared" si="175"/>
        <v>224</v>
      </c>
      <c r="BH166" s="50">
        <f t="shared" si="175"/>
        <v>252</v>
      </c>
      <c r="BI166" s="50">
        <f t="shared" si="175"/>
        <v>280</v>
      </c>
    </row>
    <row r="167" spans="1:61">
      <c r="A167" s="95">
        <v>365</v>
      </c>
      <c r="L167" s="3" t="str">
        <f t="shared" si="148"/>
        <v>Not Yet Assigned</v>
      </c>
      <c r="M167" s="3" t="s">
        <v>76</v>
      </c>
      <c r="N167" s="3" t="s">
        <v>76</v>
      </c>
      <c r="O167" s="3" t="s">
        <v>76</v>
      </c>
      <c r="P167" s="3" t="s">
        <v>76</v>
      </c>
      <c r="Q167" s="3" t="s">
        <v>76</v>
      </c>
      <c r="R167" s="3" t="s">
        <v>76</v>
      </c>
      <c r="U167" s="34">
        <f t="shared" si="150"/>
        <v>21</v>
      </c>
      <c r="V167" s="35">
        <f t="shared" si="151"/>
        <v>0</v>
      </c>
      <c r="W167" s="34">
        <f t="shared" si="152"/>
        <v>56</v>
      </c>
      <c r="X167" s="34">
        <f t="shared" si="153"/>
        <v>60</v>
      </c>
      <c r="Z167" s="52">
        <f t="shared" si="154"/>
        <v>0</v>
      </c>
      <c r="AA167" s="52">
        <f t="shared" si="155"/>
        <v>0</v>
      </c>
      <c r="AB167" s="36">
        <f t="shared" si="156"/>
        <v>61</v>
      </c>
      <c r="AC167" s="55"/>
      <c r="AD167" s="52">
        <f t="shared" si="157"/>
        <v>0</v>
      </c>
      <c r="AE167" s="52">
        <f t="shared" si="158"/>
        <v>0</v>
      </c>
      <c r="AF167" s="34">
        <f t="shared" si="159"/>
        <v>68</v>
      </c>
      <c r="AG167" s="55"/>
      <c r="AH167" s="52">
        <f t="shared" si="160"/>
        <v>0</v>
      </c>
      <c r="AI167" s="52">
        <f t="shared" si="161"/>
        <v>0</v>
      </c>
      <c r="AJ167" s="34">
        <f t="shared" si="162"/>
        <v>75</v>
      </c>
      <c r="AK167" s="55"/>
      <c r="AL167" s="52">
        <f t="shared" si="163"/>
        <v>0</v>
      </c>
      <c r="AM167" s="52">
        <f t="shared" si="164"/>
        <v>0</v>
      </c>
      <c r="AN167" s="34">
        <f t="shared" si="165"/>
        <v>82</v>
      </c>
      <c r="AO167" s="34"/>
      <c r="AP167" s="34">
        <f t="shared" si="166"/>
        <v>106</v>
      </c>
      <c r="AQ167" s="37">
        <f t="shared" si="167"/>
        <v>109</v>
      </c>
      <c r="AR167" s="1">
        <v>30</v>
      </c>
      <c r="AS167" s="1">
        <f t="shared" si="168"/>
        <v>210</v>
      </c>
      <c r="AT167" s="34"/>
      <c r="AU167" s="34">
        <f t="shared" si="169"/>
        <v>-1</v>
      </c>
      <c r="AV167" s="7">
        <f t="shared" si="170"/>
        <v>292</v>
      </c>
      <c r="AW167" s="7"/>
      <c r="AX167" s="70">
        <f t="shared" si="171"/>
        <v>11.428571428571429</v>
      </c>
      <c r="AY167" s="50"/>
      <c r="AZ167" s="50">
        <f t="shared" si="172"/>
        <v>28</v>
      </c>
      <c r="BA167" s="50">
        <f t="shared" si="172"/>
        <v>56</v>
      </c>
      <c r="BB167" s="50">
        <f t="shared" si="173"/>
        <v>91</v>
      </c>
      <c r="BC167" s="50">
        <f t="shared" si="174"/>
        <v>112</v>
      </c>
      <c r="BD167" s="50">
        <f t="shared" si="175"/>
        <v>140</v>
      </c>
      <c r="BE167" s="50">
        <f t="shared" si="175"/>
        <v>168</v>
      </c>
      <c r="BF167" s="50">
        <f t="shared" si="175"/>
        <v>196</v>
      </c>
      <c r="BG167" s="50">
        <f t="shared" si="175"/>
        <v>224</v>
      </c>
      <c r="BH167" s="50">
        <f t="shared" si="175"/>
        <v>252</v>
      </c>
      <c r="BI167" s="50">
        <f t="shared" si="175"/>
        <v>280</v>
      </c>
    </row>
    <row r="168" spans="1:61">
      <c r="A168" s="95">
        <v>366</v>
      </c>
      <c r="L168" s="3" t="str">
        <f t="shared" si="148"/>
        <v>Not Yet Assigned</v>
      </c>
      <c r="M168" s="3" t="s">
        <v>76</v>
      </c>
      <c r="N168" s="3" t="s">
        <v>76</v>
      </c>
      <c r="O168" s="3" t="s">
        <v>76</v>
      </c>
      <c r="P168" s="3" t="s">
        <v>76</v>
      </c>
      <c r="Q168" s="3" t="s">
        <v>76</v>
      </c>
      <c r="R168" s="3" t="s">
        <v>76</v>
      </c>
      <c r="U168" s="34">
        <f t="shared" si="150"/>
        <v>21</v>
      </c>
      <c r="V168" s="35">
        <f t="shared" si="151"/>
        <v>0</v>
      </c>
      <c r="W168" s="34">
        <f t="shared" si="152"/>
        <v>56</v>
      </c>
      <c r="X168" s="34">
        <f t="shared" si="153"/>
        <v>60</v>
      </c>
      <c r="Z168" s="52">
        <f t="shared" si="154"/>
        <v>0</v>
      </c>
      <c r="AA168" s="52">
        <f t="shared" si="155"/>
        <v>0</v>
      </c>
      <c r="AB168" s="36">
        <f t="shared" si="156"/>
        <v>61</v>
      </c>
      <c r="AC168" s="55"/>
      <c r="AD168" s="52">
        <f t="shared" si="157"/>
        <v>0</v>
      </c>
      <c r="AE168" s="52">
        <f t="shared" si="158"/>
        <v>0</v>
      </c>
      <c r="AF168" s="34">
        <f t="shared" si="159"/>
        <v>68</v>
      </c>
      <c r="AG168" s="55"/>
      <c r="AH168" s="52">
        <f t="shared" si="160"/>
        <v>0</v>
      </c>
      <c r="AI168" s="52">
        <f t="shared" si="161"/>
        <v>0</v>
      </c>
      <c r="AJ168" s="34">
        <f t="shared" si="162"/>
        <v>75</v>
      </c>
      <c r="AK168" s="55"/>
      <c r="AL168" s="52">
        <f t="shared" si="163"/>
        <v>0</v>
      </c>
      <c r="AM168" s="52">
        <f t="shared" si="164"/>
        <v>0</v>
      </c>
      <c r="AN168" s="34">
        <f t="shared" si="165"/>
        <v>82</v>
      </c>
      <c r="AO168" s="34"/>
      <c r="AP168" s="34">
        <f t="shared" si="166"/>
        <v>106</v>
      </c>
      <c r="AQ168" s="37">
        <f t="shared" si="167"/>
        <v>109</v>
      </c>
      <c r="AR168" s="1">
        <v>30</v>
      </c>
      <c r="AS168" s="1">
        <f t="shared" si="168"/>
        <v>210</v>
      </c>
      <c r="AT168" s="34"/>
      <c r="AU168" s="34">
        <f t="shared" si="169"/>
        <v>-1</v>
      </c>
      <c r="AV168" s="7">
        <f t="shared" si="170"/>
        <v>292</v>
      </c>
      <c r="AW168" s="7"/>
      <c r="AX168" s="70">
        <f t="shared" si="171"/>
        <v>11.428571428571429</v>
      </c>
      <c r="AY168" s="50"/>
      <c r="AZ168" s="50">
        <f t="shared" si="172"/>
        <v>28</v>
      </c>
      <c r="BA168" s="50">
        <f t="shared" si="172"/>
        <v>56</v>
      </c>
      <c r="BB168" s="50">
        <f t="shared" si="173"/>
        <v>91</v>
      </c>
      <c r="BC168" s="50">
        <f t="shared" si="174"/>
        <v>112</v>
      </c>
      <c r="BD168" s="50">
        <f t="shared" si="175"/>
        <v>140</v>
      </c>
      <c r="BE168" s="50">
        <f t="shared" si="175"/>
        <v>168</v>
      </c>
      <c r="BF168" s="50">
        <f t="shared" si="175"/>
        <v>196</v>
      </c>
      <c r="BG168" s="50">
        <f t="shared" si="175"/>
        <v>224</v>
      </c>
      <c r="BH168" s="50">
        <f t="shared" si="175"/>
        <v>252</v>
      </c>
      <c r="BI168" s="50">
        <f t="shared" si="175"/>
        <v>280</v>
      </c>
    </row>
    <row r="169" spans="1:61">
      <c r="A169" s="95">
        <v>367</v>
      </c>
      <c r="L169" s="3" t="str">
        <f t="shared" si="148"/>
        <v>Not Yet Assigned</v>
      </c>
      <c r="M169" s="3" t="s">
        <v>76</v>
      </c>
      <c r="N169" s="3" t="s">
        <v>76</v>
      </c>
      <c r="O169" s="3" t="s">
        <v>76</v>
      </c>
      <c r="P169" s="3" t="s">
        <v>76</v>
      </c>
      <c r="Q169" s="3" t="s">
        <v>76</v>
      </c>
      <c r="R169" s="3" t="s">
        <v>76</v>
      </c>
      <c r="U169" s="34">
        <f t="shared" si="150"/>
        <v>21</v>
      </c>
      <c r="V169" s="35">
        <f t="shared" si="151"/>
        <v>0</v>
      </c>
      <c r="W169" s="34">
        <f t="shared" si="152"/>
        <v>56</v>
      </c>
      <c r="X169" s="34">
        <f t="shared" si="153"/>
        <v>60</v>
      </c>
      <c r="Z169" s="52">
        <f t="shared" si="154"/>
        <v>0</v>
      </c>
      <c r="AA169" s="52">
        <f t="shared" si="155"/>
        <v>0</v>
      </c>
      <c r="AB169" s="36">
        <f t="shared" si="156"/>
        <v>61</v>
      </c>
      <c r="AC169" s="55"/>
      <c r="AD169" s="52">
        <f t="shared" si="157"/>
        <v>0</v>
      </c>
      <c r="AE169" s="52">
        <f t="shared" si="158"/>
        <v>0</v>
      </c>
      <c r="AF169" s="34">
        <f t="shared" si="159"/>
        <v>68</v>
      </c>
      <c r="AG169" s="55"/>
      <c r="AH169" s="52">
        <f t="shared" si="160"/>
        <v>0</v>
      </c>
      <c r="AI169" s="52">
        <f t="shared" si="161"/>
        <v>0</v>
      </c>
      <c r="AJ169" s="34">
        <f t="shared" si="162"/>
        <v>75</v>
      </c>
      <c r="AK169" s="55"/>
      <c r="AL169" s="52">
        <f t="shared" si="163"/>
        <v>0</v>
      </c>
      <c r="AM169" s="52">
        <f t="shared" si="164"/>
        <v>0</v>
      </c>
      <c r="AN169" s="34">
        <f t="shared" si="165"/>
        <v>82</v>
      </c>
      <c r="AO169" s="34"/>
      <c r="AP169" s="34">
        <f t="shared" si="166"/>
        <v>106</v>
      </c>
      <c r="AQ169" s="37">
        <f t="shared" si="167"/>
        <v>109</v>
      </c>
      <c r="AR169" s="1">
        <v>30</v>
      </c>
      <c r="AS169" s="1">
        <f t="shared" si="168"/>
        <v>210</v>
      </c>
      <c r="AT169" s="34"/>
      <c r="AU169" s="34">
        <f t="shared" si="169"/>
        <v>-1</v>
      </c>
      <c r="AV169" s="7">
        <f t="shared" si="170"/>
        <v>292</v>
      </c>
      <c r="AW169" s="7"/>
      <c r="AX169" s="70">
        <f t="shared" si="171"/>
        <v>11.428571428571429</v>
      </c>
      <c r="AY169" s="50"/>
      <c r="AZ169" s="50">
        <f t="shared" si="172"/>
        <v>28</v>
      </c>
      <c r="BA169" s="50">
        <f t="shared" si="172"/>
        <v>56</v>
      </c>
      <c r="BB169" s="50">
        <f t="shared" si="173"/>
        <v>91</v>
      </c>
      <c r="BC169" s="50">
        <f t="shared" si="174"/>
        <v>112</v>
      </c>
      <c r="BD169" s="50">
        <f t="shared" si="175"/>
        <v>140</v>
      </c>
      <c r="BE169" s="50">
        <f t="shared" si="175"/>
        <v>168</v>
      </c>
      <c r="BF169" s="50">
        <f t="shared" si="175"/>
        <v>196</v>
      </c>
      <c r="BG169" s="50">
        <f t="shared" si="175"/>
        <v>224</v>
      </c>
      <c r="BH169" s="50">
        <f t="shared" si="175"/>
        <v>252</v>
      </c>
      <c r="BI169" s="50">
        <f t="shared" si="175"/>
        <v>280</v>
      </c>
    </row>
    <row r="170" spans="1:61">
      <c r="A170" s="95">
        <v>368</v>
      </c>
      <c r="L170" s="3" t="str">
        <f t="shared" si="148"/>
        <v>Not Yet Assigned</v>
      </c>
      <c r="M170" s="3" t="s">
        <v>76</v>
      </c>
      <c r="N170" s="3" t="s">
        <v>76</v>
      </c>
      <c r="O170" s="3" t="s">
        <v>76</v>
      </c>
      <c r="P170" s="3" t="s">
        <v>76</v>
      </c>
      <c r="Q170" s="3" t="s">
        <v>76</v>
      </c>
      <c r="R170" s="3" t="s">
        <v>76</v>
      </c>
      <c r="U170" s="34">
        <f t="shared" si="150"/>
        <v>21</v>
      </c>
      <c r="V170" s="35">
        <f t="shared" si="151"/>
        <v>0</v>
      </c>
      <c r="W170" s="34">
        <f t="shared" si="152"/>
        <v>56</v>
      </c>
      <c r="X170" s="34">
        <f t="shared" si="153"/>
        <v>60</v>
      </c>
      <c r="Z170" s="52">
        <f t="shared" si="154"/>
        <v>0</v>
      </c>
      <c r="AA170" s="52">
        <f t="shared" si="155"/>
        <v>0</v>
      </c>
      <c r="AB170" s="36">
        <f t="shared" si="156"/>
        <v>61</v>
      </c>
      <c r="AC170" s="55"/>
      <c r="AD170" s="52">
        <f t="shared" si="157"/>
        <v>0</v>
      </c>
      <c r="AE170" s="52">
        <f t="shared" si="158"/>
        <v>0</v>
      </c>
      <c r="AF170" s="34">
        <f t="shared" si="159"/>
        <v>68</v>
      </c>
      <c r="AG170" s="55"/>
      <c r="AH170" s="52">
        <f t="shared" si="160"/>
        <v>0</v>
      </c>
      <c r="AI170" s="52">
        <f t="shared" si="161"/>
        <v>0</v>
      </c>
      <c r="AJ170" s="34">
        <f t="shared" si="162"/>
        <v>75</v>
      </c>
      <c r="AK170" s="55"/>
      <c r="AL170" s="52">
        <f t="shared" si="163"/>
        <v>0</v>
      </c>
      <c r="AM170" s="52">
        <f t="shared" si="164"/>
        <v>0</v>
      </c>
      <c r="AN170" s="34">
        <f t="shared" si="165"/>
        <v>82</v>
      </c>
      <c r="AO170" s="34"/>
      <c r="AP170" s="34">
        <f t="shared" si="166"/>
        <v>106</v>
      </c>
      <c r="AQ170" s="37">
        <f t="shared" si="167"/>
        <v>109</v>
      </c>
      <c r="AR170" s="1">
        <v>30</v>
      </c>
      <c r="AS170" s="1">
        <f t="shared" si="168"/>
        <v>210</v>
      </c>
      <c r="AT170" s="34"/>
      <c r="AU170" s="34">
        <f t="shared" si="169"/>
        <v>-1</v>
      </c>
      <c r="AV170" s="7">
        <f t="shared" si="170"/>
        <v>292</v>
      </c>
      <c r="AW170" s="7"/>
      <c r="AX170" s="70">
        <f t="shared" si="171"/>
        <v>11.428571428571429</v>
      </c>
      <c r="AY170" s="50"/>
      <c r="AZ170" s="50">
        <f t="shared" si="172"/>
        <v>28</v>
      </c>
      <c r="BA170" s="50">
        <f t="shared" si="172"/>
        <v>56</v>
      </c>
      <c r="BB170" s="50">
        <f t="shared" si="173"/>
        <v>91</v>
      </c>
      <c r="BC170" s="50">
        <f t="shared" si="174"/>
        <v>112</v>
      </c>
      <c r="BD170" s="50">
        <f t="shared" si="175"/>
        <v>140</v>
      </c>
      <c r="BE170" s="50">
        <f t="shared" si="175"/>
        <v>168</v>
      </c>
      <c r="BF170" s="50">
        <f t="shared" si="175"/>
        <v>196</v>
      </c>
      <c r="BG170" s="50">
        <f t="shared" si="175"/>
        <v>224</v>
      </c>
      <c r="BH170" s="50">
        <f t="shared" si="175"/>
        <v>252</v>
      </c>
      <c r="BI170" s="50">
        <f t="shared" si="175"/>
        <v>280</v>
      </c>
    </row>
    <row r="171" spans="1:61">
      <c r="A171" s="95">
        <v>369</v>
      </c>
      <c r="L171" s="3" t="str">
        <f t="shared" si="148"/>
        <v>Not Yet Assigned</v>
      </c>
      <c r="M171" s="3" t="s">
        <v>76</v>
      </c>
      <c r="N171" s="3" t="s">
        <v>76</v>
      </c>
      <c r="O171" s="3" t="s">
        <v>76</v>
      </c>
      <c r="P171" s="3" t="s">
        <v>76</v>
      </c>
      <c r="Q171" s="3" t="s">
        <v>76</v>
      </c>
      <c r="R171" s="3" t="s">
        <v>76</v>
      </c>
      <c r="U171" s="34">
        <f t="shared" si="150"/>
        <v>21</v>
      </c>
      <c r="V171" s="35">
        <f t="shared" si="151"/>
        <v>0</v>
      </c>
      <c r="W171" s="34">
        <f t="shared" si="152"/>
        <v>56</v>
      </c>
      <c r="X171" s="34">
        <f t="shared" si="153"/>
        <v>60</v>
      </c>
      <c r="Z171" s="52">
        <f t="shared" si="154"/>
        <v>0</v>
      </c>
      <c r="AA171" s="52">
        <f t="shared" si="155"/>
        <v>0</v>
      </c>
      <c r="AB171" s="36">
        <f t="shared" si="156"/>
        <v>61</v>
      </c>
      <c r="AC171" s="55"/>
      <c r="AD171" s="52">
        <f t="shared" si="157"/>
        <v>0</v>
      </c>
      <c r="AE171" s="52">
        <f t="shared" si="158"/>
        <v>0</v>
      </c>
      <c r="AF171" s="34">
        <f t="shared" si="159"/>
        <v>68</v>
      </c>
      <c r="AG171" s="55"/>
      <c r="AH171" s="52">
        <f t="shared" si="160"/>
        <v>0</v>
      </c>
      <c r="AI171" s="52">
        <f t="shared" si="161"/>
        <v>0</v>
      </c>
      <c r="AJ171" s="34">
        <f t="shared" si="162"/>
        <v>75</v>
      </c>
      <c r="AK171" s="55"/>
      <c r="AL171" s="52">
        <f t="shared" si="163"/>
        <v>0</v>
      </c>
      <c r="AM171" s="52">
        <f t="shared" si="164"/>
        <v>0</v>
      </c>
      <c r="AN171" s="34">
        <f t="shared" si="165"/>
        <v>82</v>
      </c>
      <c r="AO171" s="34"/>
      <c r="AP171" s="34">
        <f t="shared" si="166"/>
        <v>106</v>
      </c>
      <c r="AQ171" s="37">
        <f t="shared" si="167"/>
        <v>109</v>
      </c>
      <c r="AR171" s="1">
        <v>30</v>
      </c>
      <c r="AS171" s="1">
        <f t="shared" si="168"/>
        <v>210</v>
      </c>
      <c r="AT171" s="34"/>
      <c r="AU171" s="34">
        <f t="shared" si="169"/>
        <v>-1</v>
      </c>
      <c r="AV171" s="7">
        <f t="shared" si="170"/>
        <v>292</v>
      </c>
      <c r="AW171" s="7"/>
      <c r="AX171" s="70">
        <f t="shared" si="171"/>
        <v>11.428571428571429</v>
      </c>
      <c r="AY171" s="50"/>
      <c r="AZ171" s="50">
        <f t="shared" si="172"/>
        <v>28</v>
      </c>
      <c r="BA171" s="50">
        <f t="shared" si="172"/>
        <v>56</v>
      </c>
      <c r="BB171" s="50">
        <f t="shared" si="173"/>
        <v>91</v>
      </c>
      <c r="BC171" s="50">
        <f t="shared" si="174"/>
        <v>112</v>
      </c>
      <c r="BD171" s="50">
        <f t="shared" si="175"/>
        <v>140</v>
      </c>
      <c r="BE171" s="50">
        <f t="shared" si="175"/>
        <v>168</v>
      </c>
      <c r="BF171" s="50">
        <f t="shared" si="175"/>
        <v>196</v>
      </c>
      <c r="BG171" s="50">
        <f t="shared" si="175"/>
        <v>224</v>
      </c>
      <c r="BH171" s="50">
        <f t="shared" si="175"/>
        <v>252</v>
      </c>
      <c r="BI171" s="50">
        <f t="shared" si="175"/>
        <v>280</v>
      </c>
    </row>
    <row r="172" spans="1:61">
      <c r="A172" s="95">
        <v>370</v>
      </c>
      <c r="L172" s="3" t="str">
        <f t="shared" si="148"/>
        <v>Not Yet Assigned</v>
      </c>
      <c r="M172" s="3" t="s">
        <v>76</v>
      </c>
      <c r="N172" s="3" t="s">
        <v>76</v>
      </c>
      <c r="O172" s="3" t="s">
        <v>76</v>
      </c>
      <c r="P172" s="3" t="s">
        <v>76</v>
      </c>
      <c r="Q172" s="3" t="s">
        <v>76</v>
      </c>
      <c r="R172" s="3" t="s">
        <v>76</v>
      </c>
      <c r="U172" s="34">
        <f t="shared" si="150"/>
        <v>21</v>
      </c>
      <c r="V172" s="35">
        <f t="shared" si="151"/>
        <v>0</v>
      </c>
      <c r="W172" s="34">
        <f t="shared" si="152"/>
        <v>56</v>
      </c>
      <c r="X172" s="34">
        <f t="shared" si="153"/>
        <v>60</v>
      </c>
      <c r="Z172" s="52">
        <f t="shared" si="154"/>
        <v>0</v>
      </c>
      <c r="AA172" s="52">
        <f t="shared" si="155"/>
        <v>0</v>
      </c>
      <c r="AB172" s="36">
        <f t="shared" si="156"/>
        <v>61</v>
      </c>
      <c r="AC172" s="55"/>
      <c r="AD172" s="52">
        <f t="shared" si="157"/>
        <v>0</v>
      </c>
      <c r="AE172" s="52">
        <f t="shared" si="158"/>
        <v>0</v>
      </c>
      <c r="AF172" s="34">
        <f t="shared" si="159"/>
        <v>68</v>
      </c>
      <c r="AG172" s="55"/>
      <c r="AH172" s="52">
        <f t="shared" si="160"/>
        <v>0</v>
      </c>
      <c r="AI172" s="52">
        <f t="shared" si="161"/>
        <v>0</v>
      </c>
      <c r="AJ172" s="34">
        <f t="shared" si="162"/>
        <v>75</v>
      </c>
      <c r="AK172" s="55"/>
      <c r="AL172" s="52">
        <f t="shared" si="163"/>
        <v>0</v>
      </c>
      <c r="AM172" s="52">
        <f t="shared" si="164"/>
        <v>0</v>
      </c>
      <c r="AN172" s="34">
        <f t="shared" si="165"/>
        <v>82</v>
      </c>
      <c r="AO172" s="34"/>
      <c r="AP172" s="34">
        <f t="shared" si="166"/>
        <v>106</v>
      </c>
      <c r="AQ172" s="37">
        <f t="shared" si="167"/>
        <v>109</v>
      </c>
      <c r="AR172" s="1">
        <v>30</v>
      </c>
      <c r="AS172" s="1">
        <f t="shared" si="168"/>
        <v>210</v>
      </c>
      <c r="AT172" s="34"/>
      <c r="AU172" s="34">
        <f t="shared" si="169"/>
        <v>-1</v>
      </c>
      <c r="AV172" s="7">
        <f t="shared" si="170"/>
        <v>292</v>
      </c>
      <c r="AW172" s="7"/>
      <c r="AX172" s="70">
        <f t="shared" si="171"/>
        <v>11.428571428571429</v>
      </c>
      <c r="AY172" s="50"/>
      <c r="AZ172" s="50">
        <f t="shared" si="172"/>
        <v>28</v>
      </c>
      <c r="BA172" s="50">
        <f t="shared" si="172"/>
        <v>56</v>
      </c>
      <c r="BB172" s="50">
        <f t="shared" si="173"/>
        <v>91</v>
      </c>
      <c r="BC172" s="50">
        <f t="shared" si="174"/>
        <v>112</v>
      </c>
      <c r="BD172" s="50">
        <f t="shared" ref="BD172:BI181" si="176">BC172+28</f>
        <v>140</v>
      </c>
      <c r="BE172" s="50">
        <f t="shared" si="176"/>
        <v>168</v>
      </c>
      <c r="BF172" s="50">
        <f t="shared" si="176"/>
        <v>196</v>
      </c>
      <c r="BG172" s="50">
        <f t="shared" si="176"/>
        <v>224</v>
      </c>
      <c r="BH172" s="50">
        <f t="shared" si="176"/>
        <v>252</v>
      </c>
      <c r="BI172" s="50">
        <f t="shared" si="176"/>
        <v>280</v>
      </c>
    </row>
    <row r="173" spans="1:61">
      <c r="A173" s="95">
        <v>371</v>
      </c>
      <c r="L173" s="3" t="str">
        <f t="shared" si="148"/>
        <v>Not Yet Assigned</v>
      </c>
      <c r="M173" s="3" t="s">
        <v>76</v>
      </c>
      <c r="N173" s="3" t="s">
        <v>76</v>
      </c>
      <c r="O173" s="3" t="s">
        <v>76</v>
      </c>
      <c r="P173" s="3" t="s">
        <v>76</v>
      </c>
      <c r="Q173" s="3" t="s">
        <v>76</v>
      </c>
      <c r="R173" s="3" t="s">
        <v>76</v>
      </c>
      <c r="U173" s="34">
        <f t="shared" si="150"/>
        <v>21</v>
      </c>
      <c r="V173" s="35">
        <f t="shared" si="151"/>
        <v>0</v>
      </c>
      <c r="W173" s="34">
        <f t="shared" si="152"/>
        <v>56</v>
      </c>
      <c r="X173" s="34">
        <f t="shared" si="153"/>
        <v>60</v>
      </c>
      <c r="Z173" s="52">
        <f t="shared" si="154"/>
        <v>0</v>
      </c>
      <c r="AA173" s="52">
        <f t="shared" si="155"/>
        <v>0</v>
      </c>
      <c r="AB173" s="36">
        <f t="shared" si="156"/>
        <v>61</v>
      </c>
      <c r="AC173" s="55"/>
      <c r="AD173" s="52">
        <f t="shared" si="157"/>
        <v>0</v>
      </c>
      <c r="AE173" s="52">
        <f t="shared" si="158"/>
        <v>0</v>
      </c>
      <c r="AF173" s="34">
        <f t="shared" si="159"/>
        <v>68</v>
      </c>
      <c r="AG173" s="55"/>
      <c r="AH173" s="52">
        <f t="shared" si="160"/>
        <v>0</v>
      </c>
      <c r="AI173" s="52">
        <f t="shared" si="161"/>
        <v>0</v>
      </c>
      <c r="AJ173" s="34">
        <f t="shared" si="162"/>
        <v>75</v>
      </c>
      <c r="AK173" s="55"/>
      <c r="AL173" s="52">
        <f t="shared" si="163"/>
        <v>0</v>
      </c>
      <c r="AM173" s="52">
        <f t="shared" si="164"/>
        <v>0</v>
      </c>
      <c r="AN173" s="34">
        <f t="shared" si="165"/>
        <v>82</v>
      </c>
      <c r="AO173" s="34"/>
      <c r="AP173" s="34">
        <f t="shared" si="166"/>
        <v>106</v>
      </c>
      <c r="AQ173" s="37">
        <f t="shared" si="167"/>
        <v>109</v>
      </c>
      <c r="AR173" s="1">
        <v>30</v>
      </c>
      <c r="AS173" s="1">
        <f t="shared" si="168"/>
        <v>210</v>
      </c>
      <c r="AT173" s="34"/>
      <c r="AU173" s="34">
        <f t="shared" si="169"/>
        <v>-1</v>
      </c>
      <c r="AV173" s="7">
        <f t="shared" si="170"/>
        <v>292</v>
      </c>
      <c r="AW173" s="7"/>
      <c r="AX173" s="70">
        <f t="shared" si="171"/>
        <v>11.428571428571429</v>
      </c>
      <c r="AY173" s="50"/>
      <c r="AZ173" s="50">
        <f t="shared" si="172"/>
        <v>28</v>
      </c>
      <c r="BA173" s="50">
        <f t="shared" si="172"/>
        <v>56</v>
      </c>
      <c r="BB173" s="50">
        <f t="shared" si="173"/>
        <v>91</v>
      </c>
      <c r="BC173" s="50">
        <f t="shared" si="174"/>
        <v>112</v>
      </c>
      <c r="BD173" s="50">
        <f t="shared" si="176"/>
        <v>140</v>
      </c>
      <c r="BE173" s="50">
        <f t="shared" si="176"/>
        <v>168</v>
      </c>
      <c r="BF173" s="50">
        <f t="shared" si="176"/>
        <v>196</v>
      </c>
      <c r="BG173" s="50">
        <f t="shared" si="176"/>
        <v>224</v>
      </c>
      <c r="BH173" s="50">
        <f t="shared" si="176"/>
        <v>252</v>
      </c>
      <c r="BI173" s="50">
        <f t="shared" si="176"/>
        <v>280</v>
      </c>
    </row>
    <row r="174" spans="1:61">
      <c r="A174" s="95">
        <v>372</v>
      </c>
      <c r="L174" s="3" t="str">
        <f t="shared" si="148"/>
        <v>Not Yet Assigned</v>
      </c>
      <c r="M174" s="3" t="s">
        <v>76</v>
      </c>
      <c r="N174" s="3" t="s">
        <v>76</v>
      </c>
      <c r="O174" s="3" t="s">
        <v>76</v>
      </c>
      <c r="P174" s="3" t="s">
        <v>76</v>
      </c>
      <c r="Q174" s="3" t="s">
        <v>76</v>
      </c>
      <c r="R174" s="3" t="s">
        <v>76</v>
      </c>
      <c r="U174" s="34">
        <f t="shared" si="150"/>
        <v>21</v>
      </c>
      <c r="V174" s="35">
        <f t="shared" si="151"/>
        <v>0</v>
      </c>
      <c r="W174" s="34">
        <f t="shared" si="152"/>
        <v>56</v>
      </c>
      <c r="X174" s="34">
        <f t="shared" si="153"/>
        <v>60</v>
      </c>
      <c r="Z174" s="52">
        <f t="shared" si="154"/>
        <v>0</v>
      </c>
      <c r="AA174" s="52">
        <f t="shared" si="155"/>
        <v>0</v>
      </c>
      <c r="AB174" s="36">
        <f t="shared" si="156"/>
        <v>61</v>
      </c>
      <c r="AC174" s="55"/>
      <c r="AD174" s="52">
        <f t="shared" si="157"/>
        <v>0</v>
      </c>
      <c r="AE174" s="52">
        <f t="shared" si="158"/>
        <v>0</v>
      </c>
      <c r="AF174" s="34">
        <f t="shared" si="159"/>
        <v>68</v>
      </c>
      <c r="AG174" s="55"/>
      <c r="AH174" s="52">
        <f t="shared" si="160"/>
        <v>0</v>
      </c>
      <c r="AI174" s="52">
        <f t="shared" si="161"/>
        <v>0</v>
      </c>
      <c r="AJ174" s="34">
        <f t="shared" si="162"/>
        <v>75</v>
      </c>
      <c r="AK174" s="55"/>
      <c r="AL174" s="52">
        <f t="shared" si="163"/>
        <v>0</v>
      </c>
      <c r="AM174" s="52">
        <f t="shared" si="164"/>
        <v>0</v>
      </c>
      <c r="AN174" s="34">
        <f t="shared" si="165"/>
        <v>82</v>
      </c>
      <c r="AO174" s="34"/>
      <c r="AP174" s="34">
        <f t="shared" si="166"/>
        <v>106</v>
      </c>
      <c r="AQ174" s="37">
        <f t="shared" si="167"/>
        <v>109</v>
      </c>
      <c r="AR174" s="1">
        <v>30</v>
      </c>
      <c r="AS174" s="1">
        <f t="shared" si="168"/>
        <v>210</v>
      </c>
      <c r="AT174" s="34"/>
      <c r="AU174" s="34">
        <f t="shared" si="169"/>
        <v>-1</v>
      </c>
      <c r="AV174" s="7">
        <f t="shared" si="170"/>
        <v>292</v>
      </c>
      <c r="AW174" s="7"/>
      <c r="AX174" s="70">
        <f t="shared" si="171"/>
        <v>11.428571428571429</v>
      </c>
      <c r="AY174" s="50"/>
      <c r="AZ174" s="50">
        <f t="shared" si="172"/>
        <v>28</v>
      </c>
      <c r="BA174" s="50">
        <f t="shared" si="172"/>
        <v>56</v>
      </c>
      <c r="BB174" s="50">
        <f t="shared" si="173"/>
        <v>91</v>
      </c>
      <c r="BC174" s="50">
        <f t="shared" si="174"/>
        <v>112</v>
      </c>
      <c r="BD174" s="50">
        <f t="shared" si="176"/>
        <v>140</v>
      </c>
      <c r="BE174" s="50">
        <f t="shared" si="176"/>
        <v>168</v>
      </c>
      <c r="BF174" s="50">
        <f t="shared" si="176"/>
        <v>196</v>
      </c>
      <c r="BG174" s="50">
        <f t="shared" si="176"/>
        <v>224</v>
      </c>
      <c r="BH174" s="50">
        <f t="shared" si="176"/>
        <v>252</v>
      </c>
      <c r="BI174" s="50">
        <f t="shared" si="176"/>
        <v>280</v>
      </c>
    </row>
    <row r="175" spans="1:61">
      <c r="A175" s="95">
        <v>373</v>
      </c>
      <c r="L175" s="3" t="str">
        <f t="shared" si="148"/>
        <v>Not Yet Assigned</v>
      </c>
      <c r="M175" s="3" t="s">
        <v>76</v>
      </c>
      <c r="N175" s="3" t="s">
        <v>76</v>
      </c>
      <c r="O175" s="3" t="s">
        <v>76</v>
      </c>
      <c r="P175" s="3" t="s">
        <v>76</v>
      </c>
      <c r="Q175" s="3" t="s">
        <v>76</v>
      </c>
      <c r="R175" s="3" t="s">
        <v>76</v>
      </c>
      <c r="U175" s="34">
        <f t="shared" si="150"/>
        <v>21</v>
      </c>
      <c r="V175" s="35">
        <f t="shared" si="151"/>
        <v>0</v>
      </c>
      <c r="W175" s="34">
        <f t="shared" si="152"/>
        <v>56</v>
      </c>
      <c r="X175" s="34">
        <f t="shared" si="153"/>
        <v>60</v>
      </c>
      <c r="Z175" s="52">
        <f t="shared" si="154"/>
        <v>0</v>
      </c>
      <c r="AA175" s="52">
        <f t="shared" si="155"/>
        <v>0</v>
      </c>
      <c r="AB175" s="36">
        <f t="shared" si="156"/>
        <v>61</v>
      </c>
      <c r="AC175" s="55"/>
      <c r="AD175" s="52">
        <f t="shared" si="157"/>
        <v>0</v>
      </c>
      <c r="AE175" s="52">
        <f t="shared" si="158"/>
        <v>0</v>
      </c>
      <c r="AF175" s="34">
        <f t="shared" si="159"/>
        <v>68</v>
      </c>
      <c r="AG175" s="55"/>
      <c r="AH175" s="52">
        <f t="shared" si="160"/>
        <v>0</v>
      </c>
      <c r="AI175" s="52">
        <f t="shared" si="161"/>
        <v>0</v>
      </c>
      <c r="AJ175" s="34">
        <f t="shared" si="162"/>
        <v>75</v>
      </c>
      <c r="AK175" s="55"/>
      <c r="AL175" s="52">
        <f t="shared" si="163"/>
        <v>0</v>
      </c>
      <c r="AM175" s="52">
        <f t="shared" si="164"/>
        <v>0</v>
      </c>
      <c r="AN175" s="34">
        <f t="shared" si="165"/>
        <v>82</v>
      </c>
      <c r="AO175" s="34"/>
      <c r="AP175" s="34">
        <f t="shared" si="166"/>
        <v>106</v>
      </c>
      <c r="AQ175" s="37">
        <f t="shared" si="167"/>
        <v>109</v>
      </c>
      <c r="AR175" s="1">
        <v>30</v>
      </c>
      <c r="AS175" s="1">
        <f t="shared" si="168"/>
        <v>210</v>
      </c>
      <c r="AT175" s="34"/>
      <c r="AU175" s="34">
        <f t="shared" si="169"/>
        <v>-1</v>
      </c>
      <c r="AV175" s="7">
        <f t="shared" si="170"/>
        <v>292</v>
      </c>
      <c r="AW175" s="7"/>
      <c r="AX175" s="70">
        <f t="shared" si="171"/>
        <v>11.428571428571429</v>
      </c>
      <c r="AY175" s="50"/>
      <c r="AZ175" s="50">
        <f t="shared" si="172"/>
        <v>28</v>
      </c>
      <c r="BA175" s="50">
        <f t="shared" si="172"/>
        <v>56</v>
      </c>
      <c r="BB175" s="50">
        <f t="shared" si="173"/>
        <v>91</v>
      </c>
      <c r="BC175" s="50">
        <f t="shared" si="174"/>
        <v>112</v>
      </c>
      <c r="BD175" s="50">
        <f t="shared" si="176"/>
        <v>140</v>
      </c>
      <c r="BE175" s="50">
        <f t="shared" si="176"/>
        <v>168</v>
      </c>
      <c r="BF175" s="50">
        <f t="shared" si="176"/>
        <v>196</v>
      </c>
      <c r="BG175" s="50">
        <f t="shared" si="176"/>
        <v>224</v>
      </c>
      <c r="BH175" s="50">
        <f t="shared" si="176"/>
        <v>252</v>
      </c>
      <c r="BI175" s="50">
        <f t="shared" si="176"/>
        <v>280</v>
      </c>
    </row>
    <row r="176" spans="1:61">
      <c r="A176" s="95">
        <v>374</v>
      </c>
      <c r="L176" s="3" t="str">
        <f t="shared" si="148"/>
        <v>Not Yet Assigned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U176" s="34">
        <f t="shared" si="150"/>
        <v>21</v>
      </c>
      <c r="V176" s="35">
        <f t="shared" si="151"/>
        <v>0</v>
      </c>
      <c r="W176" s="34">
        <f t="shared" si="152"/>
        <v>56</v>
      </c>
      <c r="X176" s="34">
        <f t="shared" si="153"/>
        <v>60</v>
      </c>
      <c r="Z176" s="52">
        <f t="shared" si="154"/>
        <v>0</v>
      </c>
      <c r="AA176" s="52">
        <f t="shared" si="155"/>
        <v>0</v>
      </c>
      <c r="AB176" s="36">
        <f t="shared" si="156"/>
        <v>61</v>
      </c>
      <c r="AC176" s="55"/>
      <c r="AD176" s="52">
        <f t="shared" si="157"/>
        <v>0</v>
      </c>
      <c r="AE176" s="52">
        <f t="shared" si="158"/>
        <v>0</v>
      </c>
      <c r="AF176" s="34">
        <f t="shared" si="159"/>
        <v>68</v>
      </c>
      <c r="AG176" s="55"/>
      <c r="AH176" s="52">
        <f t="shared" si="160"/>
        <v>0</v>
      </c>
      <c r="AI176" s="52">
        <f t="shared" si="161"/>
        <v>0</v>
      </c>
      <c r="AJ176" s="34">
        <f t="shared" si="162"/>
        <v>75</v>
      </c>
      <c r="AK176" s="55"/>
      <c r="AL176" s="52">
        <f t="shared" si="163"/>
        <v>0</v>
      </c>
      <c r="AM176" s="52">
        <f t="shared" si="164"/>
        <v>0</v>
      </c>
      <c r="AN176" s="34">
        <f t="shared" si="165"/>
        <v>82</v>
      </c>
      <c r="AO176" s="34"/>
      <c r="AP176" s="34">
        <f t="shared" si="166"/>
        <v>106</v>
      </c>
      <c r="AQ176" s="37">
        <f t="shared" si="167"/>
        <v>109</v>
      </c>
      <c r="AR176" s="1">
        <v>30</v>
      </c>
      <c r="AS176" s="1">
        <f t="shared" si="168"/>
        <v>210</v>
      </c>
      <c r="AT176" s="34"/>
      <c r="AU176" s="34">
        <f t="shared" si="169"/>
        <v>-1</v>
      </c>
      <c r="AV176" s="7">
        <f t="shared" si="170"/>
        <v>292</v>
      </c>
      <c r="AW176" s="7"/>
      <c r="AX176" s="70">
        <f t="shared" si="171"/>
        <v>11.428571428571429</v>
      </c>
      <c r="AY176" s="50"/>
      <c r="AZ176" s="50">
        <f t="shared" si="172"/>
        <v>28</v>
      </c>
      <c r="BA176" s="50">
        <f t="shared" si="172"/>
        <v>56</v>
      </c>
      <c r="BB176" s="50">
        <f t="shared" si="173"/>
        <v>91</v>
      </c>
      <c r="BC176" s="50">
        <f t="shared" si="174"/>
        <v>112</v>
      </c>
      <c r="BD176" s="50">
        <f t="shared" si="176"/>
        <v>140</v>
      </c>
      <c r="BE176" s="50">
        <f t="shared" si="176"/>
        <v>168</v>
      </c>
      <c r="BF176" s="50">
        <f t="shared" si="176"/>
        <v>196</v>
      </c>
      <c r="BG176" s="50">
        <f t="shared" si="176"/>
        <v>224</v>
      </c>
      <c r="BH176" s="50">
        <f t="shared" si="176"/>
        <v>252</v>
      </c>
      <c r="BI176" s="50">
        <f t="shared" si="176"/>
        <v>280</v>
      </c>
    </row>
    <row r="177" spans="1:61">
      <c r="A177" s="95">
        <v>375</v>
      </c>
      <c r="L177" s="3" t="str">
        <f t="shared" si="148"/>
        <v>Not Yet Assigned</v>
      </c>
      <c r="M177" s="3" t="s">
        <v>76</v>
      </c>
      <c r="N177" s="3" t="s">
        <v>76</v>
      </c>
      <c r="O177" s="3" t="s">
        <v>76</v>
      </c>
      <c r="P177" s="3" t="s">
        <v>76</v>
      </c>
      <c r="Q177" s="3" t="s">
        <v>76</v>
      </c>
      <c r="R177" s="3" t="s">
        <v>76</v>
      </c>
      <c r="U177" s="34">
        <f t="shared" si="150"/>
        <v>21</v>
      </c>
      <c r="V177" s="35">
        <f t="shared" si="151"/>
        <v>0</v>
      </c>
      <c r="W177" s="34">
        <f t="shared" si="152"/>
        <v>56</v>
      </c>
      <c r="X177" s="34">
        <f t="shared" si="153"/>
        <v>60</v>
      </c>
      <c r="Z177" s="52">
        <f t="shared" si="154"/>
        <v>0</v>
      </c>
      <c r="AA177" s="52">
        <f t="shared" si="155"/>
        <v>0</v>
      </c>
      <c r="AB177" s="36">
        <f t="shared" si="156"/>
        <v>61</v>
      </c>
      <c r="AC177" s="55"/>
      <c r="AD177" s="52">
        <f t="shared" si="157"/>
        <v>0</v>
      </c>
      <c r="AE177" s="52">
        <f t="shared" si="158"/>
        <v>0</v>
      </c>
      <c r="AF177" s="34">
        <f t="shared" si="159"/>
        <v>68</v>
      </c>
      <c r="AG177" s="55"/>
      <c r="AH177" s="52">
        <f t="shared" si="160"/>
        <v>0</v>
      </c>
      <c r="AI177" s="52">
        <f t="shared" si="161"/>
        <v>0</v>
      </c>
      <c r="AJ177" s="34">
        <f t="shared" si="162"/>
        <v>75</v>
      </c>
      <c r="AK177" s="55"/>
      <c r="AL177" s="52">
        <f t="shared" si="163"/>
        <v>0</v>
      </c>
      <c r="AM177" s="52">
        <f t="shared" si="164"/>
        <v>0</v>
      </c>
      <c r="AN177" s="34">
        <f t="shared" si="165"/>
        <v>82</v>
      </c>
      <c r="AO177" s="34"/>
      <c r="AP177" s="34">
        <f t="shared" si="166"/>
        <v>106</v>
      </c>
      <c r="AQ177" s="37">
        <f t="shared" si="167"/>
        <v>109</v>
      </c>
      <c r="AR177" s="1">
        <v>30</v>
      </c>
      <c r="AS177" s="1">
        <f t="shared" si="168"/>
        <v>210</v>
      </c>
      <c r="AT177" s="34"/>
      <c r="AU177" s="34">
        <f t="shared" si="169"/>
        <v>-1</v>
      </c>
      <c r="AV177" s="7">
        <f t="shared" si="170"/>
        <v>292</v>
      </c>
      <c r="AW177" s="7"/>
      <c r="AX177" s="70">
        <f t="shared" si="171"/>
        <v>11.428571428571429</v>
      </c>
      <c r="AY177" s="50"/>
      <c r="AZ177" s="50">
        <f t="shared" si="172"/>
        <v>28</v>
      </c>
      <c r="BA177" s="50">
        <f t="shared" si="172"/>
        <v>56</v>
      </c>
      <c r="BB177" s="50">
        <f t="shared" si="173"/>
        <v>91</v>
      </c>
      <c r="BC177" s="50">
        <f t="shared" si="174"/>
        <v>112</v>
      </c>
      <c r="BD177" s="50">
        <f t="shared" si="176"/>
        <v>140</v>
      </c>
      <c r="BE177" s="50">
        <f t="shared" si="176"/>
        <v>168</v>
      </c>
      <c r="BF177" s="50">
        <f t="shared" si="176"/>
        <v>196</v>
      </c>
      <c r="BG177" s="50">
        <f t="shared" si="176"/>
        <v>224</v>
      </c>
      <c r="BH177" s="50">
        <f t="shared" si="176"/>
        <v>252</v>
      </c>
      <c r="BI177" s="50">
        <f t="shared" si="176"/>
        <v>280</v>
      </c>
    </row>
    <row r="178" spans="1:61">
      <c r="A178" s="95">
        <v>376</v>
      </c>
      <c r="L178" s="3" t="str">
        <f t="shared" si="148"/>
        <v>Not Yet Assigned</v>
      </c>
      <c r="M178" s="3" t="s">
        <v>76</v>
      </c>
      <c r="N178" s="3" t="s">
        <v>76</v>
      </c>
      <c r="O178" s="3" t="s">
        <v>76</v>
      </c>
      <c r="P178" s="3" t="s">
        <v>76</v>
      </c>
      <c r="Q178" s="3" t="s">
        <v>76</v>
      </c>
      <c r="R178" s="3" t="s">
        <v>76</v>
      </c>
      <c r="U178" s="34">
        <f t="shared" si="150"/>
        <v>21</v>
      </c>
      <c r="V178" s="35">
        <f t="shared" si="151"/>
        <v>0</v>
      </c>
      <c r="W178" s="34">
        <f t="shared" si="152"/>
        <v>56</v>
      </c>
      <c r="X178" s="34">
        <f t="shared" si="153"/>
        <v>60</v>
      </c>
      <c r="Z178" s="52">
        <f t="shared" si="154"/>
        <v>0</v>
      </c>
      <c r="AA178" s="52">
        <f t="shared" si="155"/>
        <v>0</v>
      </c>
      <c r="AB178" s="36">
        <f t="shared" si="156"/>
        <v>61</v>
      </c>
      <c r="AC178" s="55"/>
      <c r="AD178" s="52">
        <f t="shared" si="157"/>
        <v>0</v>
      </c>
      <c r="AE178" s="52">
        <f t="shared" si="158"/>
        <v>0</v>
      </c>
      <c r="AF178" s="34">
        <f t="shared" si="159"/>
        <v>68</v>
      </c>
      <c r="AG178" s="55"/>
      <c r="AH178" s="52">
        <f t="shared" si="160"/>
        <v>0</v>
      </c>
      <c r="AI178" s="52">
        <f t="shared" si="161"/>
        <v>0</v>
      </c>
      <c r="AJ178" s="34">
        <f t="shared" si="162"/>
        <v>75</v>
      </c>
      <c r="AK178" s="55"/>
      <c r="AL178" s="52">
        <f t="shared" si="163"/>
        <v>0</v>
      </c>
      <c r="AM178" s="52">
        <f t="shared" si="164"/>
        <v>0</v>
      </c>
      <c r="AN178" s="34">
        <f t="shared" si="165"/>
        <v>82</v>
      </c>
      <c r="AO178" s="34"/>
      <c r="AP178" s="34">
        <f t="shared" si="166"/>
        <v>106</v>
      </c>
      <c r="AQ178" s="37">
        <f t="shared" si="167"/>
        <v>109</v>
      </c>
      <c r="AR178" s="1">
        <v>30</v>
      </c>
      <c r="AS178" s="1">
        <f t="shared" si="168"/>
        <v>210</v>
      </c>
      <c r="AT178" s="34"/>
      <c r="AU178" s="34">
        <f t="shared" si="169"/>
        <v>-1</v>
      </c>
      <c r="AV178" s="7">
        <f t="shared" si="170"/>
        <v>292</v>
      </c>
      <c r="AW178" s="7"/>
      <c r="AX178" s="70">
        <f t="shared" si="171"/>
        <v>11.428571428571429</v>
      </c>
      <c r="AY178" s="50"/>
      <c r="AZ178" s="50">
        <f t="shared" si="172"/>
        <v>28</v>
      </c>
      <c r="BA178" s="50">
        <f t="shared" si="172"/>
        <v>56</v>
      </c>
      <c r="BB178" s="50">
        <f t="shared" si="173"/>
        <v>91</v>
      </c>
      <c r="BC178" s="50">
        <f t="shared" si="174"/>
        <v>112</v>
      </c>
      <c r="BD178" s="50">
        <f t="shared" si="176"/>
        <v>140</v>
      </c>
      <c r="BE178" s="50">
        <f t="shared" si="176"/>
        <v>168</v>
      </c>
      <c r="BF178" s="50">
        <f t="shared" si="176"/>
        <v>196</v>
      </c>
      <c r="BG178" s="50">
        <f t="shared" si="176"/>
        <v>224</v>
      </c>
      <c r="BH178" s="50">
        <f t="shared" si="176"/>
        <v>252</v>
      </c>
      <c r="BI178" s="50">
        <f t="shared" si="176"/>
        <v>280</v>
      </c>
    </row>
    <row r="179" spans="1:61">
      <c r="A179" s="95">
        <v>377</v>
      </c>
      <c r="L179" s="3" t="str">
        <f t="shared" si="148"/>
        <v>Not Yet Assigned</v>
      </c>
      <c r="M179" s="3" t="s">
        <v>76</v>
      </c>
      <c r="N179" s="3" t="s">
        <v>76</v>
      </c>
      <c r="O179" s="3" t="s">
        <v>76</v>
      </c>
      <c r="P179" s="3" t="s">
        <v>76</v>
      </c>
      <c r="Q179" s="3" t="s">
        <v>76</v>
      </c>
      <c r="R179" s="3" t="s">
        <v>76</v>
      </c>
      <c r="U179" s="34">
        <f t="shared" si="150"/>
        <v>21</v>
      </c>
      <c r="V179" s="35">
        <f t="shared" si="151"/>
        <v>0</v>
      </c>
      <c r="W179" s="34">
        <f t="shared" si="152"/>
        <v>56</v>
      </c>
      <c r="X179" s="34">
        <f t="shared" si="153"/>
        <v>60</v>
      </c>
      <c r="Z179" s="52">
        <f t="shared" si="154"/>
        <v>0</v>
      </c>
      <c r="AA179" s="52">
        <f t="shared" si="155"/>
        <v>0</v>
      </c>
      <c r="AB179" s="36">
        <f t="shared" si="156"/>
        <v>61</v>
      </c>
      <c r="AC179" s="55"/>
      <c r="AD179" s="52">
        <f t="shared" si="157"/>
        <v>0</v>
      </c>
      <c r="AE179" s="52">
        <f t="shared" si="158"/>
        <v>0</v>
      </c>
      <c r="AF179" s="34">
        <f t="shared" si="159"/>
        <v>68</v>
      </c>
      <c r="AG179" s="55"/>
      <c r="AH179" s="52">
        <f t="shared" si="160"/>
        <v>0</v>
      </c>
      <c r="AI179" s="52">
        <f t="shared" si="161"/>
        <v>0</v>
      </c>
      <c r="AJ179" s="34">
        <f t="shared" si="162"/>
        <v>75</v>
      </c>
      <c r="AK179" s="55"/>
      <c r="AL179" s="52">
        <f t="shared" si="163"/>
        <v>0</v>
      </c>
      <c r="AM179" s="52">
        <f t="shared" si="164"/>
        <v>0</v>
      </c>
      <c r="AN179" s="34">
        <f t="shared" si="165"/>
        <v>82</v>
      </c>
      <c r="AO179" s="34"/>
      <c r="AP179" s="34">
        <f t="shared" si="166"/>
        <v>106</v>
      </c>
      <c r="AQ179" s="37">
        <f t="shared" si="167"/>
        <v>109</v>
      </c>
      <c r="AR179" s="1">
        <v>30</v>
      </c>
      <c r="AS179" s="1">
        <f t="shared" si="168"/>
        <v>210</v>
      </c>
      <c r="AT179" s="34"/>
      <c r="AU179" s="34">
        <f t="shared" si="169"/>
        <v>-1</v>
      </c>
      <c r="AV179" s="7">
        <f t="shared" si="170"/>
        <v>292</v>
      </c>
      <c r="AW179" s="7"/>
      <c r="AX179" s="70">
        <f t="shared" si="171"/>
        <v>11.428571428571429</v>
      </c>
      <c r="AY179" s="50"/>
      <c r="AZ179" s="50">
        <f t="shared" si="172"/>
        <v>28</v>
      </c>
      <c r="BA179" s="50">
        <f t="shared" si="172"/>
        <v>56</v>
      </c>
      <c r="BB179" s="50">
        <f t="shared" si="173"/>
        <v>91</v>
      </c>
      <c r="BC179" s="50">
        <f t="shared" si="174"/>
        <v>112</v>
      </c>
      <c r="BD179" s="50">
        <f t="shared" si="176"/>
        <v>140</v>
      </c>
      <c r="BE179" s="50">
        <f t="shared" si="176"/>
        <v>168</v>
      </c>
      <c r="BF179" s="50">
        <f t="shared" si="176"/>
        <v>196</v>
      </c>
      <c r="BG179" s="50">
        <f t="shared" si="176"/>
        <v>224</v>
      </c>
      <c r="BH179" s="50">
        <f t="shared" si="176"/>
        <v>252</v>
      </c>
      <c r="BI179" s="50">
        <f t="shared" si="176"/>
        <v>280</v>
      </c>
    </row>
    <row r="180" spans="1:61">
      <c r="A180" s="95">
        <v>378</v>
      </c>
      <c r="L180" s="3" t="str">
        <f t="shared" si="148"/>
        <v>Not Yet Assigned</v>
      </c>
      <c r="M180" s="3" t="s">
        <v>76</v>
      </c>
      <c r="N180" s="3" t="s">
        <v>76</v>
      </c>
      <c r="O180" s="3" t="s">
        <v>76</v>
      </c>
      <c r="P180" s="3" t="s">
        <v>76</v>
      </c>
      <c r="Q180" s="3" t="s">
        <v>76</v>
      </c>
      <c r="R180" s="3" t="s">
        <v>76</v>
      </c>
      <c r="U180" s="34">
        <f t="shared" si="150"/>
        <v>21</v>
      </c>
      <c r="V180" s="35">
        <f t="shared" si="151"/>
        <v>0</v>
      </c>
      <c r="W180" s="34">
        <f t="shared" si="152"/>
        <v>56</v>
      </c>
      <c r="X180" s="34">
        <f t="shared" si="153"/>
        <v>60</v>
      </c>
      <c r="Z180" s="52">
        <f t="shared" si="154"/>
        <v>0</v>
      </c>
      <c r="AA180" s="52">
        <f t="shared" si="155"/>
        <v>0</v>
      </c>
      <c r="AB180" s="36">
        <f t="shared" si="156"/>
        <v>61</v>
      </c>
      <c r="AC180" s="55"/>
      <c r="AD180" s="52">
        <f t="shared" si="157"/>
        <v>0</v>
      </c>
      <c r="AE180" s="52">
        <f t="shared" si="158"/>
        <v>0</v>
      </c>
      <c r="AF180" s="34">
        <f t="shared" si="159"/>
        <v>68</v>
      </c>
      <c r="AG180" s="55"/>
      <c r="AH180" s="52">
        <f t="shared" si="160"/>
        <v>0</v>
      </c>
      <c r="AI180" s="52">
        <f t="shared" si="161"/>
        <v>0</v>
      </c>
      <c r="AJ180" s="34">
        <f t="shared" si="162"/>
        <v>75</v>
      </c>
      <c r="AK180" s="55"/>
      <c r="AL180" s="52">
        <f t="shared" si="163"/>
        <v>0</v>
      </c>
      <c r="AM180" s="52">
        <f t="shared" si="164"/>
        <v>0</v>
      </c>
      <c r="AN180" s="34">
        <f t="shared" si="165"/>
        <v>82</v>
      </c>
      <c r="AO180" s="34"/>
      <c r="AP180" s="34">
        <f t="shared" si="166"/>
        <v>106</v>
      </c>
      <c r="AQ180" s="37">
        <f t="shared" si="167"/>
        <v>109</v>
      </c>
      <c r="AR180" s="1">
        <v>30</v>
      </c>
      <c r="AS180" s="1">
        <f t="shared" si="168"/>
        <v>210</v>
      </c>
      <c r="AT180" s="34"/>
      <c r="AU180" s="34">
        <f t="shared" si="169"/>
        <v>-1</v>
      </c>
      <c r="AV180" s="7">
        <f t="shared" si="170"/>
        <v>292</v>
      </c>
      <c r="AW180" s="7"/>
      <c r="AX180" s="70">
        <f t="shared" si="171"/>
        <v>11.428571428571429</v>
      </c>
      <c r="AY180" s="50"/>
      <c r="AZ180" s="50">
        <f t="shared" si="172"/>
        <v>28</v>
      </c>
      <c r="BA180" s="50">
        <f t="shared" si="172"/>
        <v>56</v>
      </c>
      <c r="BB180" s="50">
        <f t="shared" si="173"/>
        <v>91</v>
      </c>
      <c r="BC180" s="50">
        <f t="shared" si="174"/>
        <v>112</v>
      </c>
      <c r="BD180" s="50">
        <f t="shared" si="176"/>
        <v>140</v>
      </c>
      <c r="BE180" s="50">
        <f t="shared" si="176"/>
        <v>168</v>
      </c>
      <c r="BF180" s="50">
        <f t="shared" si="176"/>
        <v>196</v>
      </c>
      <c r="BG180" s="50">
        <f t="shared" si="176"/>
        <v>224</v>
      </c>
      <c r="BH180" s="50">
        <f t="shared" si="176"/>
        <v>252</v>
      </c>
      <c r="BI180" s="50">
        <f t="shared" si="176"/>
        <v>280</v>
      </c>
    </row>
    <row r="181" spans="1:61">
      <c r="A181" s="95">
        <v>379</v>
      </c>
      <c r="L181" s="3" t="str">
        <f t="shared" si="148"/>
        <v>Not Yet Assigned</v>
      </c>
      <c r="M181" s="3" t="s">
        <v>76</v>
      </c>
      <c r="N181" s="3" t="s">
        <v>76</v>
      </c>
      <c r="O181" s="3" t="s">
        <v>76</v>
      </c>
      <c r="P181" s="3" t="s">
        <v>76</v>
      </c>
      <c r="Q181" s="3" t="s">
        <v>76</v>
      </c>
      <c r="R181" s="3" t="s">
        <v>76</v>
      </c>
      <c r="U181" s="34">
        <f t="shared" si="150"/>
        <v>21</v>
      </c>
      <c r="V181" s="35">
        <f t="shared" si="151"/>
        <v>0</v>
      </c>
      <c r="W181" s="34">
        <f t="shared" si="152"/>
        <v>56</v>
      </c>
      <c r="X181" s="34">
        <f t="shared" si="153"/>
        <v>60</v>
      </c>
      <c r="Z181" s="52">
        <f t="shared" si="154"/>
        <v>0</v>
      </c>
      <c r="AA181" s="52">
        <f t="shared" si="155"/>
        <v>0</v>
      </c>
      <c r="AB181" s="36">
        <f t="shared" si="156"/>
        <v>61</v>
      </c>
      <c r="AC181" s="55"/>
      <c r="AD181" s="52">
        <f t="shared" si="157"/>
        <v>0</v>
      </c>
      <c r="AE181" s="52">
        <f t="shared" si="158"/>
        <v>0</v>
      </c>
      <c r="AF181" s="34">
        <f t="shared" si="159"/>
        <v>68</v>
      </c>
      <c r="AG181" s="55"/>
      <c r="AH181" s="52">
        <f t="shared" si="160"/>
        <v>0</v>
      </c>
      <c r="AI181" s="52">
        <f t="shared" si="161"/>
        <v>0</v>
      </c>
      <c r="AJ181" s="34">
        <f t="shared" si="162"/>
        <v>75</v>
      </c>
      <c r="AK181" s="55"/>
      <c r="AL181" s="52">
        <f t="shared" si="163"/>
        <v>0</v>
      </c>
      <c r="AM181" s="52">
        <f t="shared" si="164"/>
        <v>0</v>
      </c>
      <c r="AN181" s="34">
        <f t="shared" si="165"/>
        <v>82</v>
      </c>
      <c r="AO181" s="34"/>
      <c r="AP181" s="34">
        <f t="shared" si="166"/>
        <v>106</v>
      </c>
      <c r="AQ181" s="37">
        <f t="shared" si="167"/>
        <v>109</v>
      </c>
      <c r="AR181" s="1">
        <v>30</v>
      </c>
      <c r="AS181" s="1">
        <f t="shared" si="168"/>
        <v>210</v>
      </c>
      <c r="AT181" s="34"/>
      <c r="AU181" s="34">
        <f t="shared" si="169"/>
        <v>-1</v>
      </c>
      <c r="AV181" s="7">
        <f t="shared" si="170"/>
        <v>292</v>
      </c>
      <c r="AW181" s="7"/>
      <c r="AX181" s="70">
        <f t="shared" si="171"/>
        <v>11.428571428571429</v>
      </c>
      <c r="AY181" s="50"/>
      <c r="AZ181" s="50">
        <f t="shared" si="172"/>
        <v>28</v>
      </c>
      <c r="BA181" s="50">
        <f t="shared" si="172"/>
        <v>56</v>
      </c>
      <c r="BB181" s="50">
        <f t="shared" si="173"/>
        <v>91</v>
      </c>
      <c r="BC181" s="50">
        <f t="shared" si="174"/>
        <v>112</v>
      </c>
      <c r="BD181" s="50">
        <f t="shared" si="176"/>
        <v>140</v>
      </c>
      <c r="BE181" s="50">
        <f t="shared" si="176"/>
        <v>168</v>
      </c>
      <c r="BF181" s="50">
        <f t="shared" si="176"/>
        <v>196</v>
      </c>
      <c r="BG181" s="50">
        <f t="shared" si="176"/>
        <v>224</v>
      </c>
      <c r="BH181" s="50">
        <f t="shared" si="176"/>
        <v>252</v>
      </c>
      <c r="BI181" s="50">
        <f t="shared" si="176"/>
        <v>280</v>
      </c>
    </row>
    <row r="182" spans="1:61">
      <c r="A182" s="95">
        <v>380</v>
      </c>
      <c r="L182" s="3" t="str">
        <f t="shared" ref="L182:L201" si="177">IF((AND(J182="CON",K182="SED")),"CON-SED",IF((AND(J182="CON",K182="EX")),"CON-EX",IF((AND(J182="HFD",K182="SED")),"HFD-SED",IF((AND(J182="HFD",K182="EX")),"HFD-EX","Not Yet Assigned"))))</f>
        <v>Not Yet Assigned</v>
      </c>
      <c r="M182" s="3" t="s">
        <v>76</v>
      </c>
      <c r="N182" s="3" t="s">
        <v>76</v>
      </c>
      <c r="O182" s="3" t="s">
        <v>76</v>
      </c>
      <c r="P182" s="3" t="s">
        <v>76</v>
      </c>
      <c r="Q182" s="3" t="s">
        <v>76</v>
      </c>
      <c r="R182" s="3" t="s">
        <v>76</v>
      </c>
      <c r="U182" s="34">
        <f t="shared" si="150"/>
        <v>21</v>
      </c>
      <c r="V182" s="35">
        <f t="shared" si="151"/>
        <v>0</v>
      </c>
      <c r="W182" s="34">
        <f t="shared" si="152"/>
        <v>56</v>
      </c>
      <c r="X182" s="34">
        <f t="shared" si="153"/>
        <v>60</v>
      </c>
      <c r="Z182" s="52">
        <f t="shared" si="154"/>
        <v>0</v>
      </c>
      <c r="AA182" s="52">
        <f t="shared" si="155"/>
        <v>0</v>
      </c>
      <c r="AB182" s="36">
        <f t="shared" si="156"/>
        <v>61</v>
      </c>
      <c r="AC182" s="55"/>
      <c r="AD182" s="52">
        <f t="shared" si="157"/>
        <v>0</v>
      </c>
      <c r="AE182" s="52">
        <f t="shared" si="158"/>
        <v>0</v>
      </c>
      <c r="AF182" s="34">
        <f t="shared" si="159"/>
        <v>68</v>
      </c>
      <c r="AG182" s="55"/>
      <c r="AH182" s="52">
        <f t="shared" si="160"/>
        <v>0</v>
      </c>
      <c r="AI182" s="52">
        <f t="shared" si="161"/>
        <v>0</v>
      </c>
      <c r="AJ182" s="34">
        <f t="shared" si="162"/>
        <v>75</v>
      </c>
      <c r="AK182" s="55"/>
      <c r="AL182" s="52">
        <f t="shared" si="163"/>
        <v>0</v>
      </c>
      <c r="AM182" s="52">
        <f t="shared" si="164"/>
        <v>0</v>
      </c>
      <c r="AN182" s="34">
        <f t="shared" si="165"/>
        <v>82</v>
      </c>
      <c r="AO182" s="34"/>
      <c r="AP182" s="34">
        <f t="shared" si="166"/>
        <v>106</v>
      </c>
      <c r="AQ182" s="37">
        <f t="shared" si="167"/>
        <v>109</v>
      </c>
      <c r="AR182" s="1">
        <v>30</v>
      </c>
      <c r="AS182" s="1">
        <f t="shared" si="168"/>
        <v>210</v>
      </c>
      <c r="AT182" s="34"/>
      <c r="AU182" s="34">
        <f t="shared" si="169"/>
        <v>-1</v>
      </c>
      <c r="AV182" s="7">
        <f t="shared" si="170"/>
        <v>292</v>
      </c>
      <c r="AW182" s="7"/>
      <c r="AX182" s="70">
        <f t="shared" si="171"/>
        <v>11.428571428571429</v>
      </c>
      <c r="AY182" s="50"/>
      <c r="AZ182" s="50">
        <f t="shared" ref="AZ182:BA201" si="178">AY182+28</f>
        <v>28</v>
      </c>
      <c r="BA182" s="50">
        <f t="shared" si="178"/>
        <v>56</v>
      </c>
      <c r="BB182" s="50">
        <f t="shared" si="173"/>
        <v>91</v>
      </c>
      <c r="BC182" s="50">
        <f t="shared" si="174"/>
        <v>112</v>
      </c>
      <c r="BD182" s="50">
        <f t="shared" ref="BD182:BI191" si="179">BC182+28</f>
        <v>140</v>
      </c>
      <c r="BE182" s="50">
        <f t="shared" si="179"/>
        <v>168</v>
      </c>
      <c r="BF182" s="50">
        <f t="shared" si="179"/>
        <v>196</v>
      </c>
      <c r="BG182" s="50">
        <f t="shared" si="179"/>
        <v>224</v>
      </c>
      <c r="BH182" s="50">
        <f t="shared" si="179"/>
        <v>252</v>
      </c>
      <c r="BI182" s="50">
        <f t="shared" si="179"/>
        <v>280</v>
      </c>
    </row>
    <row r="183" spans="1:61">
      <c r="A183" s="95">
        <v>381</v>
      </c>
      <c r="L183" s="3" t="str">
        <f t="shared" si="177"/>
        <v>Not Yet Assigned</v>
      </c>
      <c r="M183" s="3" t="s">
        <v>76</v>
      </c>
      <c r="N183" s="3" t="s">
        <v>76</v>
      </c>
      <c r="O183" s="3" t="s">
        <v>76</v>
      </c>
      <c r="P183" s="3" t="s">
        <v>76</v>
      </c>
      <c r="Q183" s="3" t="s">
        <v>76</v>
      </c>
      <c r="R183" s="3" t="s">
        <v>76</v>
      </c>
      <c r="U183" s="34">
        <f t="shared" si="150"/>
        <v>21</v>
      </c>
      <c r="V183" s="35">
        <f t="shared" si="151"/>
        <v>0</v>
      </c>
      <c r="W183" s="34">
        <f t="shared" si="152"/>
        <v>56</v>
      </c>
      <c r="X183" s="34">
        <f t="shared" si="153"/>
        <v>60</v>
      </c>
      <c r="Z183" s="52">
        <f t="shared" si="154"/>
        <v>0</v>
      </c>
      <c r="AA183" s="52">
        <f t="shared" si="155"/>
        <v>0</v>
      </c>
      <c r="AB183" s="36">
        <f t="shared" si="156"/>
        <v>61</v>
      </c>
      <c r="AC183" s="55"/>
      <c r="AD183" s="52">
        <f t="shared" si="157"/>
        <v>0</v>
      </c>
      <c r="AE183" s="52">
        <f t="shared" si="158"/>
        <v>0</v>
      </c>
      <c r="AF183" s="34">
        <f t="shared" si="159"/>
        <v>68</v>
      </c>
      <c r="AG183" s="55"/>
      <c r="AH183" s="52">
        <f t="shared" si="160"/>
        <v>0</v>
      </c>
      <c r="AI183" s="52">
        <f t="shared" si="161"/>
        <v>0</v>
      </c>
      <c r="AJ183" s="34">
        <f t="shared" si="162"/>
        <v>75</v>
      </c>
      <c r="AK183" s="55"/>
      <c r="AL183" s="52">
        <f t="shared" si="163"/>
        <v>0</v>
      </c>
      <c r="AM183" s="52">
        <f t="shared" si="164"/>
        <v>0</v>
      </c>
      <c r="AN183" s="34">
        <f t="shared" si="165"/>
        <v>82</v>
      </c>
      <c r="AO183" s="34"/>
      <c r="AP183" s="34">
        <f t="shared" si="166"/>
        <v>106</v>
      </c>
      <c r="AQ183" s="37">
        <f t="shared" si="167"/>
        <v>109</v>
      </c>
      <c r="AR183" s="1">
        <v>30</v>
      </c>
      <c r="AS183" s="1">
        <f t="shared" si="168"/>
        <v>210</v>
      </c>
      <c r="AT183" s="34"/>
      <c r="AU183" s="34">
        <f t="shared" si="169"/>
        <v>-1</v>
      </c>
      <c r="AV183" s="7">
        <f t="shared" si="170"/>
        <v>292</v>
      </c>
      <c r="AW183" s="7"/>
      <c r="AX183" s="70">
        <f t="shared" si="171"/>
        <v>11.428571428571429</v>
      </c>
      <c r="AY183" s="50"/>
      <c r="AZ183" s="50">
        <f t="shared" si="178"/>
        <v>28</v>
      </c>
      <c r="BA183" s="50">
        <f t="shared" si="178"/>
        <v>56</v>
      </c>
      <c r="BB183" s="50">
        <f t="shared" si="173"/>
        <v>91</v>
      </c>
      <c r="BC183" s="50">
        <f t="shared" si="174"/>
        <v>112</v>
      </c>
      <c r="BD183" s="50">
        <f t="shared" si="179"/>
        <v>140</v>
      </c>
      <c r="BE183" s="50">
        <f t="shared" si="179"/>
        <v>168</v>
      </c>
      <c r="BF183" s="50">
        <f t="shared" si="179"/>
        <v>196</v>
      </c>
      <c r="BG183" s="50">
        <f t="shared" si="179"/>
        <v>224</v>
      </c>
      <c r="BH183" s="50">
        <f t="shared" si="179"/>
        <v>252</v>
      </c>
      <c r="BI183" s="50">
        <f t="shared" si="179"/>
        <v>280</v>
      </c>
    </row>
    <row r="184" spans="1:61">
      <c r="A184" s="95">
        <v>382</v>
      </c>
      <c r="L184" s="3" t="str">
        <f t="shared" si="177"/>
        <v>Not Yet Assigned</v>
      </c>
      <c r="M184" s="3" t="s">
        <v>76</v>
      </c>
      <c r="N184" s="3" t="s">
        <v>76</v>
      </c>
      <c r="O184" s="3" t="s">
        <v>76</v>
      </c>
      <c r="P184" s="3" t="s">
        <v>76</v>
      </c>
      <c r="Q184" s="3" t="s">
        <v>76</v>
      </c>
      <c r="R184" s="3" t="s">
        <v>76</v>
      </c>
      <c r="U184" s="34">
        <f t="shared" si="150"/>
        <v>21</v>
      </c>
      <c r="V184" s="35">
        <f t="shared" si="151"/>
        <v>0</v>
      </c>
      <c r="W184" s="34">
        <f t="shared" si="152"/>
        <v>56</v>
      </c>
      <c r="X184" s="34">
        <f t="shared" si="153"/>
        <v>60</v>
      </c>
      <c r="Z184" s="52">
        <f t="shared" si="154"/>
        <v>0</v>
      </c>
      <c r="AA184" s="52">
        <f t="shared" si="155"/>
        <v>0</v>
      </c>
      <c r="AB184" s="36">
        <f t="shared" si="156"/>
        <v>61</v>
      </c>
      <c r="AC184" s="55"/>
      <c r="AD184" s="52">
        <f t="shared" si="157"/>
        <v>0</v>
      </c>
      <c r="AE184" s="52">
        <f t="shared" si="158"/>
        <v>0</v>
      </c>
      <c r="AF184" s="34">
        <f t="shared" si="159"/>
        <v>68</v>
      </c>
      <c r="AG184" s="55"/>
      <c r="AH184" s="52">
        <f t="shared" si="160"/>
        <v>0</v>
      </c>
      <c r="AI184" s="52">
        <f t="shared" si="161"/>
        <v>0</v>
      </c>
      <c r="AJ184" s="34">
        <f t="shared" si="162"/>
        <v>75</v>
      </c>
      <c r="AK184" s="55"/>
      <c r="AL184" s="52">
        <f t="shared" si="163"/>
        <v>0</v>
      </c>
      <c r="AM184" s="52">
        <f t="shared" si="164"/>
        <v>0</v>
      </c>
      <c r="AN184" s="34">
        <f t="shared" si="165"/>
        <v>82</v>
      </c>
      <c r="AO184" s="34"/>
      <c r="AP184" s="34">
        <f t="shared" si="166"/>
        <v>106</v>
      </c>
      <c r="AQ184" s="37">
        <f t="shared" si="167"/>
        <v>109</v>
      </c>
      <c r="AR184" s="1">
        <v>30</v>
      </c>
      <c r="AS184" s="1">
        <f t="shared" si="168"/>
        <v>210</v>
      </c>
      <c r="AT184" s="34"/>
      <c r="AU184" s="34">
        <f t="shared" si="169"/>
        <v>-1</v>
      </c>
      <c r="AV184" s="7">
        <f t="shared" si="170"/>
        <v>292</v>
      </c>
      <c r="AW184" s="7"/>
      <c r="AX184" s="70">
        <f t="shared" si="171"/>
        <v>11.428571428571429</v>
      </c>
      <c r="AY184" s="50"/>
      <c r="AZ184" s="50">
        <f t="shared" si="178"/>
        <v>28</v>
      </c>
      <c r="BA184" s="50">
        <f t="shared" si="178"/>
        <v>56</v>
      </c>
      <c r="BB184" s="50">
        <f t="shared" si="173"/>
        <v>91</v>
      </c>
      <c r="BC184" s="50">
        <f t="shared" si="174"/>
        <v>112</v>
      </c>
      <c r="BD184" s="50">
        <f t="shared" si="179"/>
        <v>140</v>
      </c>
      <c r="BE184" s="50">
        <f t="shared" si="179"/>
        <v>168</v>
      </c>
      <c r="BF184" s="50">
        <f t="shared" si="179"/>
        <v>196</v>
      </c>
      <c r="BG184" s="50">
        <f t="shared" si="179"/>
        <v>224</v>
      </c>
      <c r="BH184" s="50">
        <f t="shared" si="179"/>
        <v>252</v>
      </c>
      <c r="BI184" s="50">
        <f t="shared" si="179"/>
        <v>280</v>
      </c>
    </row>
    <row r="185" spans="1:61">
      <c r="A185" s="95">
        <v>383</v>
      </c>
      <c r="L185" s="3" t="str">
        <f t="shared" si="177"/>
        <v>Not Yet Assigned</v>
      </c>
      <c r="M185" s="3" t="s">
        <v>76</v>
      </c>
      <c r="N185" s="3" t="s">
        <v>76</v>
      </c>
      <c r="O185" s="3" t="s">
        <v>76</v>
      </c>
      <c r="P185" s="3" t="s">
        <v>76</v>
      </c>
      <c r="Q185" s="3" t="s">
        <v>76</v>
      </c>
      <c r="R185" s="3" t="s">
        <v>76</v>
      </c>
      <c r="U185" s="34">
        <f t="shared" si="150"/>
        <v>21</v>
      </c>
      <c r="V185" s="35">
        <f t="shared" si="151"/>
        <v>0</v>
      </c>
      <c r="W185" s="34">
        <f t="shared" si="152"/>
        <v>56</v>
      </c>
      <c r="X185" s="34">
        <f t="shared" si="153"/>
        <v>60</v>
      </c>
      <c r="Z185" s="52">
        <f t="shared" si="154"/>
        <v>0</v>
      </c>
      <c r="AA185" s="52">
        <f t="shared" si="155"/>
        <v>0</v>
      </c>
      <c r="AB185" s="36">
        <f t="shared" si="156"/>
        <v>61</v>
      </c>
      <c r="AC185" s="55"/>
      <c r="AD185" s="52">
        <f t="shared" si="157"/>
        <v>0</v>
      </c>
      <c r="AE185" s="52">
        <f t="shared" si="158"/>
        <v>0</v>
      </c>
      <c r="AF185" s="34">
        <f t="shared" si="159"/>
        <v>68</v>
      </c>
      <c r="AG185" s="55"/>
      <c r="AH185" s="52">
        <f t="shared" si="160"/>
        <v>0</v>
      </c>
      <c r="AI185" s="52">
        <f t="shared" si="161"/>
        <v>0</v>
      </c>
      <c r="AJ185" s="34">
        <f t="shared" si="162"/>
        <v>75</v>
      </c>
      <c r="AK185" s="55"/>
      <c r="AL185" s="52">
        <f t="shared" si="163"/>
        <v>0</v>
      </c>
      <c r="AM185" s="52">
        <f t="shared" si="164"/>
        <v>0</v>
      </c>
      <c r="AN185" s="34">
        <f t="shared" si="165"/>
        <v>82</v>
      </c>
      <c r="AO185" s="34"/>
      <c r="AP185" s="34">
        <f t="shared" si="166"/>
        <v>106</v>
      </c>
      <c r="AQ185" s="37">
        <f t="shared" si="167"/>
        <v>109</v>
      </c>
      <c r="AR185" s="1">
        <v>30</v>
      </c>
      <c r="AS185" s="1">
        <f t="shared" si="168"/>
        <v>210</v>
      </c>
      <c r="AT185" s="34"/>
      <c r="AU185" s="34">
        <f t="shared" si="169"/>
        <v>-1</v>
      </c>
      <c r="AV185" s="7">
        <f t="shared" si="170"/>
        <v>292</v>
      </c>
      <c r="AW185" s="7"/>
      <c r="AX185" s="70">
        <f t="shared" si="171"/>
        <v>11.428571428571429</v>
      </c>
      <c r="AY185" s="50"/>
      <c r="AZ185" s="50">
        <f t="shared" si="178"/>
        <v>28</v>
      </c>
      <c r="BA185" s="50">
        <f t="shared" si="178"/>
        <v>56</v>
      </c>
      <c r="BB185" s="50">
        <f t="shared" si="173"/>
        <v>91</v>
      </c>
      <c r="BC185" s="50">
        <f t="shared" si="174"/>
        <v>112</v>
      </c>
      <c r="BD185" s="50">
        <f t="shared" si="179"/>
        <v>140</v>
      </c>
      <c r="BE185" s="50">
        <f t="shared" si="179"/>
        <v>168</v>
      </c>
      <c r="BF185" s="50">
        <f t="shared" si="179"/>
        <v>196</v>
      </c>
      <c r="BG185" s="50">
        <f t="shared" si="179"/>
        <v>224</v>
      </c>
      <c r="BH185" s="50">
        <f t="shared" si="179"/>
        <v>252</v>
      </c>
      <c r="BI185" s="50">
        <f t="shared" si="179"/>
        <v>280</v>
      </c>
    </row>
    <row r="186" spans="1:61">
      <c r="A186" s="95">
        <v>384</v>
      </c>
      <c r="L186" s="3" t="str">
        <f t="shared" si="177"/>
        <v>Not Yet Assigned</v>
      </c>
      <c r="M186" s="3" t="s">
        <v>76</v>
      </c>
      <c r="N186" s="3" t="s">
        <v>76</v>
      </c>
      <c r="O186" s="3" t="s">
        <v>76</v>
      </c>
      <c r="P186" s="3" t="s">
        <v>76</v>
      </c>
      <c r="Q186" s="3" t="s">
        <v>76</v>
      </c>
      <c r="R186" s="3" t="s">
        <v>76</v>
      </c>
      <c r="U186" s="34">
        <f t="shared" si="150"/>
        <v>21</v>
      </c>
      <c r="V186" s="35">
        <f t="shared" si="151"/>
        <v>0</v>
      </c>
      <c r="W186" s="34">
        <f t="shared" si="152"/>
        <v>56</v>
      </c>
      <c r="X186" s="34">
        <f t="shared" si="153"/>
        <v>60</v>
      </c>
      <c r="Z186" s="52">
        <f t="shared" si="154"/>
        <v>0</v>
      </c>
      <c r="AA186" s="52">
        <f t="shared" si="155"/>
        <v>0</v>
      </c>
      <c r="AB186" s="36">
        <f t="shared" si="156"/>
        <v>61</v>
      </c>
      <c r="AC186" s="55"/>
      <c r="AD186" s="52">
        <f t="shared" si="157"/>
        <v>0</v>
      </c>
      <c r="AE186" s="52">
        <f t="shared" si="158"/>
        <v>0</v>
      </c>
      <c r="AF186" s="34">
        <f t="shared" si="159"/>
        <v>68</v>
      </c>
      <c r="AG186" s="55"/>
      <c r="AH186" s="52">
        <f t="shared" si="160"/>
        <v>0</v>
      </c>
      <c r="AI186" s="52">
        <f t="shared" si="161"/>
        <v>0</v>
      </c>
      <c r="AJ186" s="34">
        <f t="shared" si="162"/>
        <v>75</v>
      </c>
      <c r="AK186" s="55"/>
      <c r="AL186" s="52">
        <f t="shared" si="163"/>
        <v>0</v>
      </c>
      <c r="AM186" s="52">
        <f t="shared" si="164"/>
        <v>0</v>
      </c>
      <c r="AN186" s="34">
        <f t="shared" si="165"/>
        <v>82</v>
      </c>
      <c r="AO186" s="34"/>
      <c r="AP186" s="34">
        <f t="shared" si="166"/>
        <v>106</v>
      </c>
      <c r="AQ186" s="37">
        <f t="shared" si="167"/>
        <v>109</v>
      </c>
      <c r="AR186" s="1">
        <v>30</v>
      </c>
      <c r="AS186" s="1">
        <f t="shared" si="168"/>
        <v>210</v>
      </c>
      <c r="AT186" s="34"/>
      <c r="AU186" s="34">
        <f t="shared" si="169"/>
        <v>-1</v>
      </c>
      <c r="AV186" s="7">
        <f t="shared" si="170"/>
        <v>292</v>
      </c>
      <c r="AW186" s="7"/>
      <c r="AX186" s="70">
        <f t="shared" si="171"/>
        <v>11.428571428571429</v>
      </c>
      <c r="AY186" s="50"/>
      <c r="AZ186" s="50">
        <f t="shared" si="178"/>
        <v>28</v>
      </c>
      <c r="BA186" s="50">
        <f t="shared" si="178"/>
        <v>56</v>
      </c>
      <c r="BB186" s="50">
        <f t="shared" si="173"/>
        <v>91</v>
      </c>
      <c r="BC186" s="50">
        <f t="shared" si="174"/>
        <v>112</v>
      </c>
      <c r="BD186" s="50">
        <f t="shared" si="179"/>
        <v>140</v>
      </c>
      <c r="BE186" s="50">
        <f t="shared" si="179"/>
        <v>168</v>
      </c>
      <c r="BF186" s="50">
        <f t="shared" si="179"/>
        <v>196</v>
      </c>
      <c r="BG186" s="50">
        <f t="shared" si="179"/>
        <v>224</v>
      </c>
      <c r="BH186" s="50">
        <f t="shared" si="179"/>
        <v>252</v>
      </c>
      <c r="BI186" s="50">
        <f t="shared" si="179"/>
        <v>280</v>
      </c>
    </row>
    <row r="187" spans="1:61">
      <c r="A187" s="95">
        <v>385</v>
      </c>
      <c r="L187" s="3" t="str">
        <f t="shared" si="177"/>
        <v>Not Yet Assigned</v>
      </c>
      <c r="M187" s="3" t="s">
        <v>76</v>
      </c>
      <c r="N187" s="3" t="s">
        <v>76</v>
      </c>
      <c r="O187" s="3" t="s">
        <v>76</v>
      </c>
      <c r="P187" s="3" t="s">
        <v>76</v>
      </c>
      <c r="Q187" s="3" t="s">
        <v>76</v>
      </c>
      <c r="R187" s="3" t="s">
        <v>76</v>
      </c>
      <c r="U187" s="34">
        <f t="shared" si="150"/>
        <v>21</v>
      </c>
      <c r="V187" s="35">
        <f t="shared" si="151"/>
        <v>0</v>
      </c>
      <c r="W187" s="34">
        <f t="shared" si="152"/>
        <v>56</v>
      </c>
      <c r="X187" s="34">
        <f t="shared" si="153"/>
        <v>60</v>
      </c>
      <c r="Z187" s="52">
        <f t="shared" si="154"/>
        <v>0</v>
      </c>
      <c r="AA187" s="52">
        <f t="shared" si="155"/>
        <v>0</v>
      </c>
      <c r="AB187" s="36">
        <f t="shared" si="156"/>
        <v>61</v>
      </c>
      <c r="AC187" s="55"/>
      <c r="AD187" s="52">
        <f t="shared" si="157"/>
        <v>0</v>
      </c>
      <c r="AE187" s="52">
        <f t="shared" si="158"/>
        <v>0</v>
      </c>
      <c r="AF187" s="34">
        <f t="shared" si="159"/>
        <v>68</v>
      </c>
      <c r="AG187" s="55"/>
      <c r="AH187" s="52">
        <f t="shared" si="160"/>
        <v>0</v>
      </c>
      <c r="AI187" s="52">
        <f t="shared" si="161"/>
        <v>0</v>
      </c>
      <c r="AJ187" s="34">
        <f t="shared" si="162"/>
        <v>75</v>
      </c>
      <c r="AK187" s="55"/>
      <c r="AL187" s="52">
        <f t="shared" si="163"/>
        <v>0</v>
      </c>
      <c r="AM187" s="52">
        <f t="shared" si="164"/>
        <v>0</v>
      </c>
      <c r="AN187" s="34">
        <f t="shared" si="165"/>
        <v>82</v>
      </c>
      <c r="AO187" s="34"/>
      <c r="AP187" s="34">
        <f t="shared" si="166"/>
        <v>106</v>
      </c>
      <c r="AQ187" s="37">
        <f t="shared" si="167"/>
        <v>109</v>
      </c>
      <c r="AR187" s="1">
        <v>30</v>
      </c>
      <c r="AS187" s="1">
        <f t="shared" si="168"/>
        <v>210</v>
      </c>
      <c r="AT187" s="34"/>
      <c r="AU187" s="34">
        <f t="shared" si="169"/>
        <v>-1</v>
      </c>
      <c r="AV187" s="7">
        <f t="shared" si="170"/>
        <v>292</v>
      </c>
      <c r="AW187" s="7"/>
      <c r="AX187" s="70">
        <f t="shared" si="171"/>
        <v>11.428571428571429</v>
      </c>
      <c r="AY187" s="50"/>
      <c r="AZ187" s="50">
        <f t="shared" si="178"/>
        <v>28</v>
      </c>
      <c r="BA187" s="50">
        <f t="shared" si="178"/>
        <v>56</v>
      </c>
      <c r="BB187" s="50">
        <f t="shared" si="173"/>
        <v>91</v>
      </c>
      <c r="BC187" s="50">
        <f t="shared" si="174"/>
        <v>112</v>
      </c>
      <c r="BD187" s="50">
        <f t="shared" si="179"/>
        <v>140</v>
      </c>
      <c r="BE187" s="50">
        <f t="shared" si="179"/>
        <v>168</v>
      </c>
      <c r="BF187" s="50">
        <f t="shared" si="179"/>
        <v>196</v>
      </c>
      <c r="BG187" s="50">
        <f t="shared" si="179"/>
        <v>224</v>
      </c>
      <c r="BH187" s="50">
        <f t="shared" si="179"/>
        <v>252</v>
      </c>
      <c r="BI187" s="50">
        <f t="shared" si="179"/>
        <v>280</v>
      </c>
    </row>
    <row r="188" spans="1:61">
      <c r="A188" s="95">
        <v>386</v>
      </c>
      <c r="L188" s="3" t="str">
        <f t="shared" si="177"/>
        <v>Not Yet Assigned</v>
      </c>
      <c r="M188" s="3" t="s">
        <v>76</v>
      </c>
      <c r="N188" s="3" t="s">
        <v>76</v>
      </c>
      <c r="O188" s="3" t="s">
        <v>76</v>
      </c>
      <c r="P188" s="3" t="s">
        <v>76</v>
      </c>
      <c r="Q188" s="3" t="s">
        <v>76</v>
      </c>
      <c r="R188" s="3" t="s">
        <v>76</v>
      </c>
      <c r="U188" s="34">
        <f t="shared" si="150"/>
        <v>21</v>
      </c>
      <c r="V188" s="35">
        <f t="shared" si="151"/>
        <v>0</v>
      </c>
      <c r="W188" s="34">
        <f t="shared" si="152"/>
        <v>56</v>
      </c>
      <c r="X188" s="34">
        <f t="shared" si="153"/>
        <v>60</v>
      </c>
      <c r="Z188" s="52">
        <f t="shared" si="154"/>
        <v>0</v>
      </c>
      <c r="AA188" s="52">
        <f t="shared" si="155"/>
        <v>0</v>
      </c>
      <c r="AB188" s="36">
        <f t="shared" si="156"/>
        <v>61</v>
      </c>
      <c r="AC188" s="55"/>
      <c r="AD188" s="52">
        <f t="shared" si="157"/>
        <v>0</v>
      </c>
      <c r="AE188" s="52">
        <f t="shared" si="158"/>
        <v>0</v>
      </c>
      <c r="AF188" s="34">
        <f t="shared" si="159"/>
        <v>68</v>
      </c>
      <c r="AG188" s="55"/>
      <c r="AH188" s="52">
        <f t="shared" si="160"/>
        <v>0</v>
      </c>
      <c r="AI188" s="52">
        <f t="shared" si="161"/>
        <v>0</v>
      </c>
      <c r="AJ188" s="34">
        <f t="shared" si="162"/>
        <v>75</v>
      </c>
      <c r="AK188" s="55"/>
      <c r="AL188" s="52">
        <f t="shared" si="163"/>
        <v>0</v>
      </c>
      <c r="AM188" s="52">
        <f t="shared" si="164"/>
        <v>0</v>
      </c>
      <c r="AN188" s="34">
        <f t="shared" si="165"/>
        <v>82</v>
      </c>
      <c r="AO188" s="34"/>
      <c r="AP188" s="34">
        <f t="shared" si="166"/>
        <v>106</v>
      </c>
      <c r="AQ188" s="37">
        <f t="shared" si="167"/>
        <v>109</v>
      </c>
      <c r="AR188" s="1">
        <v>30</v>
      </c>
      <c r="AS188" s="1">
        <f t="shared" si="168"/>
        <v>210</v>
      </c>
      <c r="AT188" s="34"/>
      <c r="AU188" s="34">
        <f t="shared" si="169"/>
        <v>-1</v>
      </c>
      <c r="AV188" s="7">
        <f t="shared" si="170"/>
        <v>292</v>
      </c>
      <c r="AW188" s="7"/>
      <c r="AX188" s="70">
        <f t="shared" si="171"/>
        <v>11.428571428571429</v>
      </c>
      <c r="AY188" s="50"/>
      <c r="AZ188" s="50">
        <f t="shared" si="178"/>
        <v>28</v>
      </c>
      <c r="BA188" s="50">
        <f t="shared" si="178"/>
        <v>56</v>
      </c>
      <c r="BB188" s="50">
        <f t="shared" si="173"/>
        <v>91</v>
      </c>
      <c r="BC188" s="50">
        <f t="shared" si="174"/>
        <v>112</v>
      </c>
      <c r="BD188" s="50">
        <f t="shared" si="179"/>
        <v>140</v>
      </c>
      <c r="BE188" s="50">
        <f t="shared" si="179"/>
        <v>168</v>
      </c>
      <c r="BF188" s="50">
        <f t="shared" si="179"/>
        <v>196</v>
      </c>
      <c r="BG188" s="50">
        <f t="shared" si="179"/>
        <v>224</v>
      </c>
      <c r="BH188" s="50">
        <f t="shared" si="179"/>
        <v>252</v>
      </c>
      <c r="BI188" s="50">
        <f t="shared" si="179"/>
        <v>280</v>
      </c>
    </row>
    <row r="189" spans="1:61">
      <c r="A189" s="95">
        <v>387</v>
      </c>
      <c r="L189" s="3" t="str">
        <f t="shared" si="177"/>
        <v>Not Yet Assigned</v>
      </c>
      <c r="M189" s="3" t="s">
        <v>76</v>
      </c>
      <c r="N189" s="3" t="s">
        <v>76</v>
      </c>
      <c r="O189" s="3" t="s">
        <v>76</v>
      </c>
      <c r="P189" s="3" t="s">
        <v>76</v>
      </c>
      <c r="Q189" s="3" t="s">
        <v>76</v>
      </c>
      <c r="R189" s="3" t="s">
        <v>76</v>
      </c>
      <c r="U189" s="34">
        <f t="shared" si="150"/>
        <v>21</v>
      </c>
      <c r="V189" s="35">
        <f t="shared" si="151"/>
        <v>0</v>
      </c>
      <c r="W189" s="34">
        <f t="shared" si="152"/>
        <v>56</v>
      </c>
      <c r="X189" s="34">
        <f t="shared" si="153"/>
        <v>60</v>
      </c>
      <c r="Z189" s="52">
        <f t="shared" si="154"/>
        <v>0</v>
      </c>
      <c r="AA189" s="52">
        <f t="shared" si="155"/>
        <v>0</v>
      </c>
      <c r="AB189" s="36">
        <f t="shared" si="156"/>
        <v>61</v>
      </c>
      <c r="AC189" s="55"/>
      <c r="AD189" s="52">
        <f t="shared" si="157"/>
        <v>0</v>
      </c>
      <c r="AE189" s="52">
        <f t="shared" si="158"/>
        <v>0</v>
      </c>
      <c r="AF189" s="34">
        <f t="shared" si="159"/>
        <v>68</v>
      </c>
      <c r="AG189" s="55"/>
      <c r="AH189" s="52">
        <f t="shared" si="160"/>
        <v>0</v>
      </c>
      <c r="AI189" s="52">
        <f t="shared" si="161"/>
        <v>0</v>
      </c>
      <c r="AJ189" s="34">
        <f t="shared" si="162"/>
        <v>75</v>
      </c>
      <c r="AK189" s="55"/>
      <c r="AL189" s="52">
        <f t="shared" si="163"/>
        <v>0</v>
      </c>
      <c r="AM189" s="52">
        <f t="shared" si="164"/>
        <v>0</v>
      </c>
      <c r="AN189" s="34">
        <f t="shared" si="165"/>
        <v>82</v>
      </c>
      <c r="AO189" s="34"/>
      <c r="AP189" s="34">
        <f t="shared" si="166"/>
        <v>106</v>
      </c>
      <c r="AQ189" s="37">
        <f t="shared" si="167"/>
        <v>109</v>
      </c>
      <c r="AR189" s="1">
        <v>30</v>
      </c>
      <c r="AS189" s="1">
        <f t="shared" si="168"/>
        <v>210</v>
      </c>
      <c r="AT189" s="34"/>
      <c r="AU189" s="34">
        <f t="shared" si="169"/>
        <v>-1</v>
      </c>
      <c r="AV189" s="7">
        <f t="shared" si="170"/>
        <v>292</v>
      </c>
      <c r="AW189" s="7"/>
      <c r="AX189" s="70">
        <f t="shared" si="171"/>
        <v>11.428571428571429</v>
      </c>
      <c r="AY189" s="50"/>
      <c r="AZ189" s="50">
        <f t="shared" si="178"/>
        <v>28</v>
      </c>
      <c r="BA189" s="50">
        <f t="shared" si="178"/>
        <v>56</v>
      </c>
      <c r="BB189" s="50">
        <f t="shared" si="173"/>
        <v>91</v>
      </c>
      <c r="BC189" s="50">
        <f t="shared" si="174"/>
        <v>112</v>
      </c>
      <c r="BD189" s="50">
        <f t="shared" si="179"/>
        <v>140</v>
      </c>
      <c r="BE189" s="50">
        <f t="shared" si="179"/>
        <v>168</v>
      </c>
      <c r="BF189" s="50">
        <f t="shared" si="179"/>
        <v>196</v>
      </c>
      <c r="BG189" s="50">
        <f t="shared" si="179"/>
        <v>224</v>
      </c>
      <c r="BH189" s="50">
        <f t="shared" si="179"/>
        <v>252</v>
      </c>
      <c r="BI189" s="50">
        <f t="shared" si="179"/>
        <v>280</v>
      </c>
    </row>
    <row r="190" spans="1:61">
      <c r="A190" s="95">
        <v>388</v>
      </c>
      <c r="L190" s="3" t="str">
        <f t="shared" si="177"/>
        <v>Not Yet Assigned</v>
      </c>
      <c r="M190" s="3" t="s">
        <v>76</v>
      </c>
      <c r="N190" s="3" t="s">
        <v>76</v>
      </c>
      <c r="O190" s="3" t="s">
        <v>76</v>
      </c>
      <c r="P190" s="3" t="s">
        <v>76</v>
      </c>
      <c r="Q190" s="3" t="s">
        <v>76</v>
      </c>
      <c r="R190" s="3" t="s">
        <v>76</v>
      </c>
      <c r="U190" s="34">
        <f t="shared" si="150"/>
        <v>21</v>
      </c>
      <c r="V190" s="35">
        <f t="shared" si="151"/>
        <v>0</v>
      </c>
      <c r="W190" s="34">
        <f t="shared" si="152"/>
        <v>56</v>
      </c>
      <c r="X190" s="34">
        <f t="shared" si="153"/>
        <v>60</v>
      </c>
      <c r="Z190" s="52">
        <f t="shared" si="154"/>
        <v>0</v>
      </c>
      <c r="AA190" s="52">
        <f t="shared" si="155"/>
        <v>0</v>
      </c>
      <c r="AB190" s="36">
        <f t="shared" si="156"/>
        <v>61</v>
      </c>
      <c r="AC190" s="55"/>
      <c r="AD190" s="52">
        <f t="shared" si="157"/>
        <v>0</v>
      </c>
      <c r="AE190" s="52">
        <f t="shared" si="158"/>
        <v>0</v>
      </c>
      <c r="AF190" s="34">
        <f t="shared" si="159"/>
        <v>68</v>
      </c>
      <c r="AG190" s="55"/>
      <c r="AH190" s="52">
        <f t="shared" si="160"/>
        <v>0</v>
      </c>
      <c r="AI190" s="52">
        <f t="shared" si="161"/>
        <v>0</v>
      </c>
      <c r="AJ190" s="34">
        <f t="shared" si="162"/>
        <v>75</v>
      </c>
      <c r="AK190" s="55"/>
      <c r="AL190" s="52">
        <f t="shared" si="163"/>
        <v>0</v>
      </c>
      <c r="AM190" s="52">
        <f t="shared" si="164"/>
        <v>0</v>
      </c>
      <c r="AN190" s="34">
        <f t="shared" si="165"/>
        <v>82</v>
      </c>
      <c r="AO190" s="34"/>
      <c r="AP190" s="34">
        <f t="shared" si="166"/>
        <v>106</v>
      </c>
      <c r="AQ190" s="37">
        <f t="shared" si="167"/>
        <v>109</v>
      </c>
      <c r="AR190" s="1">
        <v>30</v>
      </c>
      <c r="AS190" s="1">
        <f t="shared" si="168"/>
        <v>210</v>
      </c>
      <c r="AT190" s="34"/>
      <c r="AU190" s="34">
        <f t="shared" si="169"/>
        <v>-1</v>
      </c>
      <c r="AV190" s="7">
        <f t="shared" si="170"/>
        <v>292</v>
      </c>
      <c r="AW190" s="7"/>
      <c r="AX190" s="70">
        <f t="shared" si="171"/>
        <v>11.428571428571429</v>
      </c>
      <c r="AY190" s="50"/>
      <c r="AZ190" s="50">
        <f t="shared" si="178"/>
        <v>28</v>
      </c>
      <c r="BA190" s="50">
        <f t="shared" si="178"/>
        <v>56</v>
      </c>
      <c r="BB190" s="50">
        <f t="shared" si="173"/>
        <v>91</v>
      </c>
      <c r="BC190" s="50">
        <f t="shared" si="174"/>
        <v>112</v>
      </c>
      <c r="BD190" s="50">
        <f t="shared" si="179"/>
        <v>140</v>
      </c>
      <c r="BE190" s="50">
        <f t="shared" si="179"/>
        <v>168</v>
      </c>
      <c r="BF190" s="50">
        <f t="shared" si="179"/>
        <v>196</v>
      </c>
      <c r="BG190" s="50">
        <f t="shared" si="179"/>
        <v>224</v>
      </c>
      <c r="BH190" s="50">
        <f t="shared" si="179"/>
        <v>252</v>
      </c>
      <c r="BI190" s="50">
        <f t="shared" si="179"/>
        <v>280</v>
      </c>
    </row>
    <row r="191" spans="1:61">
      <c r="A191" s="95">
        <v>389</v>
      </c>
      <c r="L191" s="3" t="str">
        <f t="shared" si="177"/>
        <v>Not Yet Assigned</v>
      </c>
      <c r="M191" s="3" t="s">
        <v>76</v>
      </c>
      <c r="N191" s="3" t="s">
        <v>76</v>
      </c>
      <c r="O191" s="3" t="s">
        <v>76</v>
      </c>
      <c r="P191" s="3" t="s">
        <v>76</v>
      </c>
      <c r="Q191" s="3" t="s">
        <v>76</v>
      </c>
      <c r="R191" s="3" t="s">
        <v>76</v>
      </c>
      <c r="U191" s="34">
        <f t="shared" si="150"/>
        <v>21</v>
      </c>
      <c r="V191" s="35">
        <f t="shared" si="151"/>
        <v>0</v>
      </c>
      <c r="W191" s="34">
        <f t="shared" si="152"/>
        <v>56</v>
      </c>
      <c r="X191" s="34">
        <f t="shared" si="153"/>
        <v>60</v>
      </c>
      <c r="Z191" s="52">
        <f t="shared" si="154"/>
        <v>0</v>
      </c>
      <c r="AA191" s="52">
        <f t="shared" si="155"/>
        <v>0</v>
      </c>
      <c r="AB191" s="36">
        <f t="shared" si="156"/>
        <v>61</v>
      </c>
      <c r="AC191" s="55"/>
      <c r="AD191" s="52">
        <f t="shared" si="157"/>
        <v>0</v>
      </c>
      <c r="AE191" s="52">
        <f t="shared" si="158"/>
        <v>0</v>
      </c>
      <c r="AF191" s="34">
        <f t="shared" si="159"/>
        <v>68</v>
      </c>
      <c r="AG191" s="55"/>
      <c r="AH191" s="52">
        <f t="shared" si="160"/>
        <v>0</v>
      </c>
      <c r="AI191" s="52">
        <f t="shared" si="161"/>
        <v>0</v>
      </c>
      <c r="AJ191" s="34">
        <f t="shared" si="162"/>
        <v>75</v>
      </c>
      <c r="AK191" s="55"/>
      <c r="AL191" s="52">
        <f t="shared" si="163"/>
        <v>0</v>
      </c>
      <c r="AM191" s="52">
        <f t="shared" si="164"/>
        <v>0</v>
      </c>
      <c r="AN191" s="34">
        <f t="shared" si="165"/>
        <v>82</v>
      </c>
      <c r="AO191" s="34"/>
      <c r="AP191" s="34">
        <f t="shared" si="166"/>
        <v>106</v>
      </c>
      <c r="AQ191" s="37">
        <f t="shared" si="167"/>
        <v>109</v>
      </c>
      <c r="AR191" s="1">
        <v>30</v>
      </c>
      <c r="AS191" s="1">
        <f t="shared" si="168"/>
        <v>210</v>
      </c>
      <c r="AT191" s="34"/>
      <c r="AU191" s="34">
        <f t="shared" si="169"/>
        <v>-1</v>
      </c>
      <c r="AV191" s="7">
        <f t="shared" si="170"/>
        <v>292</v>
      </c>
      <c r="AW191" s="7"/>
      <c r="AX191" s="70">
        <f t="shared" si="171"/>
        <v>11.428571428571429</v>
      </c>
      <c r="AY191" s="50"/>
      <c r="AZ191" s="50">
        <f t="shared" si="178"/>
        <v>28</v>
      </c>
      <c r="BA191" s="50">
        <f t="shared" si="178"/>
        <v>56</v>
      </c>
      <c r="BB191" s="50">
        <f t="shared" si="173"/>
        <v>91</v>
      </c>
      <c r="BC191" s="50">
        <f t="shared" si="174"/>
        <v>112</v>
      </c>
      <c r="BD191" s="50">
        <f t="shared" si="179"/>
        <v>140</v>
      </c>
      <c r="BE191" s="50">
        <f t="shared" si="179"/>
        <v>168</v>
      </c>
      <c r="BF191" s="50">
        <f t="shared" si="179"/>
        <v>196</v>
      </c>
      <c r="BG191" s="50">
        <f t="shared" si="179"/>
        <v>224</v>
      </c>
      <c r="BH191" s="50">
        <f t="shared" si="179"/>
        <v>252</v>
      </c>
      <c r="BI191" s="50">
        <f t="shared" si="179"/>
        <v>280</v>
      </c>
    </row>
    <row r="192" spans="1:61">
      <c r="A192" s="95">
        <v>390</v>
      </c>
      <c r="L192" s="3" t="str">
        <f t="shared" si="177"/>
        <v>Not Yet Assigned</v>
      </c>
      <c r="M192" s="3" t="s">
        <v>76</v>
      </c>
      <c r="N192" s="3" t="s">
        <v>76</v>
      </c>
      <c r="O192" s="3" t="s">
        <v>76</v>
      </c>
      <c r="P192" s="3" t="s">
        <v>76</v>
      </c>
      <c r="Q192" s="3" t="s">
        <v>76</v>
      </c>
      <c r="R192" s="3" t="s">
        <v>76</v>
      </c>
      <c r="U192" s="34">
        <f t="shared" si="150"/>
        <v>21</v>
      </c>
      <c r="V192" s="35">
        <f t="shared" si="151"/>
        <v>0</v>
      </c>
      <c r="W192" s="34">
        <f t="shared" si="152"/>
        <v>56</v>
      </c>
      <c r="X192" s="34">
        <f t="shared" si="153"/>
        <v>60</v>
      </c>
      <c r="Z192" s="52">
        <f t="shared" si="154"/>
        <v>0</v>
      </c>
      <c r="AA192" s="52">
        <f t="shared" si="155"/>
        <v>0</v>
      </c>
      <c r="AB192" s="36">
        <f t="shared" si="156"/>
        <v>61</v>
      </c>
      <c r="AC192" s="55"/>
      <c r="AD192" s="52">
        <f t="shared" si="157"/>
        <v>0</v>
      </c>
      <c r="AE192" s="52">
        <f t="shared" si="158"/>
        <v>0</v>
      </c>
      <c r="AF192" s="34">
        <f t="shared" si="159"/>
        <v>68</v>
      </c>
      <c r="AG192" s="55"/>
      <c r="AH192" s="52">
        <f t="shared" si="160"/>
        <v>0</v>
      </c>
      <c r="AI192" s="52">
        <f t="shared" si="161"/>
        <v>0</v>
      </c>
      <c r="AJ192" s="34">
        <f t="shared" si="162"/>
        <v>75</v>
      </c>
      <c r="AK192" s="55"/>
      <c r="AL192" s="52">
        <f t="shared" si="163"/>
        <v>0</v>
      </c>
      <c r="AM192" s="52">
        <f t="shared" si="164"/>
        <v>0</v>
      </c>
      <c r="AN192" s="34">
        <f t="shared" si="165"/>
        <v>82</v>
      </c>
      <c r="AO192" s="34"/>
      <c r="AP192" s="34">
        <f t="shared" si="166"/>
        <v>106</v>
      </c>
      <c r="AQ192" s="37">
        <f t="shared" si="167"/>
        <v>109</v>
      </c>
      <c r="AR192" s="1">
        <v>30</v>
      </c>
      <c r="AS192" s="1">
        <f t="shared" si="168"/>
        <v>210</v>
      </c>
      <c r="AT192" s="34"/>
      <c r="AU192" s="34">
        <f t="shared" si="169"/>
        <v>-1</v>
      </c>
      <c r="AV192" s="7">
        <f t="shared" si="170"/>
        <v>292</v>
      </c>
      <c r="AW192" s="7"/>
      <c r="AX192" s="70">
        <f t="shared" si="171"/>
        <v>11.428571428571429</v>
      </c>
      <c r="AY192" s="50"/>
      <c r="AZ192" s="50">
        <f t="shared" si="178"/>
        <v>28</v>
      </c>
      <c r="BA192" s="50">
        <f t="shared" si="178"/>
        <v>56</v>
      </c>
      <c r="BB192" s="50">
        <f t="shared" si="173"/>
        <v>91</v>
      </c>
      <c r="BC192" s="50">
        <f t="shared" si="174"/>
        <v>112</v>
      </c>
      <c r="BD192" s="50">
        <f t="shared" ref="BD192:BI201" si="180">BC192+28</f>
        <v>140</v>
      </c>
      <c r="BE192" s="50">
        <f t="shared" si="180"/>
        <v>168</v>
      </c>
      <c r="BF192" s="50">
        <f t="shared" si="180"/>
        <v>196</v>
      </c>
      <c r="BG192" s="50">
        <f t="shared" si="180"/>
        <v>224</v>
      </c>
      <c r="BH192" s="50">
        <f t="shared" si="180"/>
        <v>252</v>
      </c>
      <c r="BI192" s="50">
        <f t="shared" si="180"/>
        <v>280</v>
      </c>
    </row>
    <row r="193" spans="1:61">
      <c r="A193" s="95">
        <v>391</v>
      </c>
      <c r="L193" s="3" t="str">
        <f t="shared" si="177"/>
        <v>Not Yet Assigned</v>
      </c>
      <c r="M193" s="3" t="s">
        <v>76</v>
      </c>
      <c r="N193" s="3" t="s">
        <v>76</v>
      </c>
      <c r="O193" s="3" t="s">
        <v>76</v>
      </c>
      <c r="P193" s="3" t="s">
        <v>76</v>
      </c>
      <c r="Q193" s="3" t="s">
        <v>76</v>
      </c>
      <c r="R193" s="3" t="s">
        <v>76</v>
      </c>
      <c r="U193" s="34">
        <f t="shared" si="150"/>
        <v>21</v>
      </c>
      <c r="V193" s="35">
        <f t="shared" si="151"/>
        <v>0</v>
      </c>
      <c r="W193" s="34">
        <f t="shared" si="152"/>
        <v>56</v>
      </c>
      <c r="X193" s="34">
        <f t="shared" si="153"/>
        <v>60</v>
      </c>
      <c r="Z193" s="52">
        <f t="shared" si="154"/>
        <v>0</v>
      </c>
      <c r="AA193" s="52">
        <f t="shared" si="155"/>
        <v>0</v>
      </c>
      <c r="AB193" s="36">
        <f t="shared" si="156"/>
        <v>61</v>
      </c>
      <c r="AC193" s="55"/>
      <c r="AD193" s="52">
        <f t="shared" si="157"/>
        <v>0</v>
      </c>
      <c r="AE193" s="52">
        <f t="shared" si="158"/>
        <v>0</v>
      </c>
      <c r="AF193" s="34">
        <f t="shared" si="159"/>
        <v>68</v>
      </c>
      <c r="AG193" s="55"/>
      <c r="AH193" s="52">
        <f t="shared" si="160"/>
        <v>0</v>
      </c>
      <c r="AI193" s="52">
        <f t="shared" si="161"/>
        <v>0</v>
      </c>
      <c r="AJ193" s="34">
        <f t="shared" si="162"/>
        <v>75</v>
      </c>
      <c r="AK193" s="55"/>
      <c r="AL193" s="52">
        <f t="shared" si="163"/>
        <v>0</v>
      </c>
      <c r="AM193" s="52">
        <f t="shared" si="164"/>
        <v>0</v>
      </c>
      <c r="AN193" s="34">
        <f t="shared" si="165"/>
        <v>82</v>
      </c>
      <c r="AO193" s="34"/>
      <c r="AP193" s="34">
        <f t="shared" si="166"/>
        <v>106</v>
      </c>
      <c r="AQ193" s="37">
        <f t="shared" si="167"/>
        <v>109</v>
      </c>
      <c r="AR193" s="1">
        <v>30</v>
      </c>
      <c r="AS193" s="1">
        <f t="shared" si="168"/>
        <v>210</v>
      </c>
      <c r="AT193" s="34"/>
      <c r="AU193" s="34">
        <f t="shared" si="169"/>
        <v>-1</v>
      </c>
      <c r="AV193" s="7">
        <f t="shared" si="170"/>
        <v>292</v>
      </c>
      <c r="AW193" s="7"/>
      <c r="AX193" s="70">
        <f t="shared" si="171"/>
        <v>11.428571428571429</v>
      </c>
      <c r="AY193" s="50"/>
      <c r="AZ193" s="50">
        <f t="shared" si="178"/>
        <v>28</v>
      </c>
      <c r="BA193" s="50">
        <f t="shared" si="178"/>
        <v>56</v>
      </c>
      <c r="BB193" s="50">
        <f t="shared" si="173"/>
        <v>91</v>
      </c>
      <c r="BC193" s="50">
        <f t="shared" si="174"/>
        <v>112</v>
      </c>
      <c r="BD193" s="50">
        <f t="shared" si="180"/>
        <v>140</v>
      </c>
      <c r="BE193" s="50">
        <f t="shared" si="180"/>
        <v>168</v>
      </c>
      <c r="BF193" s="50">
        <f t="shared" si="180"/>
        <v>196</v>
      </c>
      <c r="BG193" s="50">
        <f t="shared" si="180"/>
        <v>224</v>
      </c>
      <c r="BH193" s="50">
        <f t="shared" si="180"/>
        <v>252</v>
      </c>
      <c r="BI193" s="50">
        <f t="shared" si="180"/>
        <v>280</v>
      </c>
    </row>
    <row r="194" spans="1:61">
      <c r="A194" s="95">
        <v>392</v>
      </c>
      <c r="L194" s="3" t="str">
        <f t="shared" si="177"/>
        <v>Not Yet Assigned</v>
      </c>
      <c r="M194" s="3" t="s">
        <v>76</v>
      </c>
      <c r="N194" s="3" t="s">
        <v>76</v>
      </c>
      <c r="O194" s="3" t="s">
        <v>76</v>
      </c>
      <c r="P194" s="3" t="s">
        <v>76</v>
      </c>
      <c r="Q194" s="3" t="s">
        <v>76</v>
      </c>
      <c r="R194" s="3" t="s">
        <v>76</v>
      </c>
      <c r="U194" s="34">
        <f t="shared" ref="U194:U201" si="181">T194+21</f>
        <v>21</v>
      </c>
      <c r="V194" s="35">
        <f t="shared" ref="V194:V201" si="182">AY194</f>
        <v>0</v>
      </c>
      <c r="W194" s="34">
        <f t="shared" ref="W194:W201" si="183">BA194</f>
        <v>56</v>
      </c>
      <c r="X194" s="34">
        <f t="shared" ref="X194:X201" si="184">AB194-1</f>
        <v>60</v>
      </c>
      <c r="Z194" s="52">
        <f t="shared" ref="Z194:Z201" si="185">10/1000*Y194</f>
        <v>0</v>
      </c>
      <c r="AA194" s="52">
        <f t="shared" ref="AA194:AA201" si="186">Y194*(10/1000)*(1/2)*(1000/1)</f>
        <v>0</v>
      </c>
      <c r="AB194" s="36">
        <f t="shared" ref="AB194:AB201" si="187">V194+61</f>
        <v>61</v>
      </c>
      <c r="AC194" s="55"/>
      <c r="AD194" s="52">
        <f t="shared" ref="AD194:AD201" si="188">10/1000*AC194</f>
        <v>0</v>
      </c>
      <c r="AE194" s="52">
        <f t="shared" ref="AE194:AE201" si="189">AC194*(10/1000)*(1/2)*(1000/1)</f>
        <v>0</v>
      </c>
      <c r="AF194" s="34">
        <f t="shared" ref="AF194:AF201" si="190">AB194+7</f>
        <v>68</v>
      </c>
      <c r="AG194" s="55"/>
      <c r="AH194" s="52">
        <f t="shared" ref="AH194:AH201" si="191">10/1000*AG194</f>
        <v>0</v>
      </c>
      <c r="AI194" s="52">
        <f t="shared" ref="AI194:AI201" si="192">AG194*(10/1000)*(1/2)*(1000/1)</f>
        <v>0</v>
      </c>
      <c r="AJ194" s="34">
        <f t="shared" ref="AJ194:AJ201" si="193">AB194+14</f>
        <v>75</v>
      </c>
      <c r="AK194" s="55"/>
      <c r="AL194" s="52">
        <f t="shared" ref="AL194:AL201" si="194">10/1000*AK194</f>
        <v>0</v>
      </c>
      <c r="AM194" s="52">
        <f t="shared" ref="AM194:AM201" si="195">AK194*(10/1000)*(1/2)*(1000/1)</f>
        <v>0</v>
      </c>
      <c r="AN194" s="34">
        <f t="shared" ref="AN194:AN201" si="196">AB194+21</f>
        <v>82</v>
      </c>
      <c r="AO194" s="34"/>
      <c r="AP194" s="34">
        <f t="shared" ref="AP194:AP201" si="197">AQ194-3</f>
        <v>106</v>
      </c>
      <c r="AQ194" s="37">
        <f t="shared" ref="AQ194:AQ201" si="198">AN194+27</f>
        <v>109</v>
      </c>
      <c r="AR194" s="1">
        <v>30</v>
      </c>
      <c r="AS194" s="1">
        <f t="shared" ref="AS194:AS201" si="199">AR194*7</f>
        <v>210</v>
      </c>
      <c r="AT194" s="34"/>
      <c r="AU194" s="34">
        <f t="shared" ref="AU194:AU201" si="200">AW194-1</f>
        <v>-1</v>
      </c>
      <c r="AV194" s="7">
        <f t="shared" ref="AV194:AV201" si="201">AN194+AS194</f>
        <v>292</v>
      </c>
      <c r="AW194" s="7"/>
      <c r="AX194" s="70">
        <f t="shared" ref="AX194:AX201" si="202">((AV194-V194)/28)+1</f>
        <v>11.428571428571429</v>
      </c>
      <c r="AY194" s="50"/>
      <c r="AZ194" s="50">
        <f t="shared" si="178"/>
        <v>28</v>
      </c>
      <c r="BA194" s="50">
        <f t="shared" si="178"/>
        <v>56</v>
      </c>
      <c r="BB194" s="50">
        <f t="shared" ref="BB194:BB201" si="203">BA194+35</f>
        <v>91</v>
      </c>
      <c r="BC194" s="50">
        <f t="shared" ref="BC194:BC201" si="204">BB194+21</f>
        <v>112</v>
      </c>
      <c r="BD194" s="50">
        <f t="shared" si="180"/>
        <v>140</v>
      </c>
      <c r="BE194" s="50">
        <f t="shared" si="180"/>
        <v>168</v>
      </c>
      <c r="BF194" s="50">
        <f t="shared" si="180"/>
        <v>196</v>
      </c>
      <c r="BG194" s="50">
        <f t="shared" si="180"/>
        <v>224</v>
      </c>
      <c r="BH194" s="50">
        <f t="shared" si="180"/>
        <v>252</v>
      </c>
      <c r="BI194" s="50">
        <f t="shared" si="180"/>
        <v>280</v>
      </c>
    </row>
    <row r="195" spans="1:61">
      <c r="A195" s="95">
        <v>393</v>
      </c>
      <c r="L195" s="3" t="str">
        <f t="shared" si="177"/>
        <v>Not Yet Assigned</v>
      </c>
      <c r="M195" s="3" t="s">
        <v>76</v>
      </c>
      <c r="N195" s="3" t="s">
        <v>76</v>
      </c>
      <c r="O195" s="3" t="s">
        <v>76</v>
      </c>
      <c r="P195" s="3" t="s">
        <v>76</v>
      </c>
      <c r="Q195" s="3" t="s">
        <v>76</v>
      </c>
      <c r="R195" s="3" t="s">
        <v>76</v>
      </c>
      <c r="U195" s="34">
        <f t="shared" si="181"/>
        <v>21</v>
      </c>
      <c r="V195" s="35">
        <f t="shared" si="182"/>
        <v>0</v>
      </c>
      <c r="W195" s="34">
        <f t="shared" si="183"/>
        <v>56</v>
      </c>
      <c r="X195" s="34">
        <f t="shared" si="184"/>
        <v>60</v>
      </c>
      <c r="Z195" s="52">
        <f t="shared" si="185"/>
        <v>0</v>
      </c>
      <c r="AA195" s="52">
        <f t="shared" si="186"/>
        <v>0</v>
      </c>
      <c r="AB195" s="36">
        <f t="shared" si="187"/>
        <v>61</v>
      </c>
      <c r="AC195" s="55"/>
      <c r="AD195" s="52">
        <f t="shared" si="188"/>
        <v>0</v>
      </c>
      <c r="AE195" s="52">
        <f t="shared" si="189"/>
        <v>0</v>
      </c>
      <c r="AF195" s="34">
        <f t="shared" si="190"/>
        <v>68</v>
      </c>
      <c r="AG195" s="55"/>
      <c r="AH195" s="52">
        <f t="shared" si="191"/>
        <v>0</v>
      </c>
      <c r="AI195" s="52">
        <f t="shared" si="192"/>
        <v>0</v>
      </c>
      <c r="AJ195" s="34">
        <f t="shared" si="193"/>
        <v>75</v>
      </c>
      <c r="AK195" s="55"/>
      <c r="AL195" s="52">
        <f t="shared" si="194"/>
        <v>0</v>
      </c>
      <c r="AM195" s="52">
        <f t="shared" si="195"/>
        <v>0</v>
      </c>
      <c r="AN195" s="34">
        <f t="shared" si="196"/>
        <v>82</v>
      </c>
      <c r="AO195" s="34"/>
      <c r="AP195" s="34">
        <f t="shared" si="197"/>
        <v>106</v>
      </c>
      <c r="AQ195" s="37">
        <f t="shared" si="198"/>
        <v>109</v>
      </c>
      <c r="AR195" s="1">
        <v>30</v>
      </c>
      <c r="AS195" s="1">
        <f t="shared" si="199"/>
        <v>210</v>
      </c>
      <c r="AT195" s="34"/>
      <c r="AU195" s="34">
        <f t="shared" si="200"/>
        <v>-1</v>
      </c>
      <c r="AV195" s="7">
        <f t="shared" si="201"/>
        <v>292</v>
      </c>
      <c r="AW195" s="7"/>
      <c r="AX195" s="70">
        <f t="shared" si="202"/>
        <v>11.428571428571429</v>
      </c>
      <c r="AY195" s="50"/>
      <c r="AZ195" s="50">
        <f t="shared" si="178"/>
        <v>28</v>
      </c>
      <c r="BA195" s="50">
        <f t="shared" si="178"/>
        <v>56</v>
      </c>
      <c r="BB195" s="50">
        <f t="shared" si="203"/>
        <v>91</v>
      </c>
      <c r="BC195" s="50">
        <f t="shared" si="204"/>
        <v>112</v>
      </c>
      <c r="BD195" s="50">
        <f t="shared" si="180"/>
        <v>140</v>
      </c>
      <c r="BE195" s="50">
        <f t="shared" si="180"/>
        <v>168</v>
      </c>
      <c r="BF195" s="50">
        <f t="shared" si="180"/>
        <v>196</v>
      </c>
      <c r="BG195" s="50">
        <f t="shared" si="180"/>
        <v>224</v>
      </c>
      <c r="BH195" s="50">
        <f t="shared" si="180"/>
        <v>252</v>
      </c>
      <c r="BI195" s="50">
        <f t="shared" si="180"/>
        <v>280</v>
      </c>
    </row>
    <row r="196" spans="1:61">
      <c r="A196" s="95">
        <v>394</v>
      </c>
      <c r="L196" s="3" t="str">
        <f t="shared" si="177"/>
        <v>Not Yet Assigned</v>
      </c>
      <c r="M196" s="3" t="s">
        <v>76</v>
      </c>
      <c r="N196" s="3" t="s">
        <v>76</v>
      </c>
      <c r="O196" s="3" t="s">
        <v>76</v>
      </c>
      <c r="P196" s="3" t="s">
        <v>76</v>
      </c>
      <c r="Q196" s="3" t="s">
        <v>76</v>
      </c>
      <c r="R196" s="3" t="s">
        <v>76</v>
      </c>
      <c r="U196" s="34">
        <f t="shared" si="181"/>
        <v>21</v>
      </c>
      <c r="V196" s="35">
        <f t="shared" si="182"/>
        <v>0</v>
      </c>
      <c r="W196" s="34">
        <f t="shared" si="183"/>
        <v>56</v>
      </c>
      <c r="X196" s="34">
        <f t="shared" si="184"/>
        <v>60</v>
      </c>
      <c r="Z196" s="52">
        <f t="shared" si="185"/>
        <v>0</v>
      </c>
      <c r="AA196" s="52">
        <f t="shared" si="186"/>
        <v>0</v>
      </c>
      <c r="AB196" s="36">
        <f t="shared" si="187"/>
        <v>61</v>
      </c>
      <c r="AC196" s="55"/>
      <c r="AD196" s="52">
        <f t="shared" si="188"/>
        <v>0</v>
      </c>
      <c r="AE196" s="52">
        <f t="shared" si="189"/>
        <v>0</v>
      </c>
      <c r="AF196" s="34">
        <f t="shared" si="190"/>
        <v>68</v>
      </c>
      <c r="AG196" s="55"/>
      <c r="AH196" s="52">
        <f t="shared" si="191"/>
        <v>0</v>
      </c>
      <c r="AI196" s="52">
        <f t="shared" si="192"/>
        <v>0</v>
      </c>
      <c r="AJ196" s="34">
        <f t="shared" si="193"/>
        <v>75</v>
      </c>
      <c r="AK196" s="55"/>
      <c r="AL196" s="52">
        <f t="shared" si="194"/>
        <v>0</v>
      </c>
      <c r="AM196" s="52">
        <f t="shared" si="195"/>
        <v>0</v>
      </c>
      <c r="AN196" s="34">
        <f t="shared" si="196"/>
        <v>82</v>
      </c>
      <c r="AO196" s="34"/>
      <c r="AP196" s="34">
        <f t="shared" si="197"/>
        <v>106</v>
      </c>
      <c r="AQ196" s="37">
        <f t="shared" si="198"/>
        <v>109</v>
      </c>
      <c r="AR196" s="1">
        <v>30</v>
      </c>
      <c r="AS196" s="1">
        <f t="shared" si="199"/>
        <v>210</v>
      </c>
      <c r="AT196" s="34"/>
      <c r="AU196" s="34">
        <f t="shared" si="200"/>
        <v>-1</v>
      </c>
      <c r="AV196" s="7">
        <f t="shared" si="201"/>
        <v>292</v>
      </c>
      <c r="AW196" s="7"/>
      <c r="AX196" s="70">
        <f t="shared" si="202"/>
        <v>11.428571428571429</v>
      </c>
      <c r="AY196" s="50"/>
      <c r="AZ196" s="50">
        <f t="shared" si="178"/>
        <v>28</v>
      </c>
      <c r="BA196" s="50">
        <f t="shared" si="178"/>
        <v>56</v>
      </c>
      <c r="BB196" s="50">
        <f t="shared" si="203"/>
        <v>91</v>
      </c>
      <c r="BC196" s="50">
        <f t="shared" si="204"/>
        <v>112</v>
      </c>
      <c r="BD196" s="50">
        <f t="shared" si="180"/>
        <v>140</v>
      </c>
      <c r="BE196" s="50">
        <f t="shared" si="180"/>
        <v>168</v>
      </c>
      <c r="BF196" s="50">
        <f t="shared" si="180"/>
        <v>196</v>
      </c>
      <c r="BG196" s="50">
        <f t="shared" si="180"/>
        <v>224</v>
      </c>
      <c r="BH196" s="50">
        <f t="shared" si="180"/>
        <v>252</v>
      </c>
      <c r="BI196" s="50">
        <f t="shared" si="180"/>
        <v>280</v>
      </c>
    </row>
    <row r="197" spans="1:61">
      <c r="A197" s="95">
        <v>395</v>
      </c>
      <c r="L197" s="3" t="str">
        <f t="shared" si="177"/>
        <v>Not Yet Assigned</v>
      </c>
      <c r="M197" s="3" t="s">
        <v>76</v>
      </c>
      <c r="N197" s="3" t="s">
        <v>76</v>
      </c>
      <c r="O197" s="3" t="s">
        <v>76</v>
      </c>
      <c r="P197" s="3" t="s">
        <v>76</v>
      </c>
      <c r="Q197" s="3" t="s">
        <v>76</v>
      </c>
      <c r="R197" s="3" t="s">
        <v>76</v>
      </c>
      <c r="U197" s="34">
        <f t="shared" si="181"/>
        <v>21</v>
      </c>
      <c r="V197" s="35">
        <f t="shared" si="182"/>
        <v>0</v>
      </c>
      <c r="W197" s="34">
        <f t="shared" si="183"/>
        <v>56</v>
      </c>
      <c r="X197" s="34">
        <f t="shared" si="184"/>
        <v>60</v>
      </c>
      <c r="Z197" s="52">
        <f t="shared" si="185"/>
        <v>0</v>
      </c>
      <c r="AA197" s="52">
        <f t="shared" si="186"/>
        <v>0</v>
      </c>
      <c r="AB197" s="36">
        <f t="shared" si="187"/>
        <v>61</v>
      </c>
      <c r="AC197" s="55"/>
      <c r="AD197" s="52">
        <f t="shared" si="188"/>
        <v>0</v>
      </c>
      <c r="AE197" s="52">
        <f t="shared" si="189"/>
        <v>0</v>
      </c>
      <c r="AF197" s="34">
        <f t="shared" si="190"/>
        <v>68</v>
      </c>
      <c r="AG197" s="55"/>
      <c r="AH197" s="52">
        <f t="shared" si="191"/>
        <v>0</v>
      </c>
      <c r="AI197" s="52">
        <f t="shared" si="192"/>
        <v>0</v>
      </c>
      <c r="AJ197" s="34">
        <f t="shared" si="193"/>
        <v>75</v>
      </c>
      <c r="AK197" s="55"/>
      <c r="AL197" s="52">
        <f t="shared" si="194"/>
        <v>0</v>
      </c>
      <c r="AM197" s="52">
        <f t="shared" si="195"/>
        <v>0</v>
      </c>
      <c r="AN197" s="34">
        <f t="shared" si="196"/>
        <v>82</v>
      </c>
      <c r="AO197" s="34"/>
      <c r="AP197" s="34">
        <f t="shared" si="197"/>
        <v>106</v>
      </c>
      <c r="AQ197" s="37">
        <f t="shared" si="198"/>
        <v>109</v>
      </c>
      <c r="AR197" s="1">
        <v>30</v>
      </c>
      <c r="AS197" s="1">
        <f t="shared" si="199"/>
        <v>210</v>
      </c>
      <c r="AT197" s="34"/>
      <c r="AU197" s="34">
        <f t="shared" si="200"/>
        <v>-1</v>
      </c>
      <c r="AV197" s="7">
        <f t="shared" si="201"/>
        <v>292</v>
      </c>
      <c r="AW197" s="7"/>
      <c r="AX197" s="70">
        <f t="shared" si="202"/>
        <v>11.428571428571429</v>
      </c>
      <c r="AY197" s="50"/>
      <c r="AZ197" s="50">
        <f t="shared" si="178"/>
        <v>28</v>
      </c>
      <c r="BA197" s="50">
        <f t="shared" si="178"/>
        <v>56</v>
      </c>
      <c r="BB197" s="50">
        <f t="shared" si="203"/>
        <v>91</v>
      </c>
      <c r="BC197" s="50">
        <f t="shared" si="204"/>
        <v>112</v>
      </c>
      <c r="BD197" s="50">
        <f t="shared" si="180"/>
        <v>140</v>
      </c>
      <c r="BE197" s="50">
        <f t="shared" si="180"/>
        <v>168</v>
      </c>
      <c r="BF197" s="50">
        <f t="shared" si="180"/>
        <v>196</v>
      </c>
      <c r="BG197" s="50">
        <f t="shared" si="180"/>
        <v>224</v>
      </c>
      <c r="BH197" s="50">
        <f t="shared" si="180"/>
        <v>252</v>
      </c>
      <c r="BI197" s="50">
        <f t="shared" si="180"/>
        <v>280</v>
      </c>
    </row>
    <row r="198" spans="1:61">
      <c r="A198" s="95">
        <v>396</v>
      </c>
      <c r="L198" s="3" t="str">
        <f t="shared" si="177"/>
        <v>Not Yet Assigned</v>
      </c>
      <c r="M198" s="3" t="s">
        <v>76</v>
      </c>
      <c r="N198" s="3" t="s">
        <v>76</v>
      </c>
      <c r="O198" s="3" t="s">
        <v>76</v>
      </c>
      <c r="P198" s="3" t="s">
        <v>76</v>
      </c>
      <c r="Q198" s="3" t="s">
        <v>76</v>
      </c>
      <c r="R198" s="3" t="s">
        <v>76</v>
      </c>
      <c r="U198" s="34">
        <f t="shared" si="181"/>
        <v>21</v>
      </c>
      <c r="V198" s="35">
        <f t="shared" si="182"/>
        <v>0</v>
      </c>
      <c r="W198" s="34">
        <f t="shared" si="183"/>
        <v>56</v>
      </c>
      <c r="X198" s="34">
        <f t="shared" si="184"/>
        <v>60</v>
      </c>
      <c r="Z198" s="52">
        <f t="shared" si="185"/>
        <v>0</v>
      </c>
      <c r="AA198" s="52">
        <f t="shared" si="186"/>
        <v>0</v>
      </c>
      <c r="AB198" s="36">
        <f t="shared" si="187"/>
        <v>61</v>
      </c>
      <c r="AC198" s="55"/>
      <c r="AD198" s="52">
        <f t="shared" si="188"/>
        <v>0</v>
      </c>
      <c r="AE198" s="52">
        <f t="shared" si="189"/>
        <v>0</v>
      </c>
      <c r="AF198" s="34">
        <f t="shared" si="190"/>
        <v>68</v>
      </c>
      <c r="AG198" s="55"/>
      <c r="AH198" s="52">
        <f t="shared" si="191"/>
        <v>0</v>
      </c>
      <c r="AI198" s="52">
        <f t="shared" si="192"/>
        <v>0</v>
      </c>
      <c r="AJ198" s="34">
        <f t="shared" si="193"/>
        <v>75</v>
      </c>
      <c r="AK198" s="55"/>
      <c r="AL198" s="52">
        <f t="shared" si="194"/>
        <v>0</v>
      </c>
      <c r="AM198" s="52">
        <f t="shared" si="195"/>
        <v>0</v>
      </c>
      <c r="AN198" s="34">
        <f t="shared" si="196"/>
        <v>82</v>
      </c>
      <c r="AO198" s="34"/>
      <c r="AP198" s="34">
        <f t="shared" si="197"/>
        <v>106</v>
      </c>
      <c r="AQ198" s="37">
        <f t="shared" si="198"/>
        <v>109</v>
      </c>
      <c r="AR198" s="1">
        <v>30</v>
      </c>
      <c r="AS198" s="1">
        <f t="shared" si="199"/>
        <v>210</v>
      </c>
      <c r="AT198" s="34"/>
      <c r="AU198" s="34">
        <f t="shared" si="200"/>
        <v>-1</v>
      </c>
      <c r="AV198" s="7">
        <f t="shared" si="201"/>
        <v>292</v>
      </c>
      <c r="AW198" s="7"/>
      <c r="AX198" s="70">
        <f t="shared" si="202"/>
        <v>11.428571428571429</v>
      </c>
      <c r="AY198" s="50"/>
      <c r="AZ198" s="50">
        <f t="shared" si="178"/>
        <v>28</v>
      </c>
      <c r="BA198" s="50">
        <f t="shared" si="178"/>
        <v>56</v>
      </c>
      <c r="BB198" s="50">
        <f t="shared" si="203"/>
        <v>91</v>
      </c>
      <c r="BC198" s="50">
        <f t="shared" si="204"/>
        <v>112</v>
      </c>
      <c r="BD198" s="50">
        <f t="shared" si="180"/>
        <v>140</v>
      </c>
      <c r="BE198" s="50">
        <f t="shared" si="180"/>
        <v>168</v>
      </c>
      <c r="BF198" s="50">
        <f t="shared" si="180"/>
        <v>196</v>
      </c>
      <c r="BG198" s="50">
        <f t="shared" si="180"/>
        <v>224</v>
      </c>
      <c r="BH198" s="50">
        <f t="shared" si="180"/>
        <v>252</v>
      </c>
      <c r="BI198" s="50">
        <f t="shared" si="180"/>
        <v>280</v>
      </c>
    </row>
    <row r="199" spans="1:61">
      <c r="A199" s="95">
        <v>397</v>
      </c>
      <c r="L199" s="3" t="str">
        <f t="shared" si="177"/>
        <v>Not Yet Assigned</v>
      </c>
      <c r="M199" s="3" t="s">
        <v>76</v>
      </c>
      <c r="N199" s="3" t="s">
        <v>76</v>
      </c>
      <c r="O199" s="3" t="s">
        <v>76</v>
      </c>
      <c r="P199" s="3" t="s">
        <v>76</v>
      </c>
      <c r="Q199" s="3" t="s">
        <v>76</v>
      </c>
      <c r="R199" s="3" t="s">
        <v>76</v>
      </c>
      <c r="U199" s="34">
        <f t="shared" si="181"/>
        <v>21</v>
      </c>
      <c r="V199" s="35">
        <f t="shared" si="182"/>
        <v>0</v>
      </c>
      <c r="W199" s="34">
        <f t="shared" si="183"/>
        <v>56</v>
      </c>
      <c r="X199" s="34">
        <f t="shared" si="184"/>
        <v>60</v>
      </c>
      <c r="Z199" s="52">
        <f t="shared" si="185"/>
        <v>0</v>
      </c>
      <c r="AA199" s="52">
        <f t="shared" si="186"/>
        <v>0</v>
      </c>
      <c r="AB199" s="36">
        <f t="shared" si="187"/>
        <v>61</v>
      </c>
      <c r="AC199" s="55"/>
      <c r="AD199" s="52">
        <f t="shared" si="188"/>
        <v>0</v>
      </c>
      <c r="AE199" s="52">
        <f t="shared" si="189"/>
        <v>0</v>
      </c>
      <c r="AF199" s="34">
        <f t="shared" si="190"/>
        <v>68</v>
      </c>
      <c r="AG199" s="55"/>
      <c r="AH199" s="52">
        <f t="shared" si="191"/>
        <v>0</v>
      </c>
      <c r="AI199" s="52">
        <f t="shared" si="192"/>
        <v>0</v>
      </c>
      <c r="AJ199" s="34">
        <f t="shared" si="193"/>
        <v>75</v>
      </c>
      <c r="AK199" s="55"/>
      <c r="AL199" s="52">
        <f t="shared" si="194"/>
        <v>0</v>
      </c>
      <c r="AM199" s="52">
        <f t="shared" si="195"/>
        <v>0</v>
      </c>
      <c r="AN199" s="34">
        <f t="shared" si="196"/>
        <v>82</v>
      </c>
      <c r="AO199" s="34"/>
      <c r="AP199" s="34">
        <f t="shared" si="197"/>
        <v>106</v>
      </c>
      <c r="AQ199" s="37">
        <f t="shared" si="198"/>
        <v>109</v>
      </c>
      <c r="AR199" s="1">
        <v>30</v>
      </c>
      <c r="AS199" s="1">
        <f t="shared" si="199"/>
        <v>210</v>
      </c>
      <c r="AT199" s="34"/>
      <c r="AU199" s="34">
        <f t="shared" si="200"/>
        <v>-1</v>
      </c>
      <c r="AV199" s="7">
        <f t="shared" si="201"/>
        <v>292</v>
      </c>
      <c r="AW199" s="7"/>
      <c r="AX199" s="70">
        <f t="shared" si="202"/>
        <v>11.428571428571429</v>
      </c>
      <c r="AY199" s="50"/>
      <c r="AZ199" s="50">
        <f t="shared" si="178"/>
        <v>28</v>
      </c>
      <c r="BA199" s="50">
        <f t="shared" si="178"/>
        <v>56</v>
      </c>
      <c r="BB199" s="50">
        <f t="shared" si="203"/>
        <v>91</v>
      </c>
      <c r="BC199" s="50">
        <f t="shared" si="204"/>
        <v>112</v>
      </c>
      <c r="BD199" s="50">
        <f t="shared" si="180"/>
        <v>140</v>
      </c>
      <c r="BE199" s="50">
        <f t="shared" si="180"/>
        <v>168</v>
      </c>
      <c r="BF199" s="50">
        <f t="shared" si="180"/>
        <v>196</v>
      </c>
      <c r="BG199" s="50">
        <f t="shared" si="180"/>
        <v>224</v>
      </c>
      <c r="BH199" s="50">
        <f t="shared" si="180"/>
        <v>252</v>
      </c>
      <c r="BI199" s="50">
        <f t="shared" si="180"/>
        <v>280</v>
      </c>
    </row>
    <row r="200" spans="1:61">
      <c r="A200" s="95">
        <v>398</v>
      </c>
      <c r="L200" s="3" t="str">
        <f t="shared" si="177"/>
        <v>Not Yet Assigned</v>
      </c>
      <c r="M200" s="3" t="s">
        <v>76</v>
      </c>
      <c r="N200" s="3" t="s">
        <v>76</v>
      </c>
      <c r="O200" s="3" t="s">
        <v>76</v>
      </c>
      <c r="P200" s="3" t="s">
        <v>76</v>
      </c>
      <c r="Q200" s="3" t="s">
        <v>76</v>
      </c>
      <c r="R200" s="3" t="s">
        <v>76</v>
      </c>
      <c r="U200" s="34">
        <f t="shared" si="181"/>
        <v>21</v>
      </c>
      <c r="V200" s="35">
        <f t="shared" si="182"/>
        <v>0</v>
      </c>
      <c r="W200" s="34">
        <f t="shared" si="183"/>
        <v>56</v>
      </c>
      <c r="X200" s="34">
        <f t="shared" si="184"/>
        <v>60</v>
      </c>
      <c r="Z200" s="52">
        <f t="shared" si="185"/>
        <v>0</v>
      </c>
      <c r="AA200" s="52">
        <f t="shared" si="186"/>
        <v>0</v>
      </c>
      <c r="AB200" s="36">
        <f t="shared" si="187"/>
        <v>61</v>
      </c>
      <c r="AC200" s="55"/>
      <c r="AD200" s="52">
        <f t="shared" si="188"/>
        <v>0</v>
      </c>
      <c r="AE200" s="52">
        <f t="shared" si="189"/>
        <v>0</v>
      </c>
      <c r="AF200" s="34">
        <f t="shared" si="190"/>
        <v>68</v>
      </c>
      <c r="AG200" s="55"/>
      <c r="AH200" s="52">
        <f t="shared" si="191"/>
        <v>0</v>
      </c>
      <c r="AI200" s="52">
        <f t="shared" si="192"/>
        <v>0</v>
      </c>
      <c r="AJ200" s="34">
        <f t="shared" si="193"/>
        <v>75</v>
      </c>
      <c r="AK200" s="55"/>
      <c r="AL200" s="52">
        <f t="shared" si="194"/>
        <v>0</v>
      </c>
      <c r="AM200" s="52">
        <f t="shared" si="195"/>
        <v>0</v>
      </c>
      <c r="AN200" s="34">
        <f t="shared" si="196"/>
        <v>82</v>
      </c>
      <c r="AO200" s="34"/>
      <c r="AP200" s="34">
        <f t="shared" si="197"/>
        <v>106</v>
      </c>
      <c r="AQ200" s="37">
        <f t="shared" si="198"/>
        <v>109</v>
      </c>
      <c r="AR200" s="1">
        <v>30</v>
      </c>
      <c r="AS200" s="1">
        <f t="shared" si="199"/>
        <v>210</v>
      </c>
      <c r="AT200" s="34"/>
      <c r="AU200" s="34">
        <f t="shared" si="200"/>
        <v>-1</v>
      </c>
      <c r="AV200" s="7">
        <f t="shared" si="201"/>
        <v>292</v>
      </c>
      <c r="AW200" s="7"/>
      <c r="AX200" s="70">
        <f t="shared" si="202"/>
        <v>11.428571428571429</v>
      </c>
      <c r="AY200" s="50"/>
      <c r="AZ200" s="50">
        <f t="shared" si="178"/>
        <v>28</v>
      </c>
      <c r="BA200" s="50">
        <f t="shared" si="178"/>
        <v>56</v>
      </c>
      <c r="BB200" s="50">
        <f t="shared" si="203"/>
        <v>91</v>
      </c>
      <c r="BC200" s="50">
        <f t="shared" si="204"/>
        <v>112</v>
      </c>
      <c r="BD200" s="50">
        <f t="shared" si="180"/>
        <v>140</v>
      </c>
      <c r="BE200" s="50">
        <f t="shared" si="180"/>
        <v>168</v>
      </c>
      <c r="BF200" s="50">
        <f t="shared" si="180"/>
        <v>196</v>
      </c>
      <c r="BG200" s="50">
        <f t="shared" si="180"/>
        <v>224</v>
      </c>
      <c r="BH200" s="50">
        <f t="shared" si="180"/>
        <v>252</v>
      </c>
      <c r="BI200" s="50">
        <f t="shared" si="180"/>
        <v>280</v>
      </c>
    </row>
    <row r="201" spans="1:61">
      <c r="A201" s="95">
        <v>399</v>
      </c>
      <c r="L201" s="3" t="str">
        <f t="shared" si="177"/>
        <v>Not Yet Assigned</v>
      </c>
      <c r="M201" s="3" t="s">
        <v>76</v>
      </c>
      <c r="N201" s="3" t="s">
        <v>76</v>
      </c>
      <c r="O201" s="3" t="s">
        <v>76</v>
      </c>
      <c r="P201" s="3" t="s">
        <v>76</v>
      </c>
      <c r="Q201" s="3" t="s">
        <v>76</v>
      </c>
      <c r="R201" s="3" t="s">
        <v>76</v>
      </c>
      <c r="U201" s="34">
        <f t="shared" si="181"/>
        <v>21</v>
      </c>
      <c r="V201" s="35">
        <f t="shared" si="182"/>
        <v>0</v>
      </c>
      <c r="W201" s="34">
        <f t="shared" si="183"/>
        <v>56</v>
      </c>
      <c r="X201" s="34">
        <f t="shared" si="184"/>
        <v>60</v>
      </c>
      <c r="Z201" s="52">
        <f t="shared" si="185"/>
        <v>0</v>
      </c>
      <c r="AA201" s="52">
        <f t="shared" si="186"/>
        <v>0</v>
      </c>
      <c r="AB201" s="36">
        <f t="shared" si="187"/>
        <v>61</v>
      </c>
      <c r="AC201" s="55"/>
      <c r="AD201" s="52">
        <f t="shared" si="188"/>
        <v>0</v>
      </c>
      <c r="AE201" s="52">
        <f t="shared" si="189"/>
        <v>0</v>
      </c>
      <c r="AF201" s="34">
        <f t="shared" si="190"/>
        <v>68</v>
      </c>
      <c r="AG201" s="55"/>
      <c r="AH201" s="52">
        <f t="shared" si="191"/>
        <v>0</v>
      </c>
      <c r="AI201" s="52">
        <f t="shared" si="192"/>
        <v>0</v>
      </c>
      <c r="AJ201" s="34">
        <f t="shared" si="193"/>
        <v>75</v>
      </c>
      <c r="AK201" s="55"/>
      <c r="AL201" s="52">
        <f t="shared" si="194"/>
        <v>0</v>
      </c>
      <c r="AM201" s="52">
        <f t="shared" si="195"/>
        <v>0</v>
      </c>
      <c r="AN201" s="34">
        <f t="shared" si="196"/>
        <v>82</v>
      </c>
      <c r="AO201" s="34"/>
      <c r="AP201" s="34">
        <f t="shared" si="197"/>
        <v>106</v>
      </c>
      <c r="AQ201" s="37">
        <f t="shared" si="198"/>
        <v>109</v>
      </c>
      <c r="AR201" s="1">
        <v>30</v>
      </c>
      <c r="AS201" s="1">
        <f t="shared" si="199"/>
        <v>210</v>
      </c>
      <c r="AT201" s="34"/>
      <c r="AU201" s="34">
        <f t="shared" si="200"/>
        <v>-1</v>
      </c>
      <c r="AV201" s="7">
        <f t="shared" si="201"/>
        <v>292</v>
      </c>
      <c r="AW201" s="7"/>
      <c r="AX201" s="70">
        <f t="shared" si="202"/>
        <v>11.428571428571429</v>
      </c>
      <c r="AY201" s="50"/>
      <c r="AZ201" s="50">
        <f t="shared" si="178"/>
        <v>28</v>
      </c>
      <c r="BA201" s="50">
        <f t="shared" si="178"/>
        <v>56</v>
      </c>
      <c r="BB201" s="50">
        <f t="shared" si="203"/>
        <v>91</v>
      </c>
      <c r="BC201" s="50">
        <f t="shared" si="204"/>
        <v>112</v>
      </c>
      <c r="BD201" s="50">
        <f t="shared" si="180"/>
        <v>140</v>
      </c>
      <c r="BE201" s="50">
        <f t="shared" si="180"/>
        <v>168</v>
      </c>
      <c r="BF201" s="50">
        <f t="shared" si="180"/>
        <v>196</v>
      </c>
      <c r="BG201" s="50">
        <f t="shared" si="180"/>
        <v>224</v>
      </c>
      <c r="BH201" s="50">
        <f t="shared" si="180"/>
        <v>252</v>
      </c>
      <c r="BI201" s="50">
        <f t="shared" si="180"/>
        <v>280</v>
      </c>
    </row>
    <row r="202" spans="1:61" s="4" customFormat="1">
      <c r="A202" s="95"/>
      <c r="B202" s="3"/>
      <c r="C202" s="3"/>
      <c r="D202" s="3"/>
      <c r="E202" s="3"/>
      <c r="F202" s="3"/>
      <c r="G202" s="3"/>
      <c r="H202" s="3"/>
      <c r="I202" s="33"/>
      <c r="J202" s="3"/>
      <c r="K202" s="3"/>
      <c r="L202" s="3"/>
      <c r="M202" s="3"/>
      <c r="N202" s="3"/>
      <c r="O202" s="3"/>
      <c r="P202" s="3"/>
      <c r="Q202" s="3"/>
      <c r="R202" s="3"/>
      <c r="S202" s="1"/>
      <c r="T202" s="38"/>
      <c r="U202" s="34"/>
      <c r="Y202" s="56"/>
      <c r="Z202" s="56"/>
      <c r="AA202" s="53"/>
      <c r="AC202" s="56"/>
      <c r="AD202" s="56"/>
      <c r="AE202" s="53"/>
      <c r="AG202" s="56"/>
      <c r="AH202" s="56"/>
      <c r="AI202" s="53"/>
      <c r="AK202" s="56"/>
      <c r="AL202" s="56"/>
      <c r="AM202" s="53"/>
      <c r="AR202" s="1"/>
      <c r="AS202" s="1"/>
      <c r="AV202"/>
      <c r="AW202"/>
      <c r="AX202" s="1"/>
      <c r="AY202"/>
      <c r="AZ202"/>
      <c r="BA202"/>
      <c r="BB202"/>
      <c r="BC202"/>
      <c r="BD202"/>
      <c r="BE202"/>
      <c r="BF202"/>
      <c r="BG202"/>
      <c r="BH202"/>
      <c r="BI202"/>
    </row>
    <row r="203" spans="1:61" s="4" customFormat="1">
      <c r="A203" s="95"/>
      <c r="B203" s="3"/>
      <c r="C203" s="3"/>
      <c r="D203" s="3"/>
      <c r="E203" s="3"/>
      <c r="F203" s="3"/>
      <c r="G203" s="3"/>
      <c r="H203" s="3"/>
      <c r="I203" s="33"/>
      <c r="J203" s="3"/>
      <c r="K203" s="3"/>
      <c r="L203" s="3"/>
      <c r="M203" s="3"/>
      <c r="N203" s="3"/>
      <c r="O203" s="3"/>
      <c r="P203" s="3"/>
      <c r="Q203" s="3"/>
      <c r="R203" s="3"/>
      <c r="S203" s="1"/>
      <c r="T203" s="38"/>
      <c r="U203" s="34"/>
      <c r="Y203" s="56"/>
      <c r="Z203" s="56"/>
      <c r="AA203" s="53"/>
      <c r="AC203" s="56"/>
      <c r="AD203" s="56"/>
      <c r="AE203" s="53"/>
      <c r="AG203" s="56"/>
      <c r="AH203" s="56"/>
      <c r="AI203" s="53"/>
      <c r="AK203" s="56"/>
      <c r="AL203" s="56"/>
      <c r="AM203" s="53"/>
      <c r="AR203" s="1"/>
      <c r="AS203" s="1"/>
      <c r="AV203"/>
      <c r="AW203"/>
      <c r="AX203" s="1"/>
      <c r="AY203"/>
      <c r="AZ203"/>
      <c r="BA203"/>
      <c r="BB203"/>
      <c r="BC203"/>
      <c r="BD203"/>
      <c r="BE203"/>
      <c r="BF203"/>
      <c r="BG203"/>
      <c r="BH203"/>
      <c r="BI203"/>
    </row>
    <row r="204" spans="1:61" s="4" customFormat="1">
      <c r="A204" s="95"/>
      <c r="B204" s="3"/>
      <c r="C204" s="3"/>
      <c r="D204" s="3"/>
      <c r="E204" s="3"/>
      <c r="F204" s="3"/>
      <c r="G204" s="3"/>
      <c r="H204" s="3"/>
      <c r="I204" s="33"/>
      <c r="J204" s="3"/>
      <c r="K204" s="3"/>
      <c r="L204" s="3"/>
      <c r="M204" s="3"/>
      <c r="N204" s="3"/>
      <c r="O204" s="3"/>
      <c r="P204" s="3"/>
      <c r="Q204" s="3"/>
      <c r="R204" s="3"/>
      <c r="S204" s="1"/>
      <c r="T204" s="38"/>
      <c r="U204" s="34"/>
      <c r="Y204" s="56"/>
      <c r="Z204" s="56"/>
      <c r="AA204" s="53"/>
      <c r="AC204" s="56"/>
      <c r="AD204" s="56"/>
      <c r="AE204" s="53"/>
      <c r="AG204" s="56"/>
      <c r="AH204" s="56"/>
      <c r="AI204" s="53"/>
      <c r="AK204" s="56"/>
      <c r="AL204" s="56"/>
      <c r="AM204" s="53"/>
      <c r="AR204" s="1"/>
      <c r="AS204" s="1"/>
      <c r="AV204"/>
      <c r="AW204"/>
      <c r="AX204" s="1"/>
      <c r="AY204"/>
      <c r="AZ204"/>
      <c r="BA204"/>
      <c r="BB204"/>
      <c r="BC204"/>
      <c r="BD204"/>
      <c r="BE204"/>
      <c r="BF204"/>
      <c r="BG204"/>
      <c r="BH204"/>
      <c r="BI204"/>
    </row>
    <row r="205" spans="1:61" s="4" customFormat="1">
      <c r="A205" s="95"/>
      <c r="B205" s="3"/>
      <c r="C205" s="3"/>
      <c r="D205" s="3"/>
      <c r="E205" s="3"/>
      <c r="F205" s="3"/>
      <c r="G205" s="3"/>
      <c r="H205" s="3"/>
      <c r="I205" s="33"/>
      <c r="J205" s="3"/>
      <c r="K205" s="3"/>
      <c r="L205" s="3"/>
      <c r="M205" s="3"/>
      <c r="N205" s="3"/>
      <c r="O205" s="3"/>
      <c r="P205" s="3"/>
      <c r="Q205" s="3"/>
      <c r="R205" s="3"/>
      <c r="S205" s="1"/>
      <c r="T205" s="38"/>
      <c r="U205" s="34"/>
      <c r="Y205" s="56"/>
      <c r="Z205" s="56"/>
      <c r="AA205" s="53"/>
      <c r="AC205" s="56"/>
      <c r="AD205" s="56"/>
      <c r="AE205" s="53"/>
      <c r="AG205" s="56"/>
      <c r="AH205" s="56"/>
      <c r="AI205" s="53"/>
      <c r="AK205" s="56"/>
      <c r="AL205" s="56"/>
      <c r="AM205" s="53"/>
      <c r="AR205" s="1"/>
      <c r="AS205" s="1"/>
      <c r="AV205"/>
      <c r="AW205"/>
      <c r="AX205" s="1"/>
      <c r="AY205"/>
      <c r="AZ205"/>
      <c r="BA205"/>
      <c r="BB205"/>
      <c r="BC205"/>
      <c r="BD205"/>
      <c r="BE205"/>
      <c r="BF205"/>
      <c r="BG205"/>
      <c r="BH205"/>
      <c r="BI205"/>
    </row>
    <row r="206" spans="1:61" s="4" customFormat="1">
      <c r="A206" s="95"/>
      <c r="B206" s="3"/>
      <c r="C206" s="3"/>
      <c r="D206" s="3"/>
      <c r="E206" s="3"/>
      <c r="F206" s="3"/>
      <c r="G206" s="3"/>
      <c r="H206" s="3"/>
      <c r="I206" s="33"/>
      <c r="J206" s="3"/>
      <c r="K206" s="3"/>
      <c r="L206" s="3"/>
      <c r="M206" s="3"/>
      <c r="N206" s="3"/>
      <c r="O206" s="3"/>
      <c r="P206" s="3"/>
      <c r="Q206" s="3"/>
      <c r="R206" s="3"/>
      <c r="S206" s="1"/>
      <c r="T206" s="38"/>
      <c r="U206" s="34"/>
      <c r="Y206" s="56"/>
      <c r="Z206" s="56"/>
      <c r="AA206" s="53"/>
      <c r="AC206" s="56"/>
      <c r="AD206" s="56"/>
      <c r="AE206" s="53"/>
      <c r="AG206" s="56"/>
      <c r="AH206" s="56"/>
      <c r="AI206" s="53"/>
      <c r="AK206" s="56"/>
      <c r="AL206" s="56"/>
      <c r="AM206" s="53"/>
      <c r="AR206" s="1"/>
      <c r="AS206" s="1"/>
      <c r="AV206"/>
      <c r="AW206"/>
      <c r="AX206" s="1"/>
      <c r="AY206"/>
      <c r="AZ206"/>
      <c r="BA206"/>
      <c r="BB206"/>
      <c r="BC206"/>
      <c r="BD206"/>
      <c r="BE206"/>
      <c r="BF206"/>
      <c r="BG206"/>
      <c r="BH206"/>
      <c r="BI206"/>
    </row>
    <row r="207" spans="1:61" s="4" customFormat="1">
      <c r="A207" s="95"/>
      <c r="B207" s="3"/>
      <c r="C207" s="3"/>
      <c r="D207" s="3"/>
      <c r="E207" s="3"/>
      <c r="F207" s="3"/>
      <c r="G207" s="3"/>
      <c r="H207" s="3"/>
      <c r="I207" s="33"/>
      <c r="J207" s="3"/>
      <c r="K207" s="3"/>
      <c r="L207" s="3"/>
      <c r="M207" s="3"/>
      <c r="N207" s="3"/>
      <c r="O207" s="3"/>
      <c r="P207" s="3"/>
      <c r="Q207" s="3"/>
      <c r="R207" s="3"/>
      <c r="S207" s="1"/>
      <c r="T207" s="38"/>
      <c r="U207" s="34"/>
      <c r="Y207" s="56"/>
      <c r="Z207" s="56"/>
      <c r="AA207" s="53"/>
      <c r="AC207" s="56"/>
      <c r="AD207" s="56"/>
      <c r="AE207" s="53"/>
      <c r="AG207" s="56"/>
      <c r="AH207" s="56"/>
      <c r="AI207" s="53"/>
      <c r="AK207" s="56"/>
      <c r="AL207" s="56"/>
      <c r="AM207" s="53"/>
      <c r="AR207" s="1"/>
      <c r="AS207" s="1"/>
      <c r="AV207"/>
      <c r="AW207"/>
      <c r="AX207" s="1"/>
      <c r="AY207"/>
      <c r="AZ207"/>
      <c r="BA207"/>
      <c r="BB207"/>
      <c r="BC207"/>
      <c r="BD207"/>
      <c r="BE207"/>
      <c r="BF207"/>
      <c r="BG207"/>
      <c r="BH207"/>
      <c r="BI207"/>
    </row>
    <row r="208" spans="1:61" s="4" customFormat="1">
      <c r="A208" s="95"/>
      <c r="B208" s="3"/>
      <c r="C208" s="3"/>
      <c r="D208" s="3"/>
      <c r="E208" s="3"/>
      <c r="F208" s="3"/>
      <c r="G208" s="3"/>
      <c r="H208" s="3"/>
      <c r="I208" s="33"/>
      <c r="J208" s="3"/>
      <c r="K208" s="3"/>
      <c r="L208" s="3"/>
      <c r="M208" s="3"/>
      <c r="N208" s="3"/>
      <c r="O208" s="3"/>
      <c r="P208" s="3"/>
      <c r="Q208" s="3"/>
      <c r="R208" s="3"/>
      <c r="S208" s="1"/>
      <c r="T208" s="38"/>
      <c r="U208" s="34"/>
      <c r="Y208" s="56"/>
      <c r="Z208" s="56"/>
      <c r="AA208" s="53"/>
      <c r="AC208" s="56"/>
      <c r="AD208" s="56"/>
      <c r="AE208" s="53"/>
      <c r="AG208" s="56"/>
      <c r="AH208" s="56"/>
      <c r="AI208" s="53"/>
      <c r="AK208" s="56"/>
      <c r="AL208" s="56"/>
      <c r="AM208" s="53"/>
      <c r="AR208" s="1"/>
      <c r="AS208" s="1"/>
      <c r="AV208"/>
      <c r="AW208"/>
      <c r="AX208" s="1"/>
      <c r="AY208"/>
      <c r="AZ208"/>
      <c r="BA208"/>
      <c r="BB208"/>
      <c r="BC208"/>
      <c r="BD208"/>
      <c r="BE208"/>
      <c r="BF208"/>
      <c r="BG208"/>
      <c r="BH208"/>
      <c r="BI208"/>
    </row>
    <row r="209" spans="1:61" s="4" customFormat="1">
      <c r="A209" s="95"/>
      <c r="B209" s="3"/>
      <c r="C209" s="3"/>
      <c r="D209" s="3"/>
      <c r="E209" s="3"/>
      <c r="F209" s="3"/>
      <c r="G209" s="3"/>
      <c r="H209" s="3"/>
      <c r="I209" s="33"/>
      <c r="J209" s="3"/>
      <c r="K209" s="3"/>
      <c r="L209" s="3"/>
      <c r="M209" s="3"/>
      <c r="N209" s="3"/>
      <c r="O209" s="3"/>
      <c r="P209" s="3"/>
      <c r="Q209" s="3"/>
      <c r="R209" s="3"/>
      <c r="S209" s="1"/>
      <c r="T209" s="38"/>
      <c r="U209" s="34"/>
      <c r="Y209" s="56"/>
      <c r="Z209" s="56"/>
      <c r="AA209" s="53"/>
      <c r="AC209" s="56"/>
      <c r="AD209" s="56"/>
      <c r="AE209" s="53"/>
      <c r="AG209" s="56"/>
      <c r="AH209" s="56"/>
      <c r="AI209" s="53"/>
      <c r="AK209" s="56"/>
      <c r="AL209" s="56"/>
      <c r="AM209" s="53"/>
      <c r="AR209" s="1"/>
      <c r="AS209" s="1"/>
      <c r="AV209"/>
      <c r="AW209"/>
      <c r="AX209" s="1"/>
      <c r="AY209"/>
      <c r="AZ209"/>
      <c r="BA209"/>
      <c r="BB209"/>
      <c r="BC209"/>
      <c r="BD209"/>
      <c r="BE209"/>
      <c r="BF209"/>
      <c r="BG209"/>
      <c r="BH209"/>
      <c r="BI209"/>
    </row>
    <row r="210" spans="1:61" s="4" customFormat="1">
      <c r="A210" s="95"/>
      <c r="B210" s="3"/>
      <c r="C210" s="3"/>
      <c r="D210" s="3"/>
      <c r="E210" s="3"/>
      <c r="F210" s="3"/>
      <c r="G210" s="3"/>
      <c r="H210" s="3"/>
      <c r="I210" s="33"/>
      <c r="J210" s="3"/>
      <c r="K210" s="3"/>
      <c r="L210" s="3"/>
      <c r="M210" s="3"/>
      <c r="N210" s="3"/>
      <c r="O210" s="3"/>
      <c r="P210" s="3"/>
      <c r="Q210" s="3"/>
      <c r="R210" s="3"/>
      <c r="S210" s="1"/>
      <c r="T210" s="38"/>
      <c r="U210" s="34"/>
      <c r="Y210" s="56"/>
      <c r="Z210" s="56"/>
      <c r="AA210" s="53"/>
      <c r="AC210" s="56"/>
      <c r="AD210" s="56"/>
      <c r="AE210" s="53"/>
      <c r="AG210" s="56"/>
      <c r="AH210" s="56"/>
      <c r="AI210" s="53"/>
      <c r="AK210" s="56"/>
      <c r="AL210" s="56"/>
      <c r="AM210" s="53"/>
      <c r="AR210" s="1"/>
      <c r="AS210" s="1"/>
      <c r="AV210"/>
      <c r="AW210"/>
      <c r="AX210" s="1"/>
      <c r="AY210"/>
      <c r="AZ210"/>
      <c r="BA210"/>
      <c r="BB210"/>
      <c r="BC210"/>
      <c r="BD210"/>
      <c r="BE210"/>
      <c r="BF210"/>
      <c r="BG210"/>
      <c r="BH210"/>
      <c r="BI210"/>
    </row>
    <row r="211" spans="1:61" s="4" customFormat="1">
      <c r="A211" s="95"/>
      <c r="B211" s="3"/>
      <c r="C211" s="3"/>
      <c r="D211" s="3"/>
      <c r="E211" s="3"/>
      <c r="F211" s="3"/>
      <c r="G211" s="3"/>
      <c r="H211" s="3"/>
      <c r="I211" s="33"/>
      <c r="J211" s="3"/>
      <c r="K211" s="3"/>
      <c r="L211" s="3"/>
      <c r="M211" s="3"/>
      <c r="N211" s="3"/>
      <c r="O211" s="3"/>
      <c r="P211" s="3"/>
      <c r="Q211" s="3"/>
      <c r="R211" s="3"/>
      <c r="S211" s="1"/>
      <c r="T211" s="38"/>
      <c r="U211" s="34"/>
      <c r="Y211" s="56"/>
      <c r="Z211" s="56"/>
      <c r="AA211" s="53"/>
      <c r="AC211" s="56"/>
      <c r="AD211" s="56"/>
      <c r="AE211" s="53"/>
      <c r="AG211" s="56"/>
      <c r="AH211" s="56"/>
      <c r="AI211" s="53"/>
      <c r="AK211" s="56"/>
      <c r="AL211" s="56"/>
      <c r="AM211" s="53"/>
      <c r="AR211" s="1"/>
      <c r="AS211" s="1"/>
      <c r="AV211"/>
      <c r="AW211"/>
      <c r="AX211" s="1"/>
      <c r="AY211"/>
      <c r="AZ211"/>
      <c r="BA211"/>
      <c r="BB211"/>
      <c r="BC211"/>
      <c r="BD211"/>
      <c r="BE211"/>
      <c r="BF211"/>
      <c r="BG211"/>
      <c r="BH211"/>
      <c r="BI211"/>
    </row>
    <row r="212" spans="1:61" s="4" customFormat="1">
      <c r="A212" s="95"/>
      <c r="B212" s="3"/>
      <c r="C212" s="3"/>
      <c r="D212" s="3"/>
      <c r="E212" s="3"/>
      <c r="F212" s="3"/>
      <c r="G212" s="3"/>
      <c r="H212" s="3"/>
      <c r="I212" s="33"/>
      <c r="J212" s="3"/>
      <c r="K212" s="3"/>
      <c r="L212" s="3"/>
      <c r="M212" s="3"/>
      <c r="N212" s="3"/>
      <c r="O212" s="3"/>
      <c r="P212" s="3"/>
      <c r="Q212" s="3"/>
      <c r="R212" s="3"/>
      <c r="S212" s="1"/>
      <c r="T212" s="38"/>
      <c r="U212" s="34"/>
      <c r="Y212" s="56"/>
      <c r="Z212" s="56"/>
      <c r="AA212" s="53"/>
      <c r="AC212" s="56"/>
      <c r="AD212" s="56"/>
      <c r="AE212" s="53"/>
      <c r="AG212" s="56"/>
      <c r="AH212" s="56"/>
      <c r="AI212" s="53"/>
      <c r="AK212" s="56"/>
      <c r="AL212" s="56"/>
      <c r="AM212" s="53"/>
      <c r="AR212" s="1"/>
      <c r="AS212" s="1"/>
      <c r="AV212"/>
      <c r="AW212"/>
      <c r="AX212" s="1"/>
      <c r="AY212"/>
      <c r="AZ212"/>
      <c r="BA212"/>
      <c r="BB212"/>
      <c r="BC212"/>
      <c r="BD212"/>
      <c r="BE212"/>
      <c r="BF212"/>
      <c r="BG212"/>
      <c r="BH212"/>
      <c r="BI212"/>
    </row>
    <row r="213" spans="1:61" s="4" customFormat="1">
      <c r="A213" s="95"/>
      <c r="B213" s="3"/>
      <c r="C213" s="3"/>
      <c r="D213" s="3"/>
      <c r="E213" s="3"/>
      <c r="F213" s="3"/>
      <c r="G213" s="3"/>
      <c r="H213" s="3"/>
      <c r="I213" s="33"/>
      <c r="J213" s="3"/>
      <c r="K213" s="3"/>
      <c r="L213" s="3"/>
      <c r="M213" s="3"/>
      <c r="N213" s="3"/>
      <c r="O213" s="3"/>
      <c r="P213" s="3"/>
      <c r="Q213" s="3"/>
      <c r="R213" s="3"/>
      <c r="S213" s="1"/>
      <c r="T213" s="38"/>
      <c r="U213" s="34"/>
      <c r="Y213" s="56"/>
      <c r="Z213" s="56"/>
      <c r="AA213" s="53"/>
      <c r="AC213" s="56"/>
      <c r="AD213" s="56"/>
      <c r="AE213" s="53"/>
      <c r="AG213" s="56"/>
      <c r="AH213" s="56"/>
      <c r="AI213" s="53"/>
      <c r="AK213" s="56"/>
      <c r="AL213" s="56"/>
      <c r="AM213" s="53"/>
      <c r="AR213" s="1"/>
      <c r="AS213" s="1"/>
      <c r="AV213"/>
      <c r="AW213"/>
      <c r="AX213" s="1"/>
      <c r="AY213"/>
      <c r="AZ213"/>
      <c r="BA213"/>
      <c r="BB213"/>
      <c r="BC213"/>
      <c r="BD213"/>
      <c r="BE213"/>
      <c r="BF213"/>
      <c r="BG213"/>
      <c r="BH213"/>
      <c r="BI213"/>
    </row>
    <row r="214" spans="1:61" s="4" customFormat="1">
      <c r="A214" s="95"/>
      <c r="B214" s="3"/>
      <c r="C214" s="3"/>
      <c r="D214" s="3"/>
      <c r="E214" s="3"/>
      <c r="F214" s="3"/>
      <c r="G214" s="3"/>
      <c r="H214" s="3"/>
      <c r="I214" s="33"/>
      <c r="J214" s="3"/>
      <c r="K214" s="3"/>
      <c r="L214" s="3"/>
      <c r="M214" s="3"/>
      <c r="N214" s="3"/>
      <c r="O214" s="3"/>
      <c r="P214" s="3"/>
      <c r="Q214" s="3"/>
      <c r="R214" s="3"/>
      <c r="S214" s="1"/>
      <c r="T214" s="38"/>
      <c r="U214" s="34"/>
      <c r="Y214" s="56"/>
      <c r="Z214" s="56"/>
      <c r="AA214" s="53"/>
      <c r="AC214" s="56"/>
      <c r="AD214" s="56"/>
      <c r="AE214" s="53"/>
      <c r="AG214" s="56"/>
      <c r="AH214" s="56"/>
      <c r="AI214" s="53"/>
      <c r="AK214" s="56"/>
      <c r="AL214" s="56"/>
      <c r="AM214" s="53"/>
      <c r="AR214" s="1"/>
      <c r="AS214" s="1"/>
      <c r="AV214"/>
      <c r="AW214"/>
      <c r="AX214" s="1"/>
      <c r="AY214"/>
      <c r="AZ214"/>
      <c r="BA214"/>
      <c r="BB214"/>
      <c r="BC214"/>
      <c r="BD214"/>
      <c r="BE214"/>
      <c r="BF214"/>
      <c r="BG214"/>
      <c r="BH214"/>
      <c r="BI214"/>
    </row>
    <row r="215" spans="1:61" s="4" customFormat="1">
      <c r="A215" s="95"/>
      <c r="B215" s="3"/>
      <c r="C215" s="3"/>
      <c r="D215" s="3"/>
      <c r="E215" s="3"/>
      <c r="F215" s="3"/>
      <c r="G215" s="3"/>
      <c r="H215" s="3"/>
      <c r="I215" s="33"/>
      <c r="J215" s="3"/>
      <c r="K215" s="3"/>
      <c r="L215" s="3"/>
      <c r="M215" s="3"/>
      <c r="N215" s="3"/>
      <c r="O215" s="3"/>
      <c r="P215" s="3"/>
      <c r="Q215" s="3"/>
      <c r="R215" s="3"/>
      <c r="S215" s="1"/>
      <c r="T215" s="38"/>
      <c r="U215" s="34"/>
      <c r="Y215" s="56"/>
      <c r="Z215" s="56"/>
      <c r="AA215" s="53"/>
      <c r="AC215" s="56"/>
      <c r="AD215" s="56"/>
      <c r="AE215" s="53"/>
      <c r="AG215" s="56"/>
      <c r="AH215" s="56"/>
      <c r="AI215" s="53"/>
      <c r="AK215" s="56"/>
      <c r="AL215" s="56"/>
      <c r="AM215" s="53"/>
      <c r="AR215" s="1"/>
      <c r="AS215" s="1"/>
      <c r="AV215"/>
      <c r="AW215"/>
      <c r="AX215" s="1"/>
      <c r="AY215"/>
      <c r="AZ215"/>
      <c r="BA215"/>
      <c r="BB215"/>
      <c r="BC215"/>
      <c r="BD215"/>
      <c r="BE215"/>
      <c r="BF215"/>
      <c r="BG215"/>
      <c r="BH215"/>
      <c r="BI215"/>
    </row>
    <row r="216" spans="1:61" s="4" customFormat="1">
      <c r="A216" s="95"/>
      <c r="B216" s="3"/>
      <c r="C216" s="3"/>
      <c r="D216" s="3"/>
      <c r="E216" s="3"/>
      <c r="F216" s="3"/>
      <c r="G216" s="3"/>
      <c r="H216" s="3"/>
      <c r="I216" s="33"/>
      <c r="J216" s="3"/>
      <c r="K216" s="3"/>
      <c r="L216" s="3"/>
      <c r="M216" s="3"/>
      <c r="N216" s="3"/>
      <c r="O216" s="3"/>
      <c r="P216" s="3"/>
      <c r="Q216" s="3"/>
      <c r="R216" s="3"/>
      <c r="S216" s="1"/>
      <c r="T216" s="38"/>
      <c r="U216" s="34"/>
      <c r="Y216" s="56"/>
      <c r="Z216" s="56"/>
      <c r="AA216" s="53"/>
      <c r="AC216" s="56"/>
      <c r="AD216" s="56"/>
      <c r="AE216" s="53"/>
      <c r="AG216" s="56"/>
      <c r="AH216" s="56"/>
      <c r="AI216" s="53"/>
      <c r="AK216" s="56"/>
      <c r="AL216" s="56"/>
      <c r="AM216" s="53"/>
      <c r="AR216" s="1"/>
      <c r="AS216" s="1"/>
      <c r="AV216"/>
      <c r="AW216"/>
      <c r="AX216" s="1"/>
      <c r="AY216"/>
      <c r="AZ216"/>
      <c r="BA216"/>
      <c r="BB216"/>
      <c r="BC216"/>
      <c r="BD216"/>
      <c r="BE216"/>
      <c r="BF216"/>
      <c r="BG216"/>
      <c r="BH216"/>
      <c r="BI216"/>
    </row>
    <row r="217" spans="1:61" s="4" customFormat="1">
      <c r="A217" s="95"/>
      <c r="B217" s="3"/>
      <c r="C217" s="3"/>
      <c r="D217" s="3"/>
      <c r="E217" s="3"/>
      <c r="F217" s="3"/>
      <c r="G217" s="3"/>
      <c r="H217" s="3"/>
      <c r="I217" s="33"/>
      <c r="J217" s="3"/>
      <c r="K217" s="3"/>
      <c r="L217" s="3"/>
      <c r="M217" s="3"/>
      <c r="N217" s="3"/>
      <c r="O217" s="3"/>
      <c r="P217" s="3"/>
      <c r="Q217" s="3"/>
      <c r="R217" s="3"/>
      <c r="S217" s="1"/>
      <c r="T217" s="38"/>
      <c r="U217" s="34"/>
      <c r="Y217" s="56"/>
      <c r="Z217" s="56"/>
      <c r="AA217" s="53"/>
      <c r="AC217" s="56"/>
      <c r="AD217" s="56"/>
      <c r="AE217" s="53"/>
      <c r="AG217" s="56"/>
      <c r="AH217" s="56"/>
      <c r="AI217" s="53"/>
      <c r="AK217" s="56"/>
      <c r="AL217" s="56"/>
      <c r="AM217" s="53"/>
      <c r="AR217" s="1"/>
      <c r="AS217" s="1"/>
      <c r="AV217"/>
      <c r="AW217"/>
      <c r="AX217" s="1"/>
      <c r="AY217"/>
      <c r="AZ217"/>
      <c r="BA217"/>
      <c r="BB217"/>
      <c r="BC217"/>
      <c r="BD217"/>
      <c r="BE217"/>
      <c r="BF217"/>
      <c r="BG217"/>
      <c r="BH217"/>
      <c r="BI217"/>
    </row>
    <row r="218" spans="1:61" s="4" customFormat="1">
      <c r="A218" s="95"/>
      <c r="B218" s="3"/>
      <c r="C218" s="3"/>
      <c r="D218" s="3"/>
      <c r="E218" s="3"/>
      <c r="F218" s="3"/>
      <c r="G218" s="3"/>
      <c r="H218" s="3"/>
      <c r="I218" s="33"/>
      <c r="J218" s="3"/>
      <c r="K218" s="3"/>
      <c r="L218" s="3"/>
      <c r="M218" s="3"/>
      <c r="N218" s="3"/>
      <c r="O218" s="3"/>
      <c r="P218" s="3"/>
      <c r="Q218" s="3"/>
      <c r="R218" s="3"/>
      <c r="S218" s="1"/>
      <c r="T218" s="38"/>
      <c r="U218" s="34"/>
      <c r="Y218" s="56"/>
      <c r="Z218" s="56"/>
      <c r="AA218" s="53"/>
      <c r="AC218" s="56"/>
      <c r="AD218" s="56"/>
      <c r="AE218" s="53"/>
      <c r="AG218" s="56"/>
      <c r="AH218" s="56"/>
      <c r="AI218" s="53"/>
      <c r="AK218" s="56"/>
      <c r="AL218" s="56"/>
      <c r="AM218" s="53"/>
      <c r="AR218" s="1"/>
      <c r="AS218" s="1"/>
      <c r="AV218"/>
      <c r="AW218"/>
      <c r="AX218" s="1"/>
      <c r="AY218"/>
      <c r="AZ218"/>
      <c r="BA218"/>
      <c r="BB218"/>
      <c r="BC218"/>
      <c r="BD218"/>
      <c r="BE218"/>
      <c r="BF218"/>
      <c r="BG218"/>
      <c r="BH218"/>
      <c r="BI218"/>
    </row>
    <row r="219" spans="1:61" s="4" customFormat="1">
      <c r="A219" s="95"/>
      <c r="B219" s="3"/>
      <c r="C219" s="3"/>
      <c r="D219" s="3"/>
      <c r="E219" s="3"/>
      <c r="F219" s="3"/>
      <c r="G219" s="3"/>
      <c r="H219" s="3"/>
      <c r="I219" s="33"/>
      <c r="J219" s="3"/>
      <c r="K219" s="3"/>
      <c r="L219" s="3"/>
      <c r="M219" s="3"/>
      <c r="N219" s="3"/>
      <c r="O219" s="3"/>
      <c r="P219" s="3"/>
      <c r="Q219" s="3"/>
      <c r="R219" s="3"/>
      <c r="S219" s="1"/>
      <c r="T219" s="38"/>
      <c r="U219" s="34"/>
      <c r="Y219" s="56"/>
      <c r="Z219" s="56"/>
      <c r="AA219" s="53"/>
      <c r="AC219" s="56"/>
      <c r="AD219" s="56"/>
      <c r="AE219" s="53"/>
      <c r="AG219" s="56"/>
      <c r="AH219" s="56"/>
      <c r="AI219" s="53"/>
      <c r="AK219" s="56"/>
      <c r="AL219" s="56"/>
      <c r="AM219" s="53"/>
      <c r="AR219" s="1"/>
      <c r="AS219" s="1"/>
      <c r="AV219"/>
      <c r="AW219"/>
      <c r="AX219" s="1"/>
      <c r="AY219"/>
      <c r="AZ219"/>
      <c r="BA219"/>
      <c r="BB219"/>
      <c r="BC219"/>
      <c r="BD219"/>
      <c r="BE219"/>
      <c r="BF219"/>
      <c r="BG219"/>
      <c r="BH219"/>
      <c r="BI219"/>
    </row>
    <row r="220" spans="1:61" s="4" customFormat="1">
      <c r="A220" s="95"/>
      <c r="B220" s="3"/>
      <c r="C220" s="3"/>
      <c r="D220" s="3"/>
      <c r="E220" s="3"/>
      <c r="F220" s="3"/>
      <c r="G220" s="3"/>
      <c r="H220" s="3"/>
      <c r="I220" s="33"/>
      <c r="J220" s="3"/>
      <c r="K220" s="3"/>
      <c r="L220" s="3"/>
      <c r="M220" s="3"/>
      <c r="N220" s="3"/>
      <c r="O220" s="3"/>
      <c r="P220" s="3"/>
      <c r="Q220" s="3"/>
      <c r="R220" s="3"/>
      <c r="S220" s="1"/>
      <c r="T220" s="38"/>
      <c r="U220" s="34"/>
      <c r="Y220" s="56"/>
      <c r="Z220" s="56"/>
      <c r="AA220" s="53"/>
      <c r="AC220" s="56"/>
      <c r="AD220" s="56"/>
      <c r="AE220" s="53"/>
      <c r="AG220" s="56"/>
      <c r="AH220" s="56"/>
      <c r="AI220" s="53"/>
      <c r="AK220" s="56"/>
      <c r="AL220" s="56"/>
      <c r="AM220" s="53"/>
      <c r="AR220" s="1"/>
      <c r="AS220" s="1"/>
      <c r="AV220"/>
      <c r="AW220"/>
      <c r="AX220" s="1"/>
      <c r="AY220"/>
      <c r="AZ220"/>
      <c r="BA220"/>
      <c r="BB220"/>
      <c r="BC220"/>
      <c r="BD220"/>
      <c r="BE220"/>
      <c r="BF220"/>
      <c r="BG220"/>
      <c r="BH220"/>
      <c r="BI220"/>
    </row>
    <row r="221" spans="1:61" s="4" customFormat="1">
      <c r="A221" s="95"/>
      <c r="B221" s="3"/>
      <c r="C221" s="3"/>
      <c r="D221" s="3"/>
      <c r="E221" s="3"/>
      <c r="F221" s="3"/>
      <c r="G221" s="3"/>
      <c r="H221" s="3"/>
      <c r="I221" s="33"/>
      <c r="J221" s="3"/>
      <c r="K221" s="3"/>
      <c r="L221" s="3"/>
      <c r="M221" s="3"/>
      <c r="N221" s="3"/>
      <c r="O221" s="3"/>
      <c r="P221" s="3"/>
      <c r="Q221" s="3"/>
      <c r="R221" s="3"/>
      <c r="S221" s="1"/>
      <c r="T221" s="38"/>
      <c r="U221" s="34"/>
      <c r="Y221" s="56"/>
      <c r="Z221" s="56"/>
      <c r="AA221" s="53"/>
      <c r="AC221" s="56"/>
      <c r="AD221" s="56"/>
      <c r="AE221" s="53"/>
      <c r="AG221" s="56"/>
      <c r="AH221" s="56"/>
      <c r="AI221" s="53"/>
      <c r="AK221" s="56"/>
      <c r="AL221" s="56"/>
      <c r="AM221" s="53"/>
      <c r="AR221" s="1"/>
      <c r="AS221" s="1"/>
      <c r="AV221"/>
      <c r="AW221"/>
      <c r="AX221" s="1"/>
      <c r="AY221"/>
      <c r="AZ221"/>
      <c r="BA221"/>
      <c r="BB221"/>
      <c r="BC221"/>
      <c r="BD221"/>
      <c r="BE221"/>
      <c r="BF221"/>
      <c r="BG221"/>
      <c r="BH221"/>
      <c r="BI221"/>
    </row>
    <row r="222" spans="1:61" s="4" customFormat="1">
      <c r="A222" s="95"/>
      <c r="B222" s="3"/>
      <c r="C222" s="3"/>
      <c r="D222" s="3"/>
      <c r="E222" s="3"/>
      <c r="F222" s="3"/>
      <c r="G222" s="3"/>
      <c r="H222" s="3"/>
      <c r="I222" s="33"/>
      <c r="J222" s="3"/>
      <c r="K222" s="3"/>
      <c r="L222" s="3"/>
      <c r="M222" s="3"/>
      <c r="N222" s="3"/>
      <c r="O222" s="3"/>
      <c r="P222" s="3"/>
      <c r="Q222" s="3"/>
      <c r="R222" s="3"/>
      <c r="S222" s="1"/>
      <c r="T222" s="38"/>
      <c r="U222" s="34"/>
      <c r="Y222" s="56"/>
      <c r="Z222" s="56"/>
      <c r="AA222" s="53"/>
      <c r="AC222" s="56"/>
      <c r="AD222" s="56"/>
      <c r="AE222" s="53"/>
      <c r="AG222" s="56"/>
      <c r="AH222" s="56"/>
      <c r="AI222" s="53"/>
      <c r="AK222" s="56"/>
      <c r="AL222" s="56"/>
      <c r="AM222" s="53"/>
      <c r="AR222" s="1"/>
      <c r="AS222" s="1"/>
      <c r="AV222"/>
      <c r="AW222"/>
      <c r="AX222" s="1"/>
      <c r="AY222"/>
      <c r="AZ222"/>
      <c r="BA222"/>
      <c r="BB222"/>
      <c r="BC222"/>
      <c r="BD222"/>
      <c r="BE222"/>
      <c r="BF222"/>
      <c r="BG222"/>
      <c r="BH222"/>
      <c r="BI222"/>
    </row>
    <row r="223" spans="1:61" s="4" customFormat="1">
      <c r="A223" s="95"/>
      <c r="B223" s="3"/>
      <c r="C223" s="3"/>
      <c r="D223" s="3"/>
      <c r="E223" s="3"/>
      <c r="F223" s="3"/>
      <c r="G223" s="3"/>
      <c r="H223" s="3"/>
      <c r="I223" s="33"/>
      <c r="J223" s="3"/>
      <c r="K223" s="3"/>
      <c r="L223" s="3"/>
      <c r="M223" s="3"/>
      <c r="N223" s="3"/>
      <c r="O223" s="3"/>
      <c r="P223" s="3"/>
      <c r="Q223" s="3"/>
      <c r="R223" s="3"/>
      <c r="S223" s="1"/>
      <c r="T223" s="38"/>
      <c r="U223" s="34"/>
      <c r="Y223" s="56"/>
      <c r="Z223" s="56"/>
      <c r="AA223" s="53"/>
      <c r="AC223" s="56"/>
      <c r="AD223" s="56"/>
      <c r="AE223" s="53"/>
      <c r="AG223" s="56"/>
      <c r="AH223" s="56"/>
      <c r="AI223" s="53"/>
      <c r="AK223" s="56"/>
      <c r="AL223" s="56"/>
      <c r="AM223" s="53"/>
      <c r="AR223" s="1"/>
      <c r="AS223" s="1"/>
      <c r="AV223"/>
      <c r="AW223"/>
      <c r="AX223" s="1"/>
      <c r="AY223"/>
      <c r="AZ223"/>
      <c r="BA223"/>
      <c r="BB223"/>
      <c r="BC223"/>
      <c r="BD223"/>
      <c r="BE223"/>
      <c r="BF223"/>
      <c r="BG223"/>
      <c r="BH223"/>
      <c r="BI223"/>
    </row>
    <row r="224" spans="1:61" s="4" customFormat="1">
      <c r="A224" s="95"/>
      <c r="B224" s="3"/>
      <c r="C224" s="3"/>
      <c r="D224" s="3"/>
      <c r="E224" s="3"/>
      <c r="F224" s="3"/>
      <c r="G224" s="3"/>
      <c r="H224" s="3"/>
      <c r="I224" s="33"/>
      <c r="J224" s="3"/>
      <c r="K224" s="3"/>
      <c r="L224" s="3"/>
      <c r="M224" s="3"/>
      <c r="N224" s="3"/>
      <c r="O224" s="3"/>
      <c r="P224" s="3"/>
      <c r="Q224" s="3"/>
      <c r="R224" s="3"/>
      <c r="S224" s="1"/>
      <c r="T224" s="38"/>
      <c r="U224" s="34"/>
      <c r="Y224" s="56"/>
      <c r="Z224" s="56"/>
      <c r="AA224" s="53"/>
      <c r="AC224" s="56"/>
      <c r="AD224" s="56"/>
      <c r="AE224" s="53"/>
      <c r="AG224" s="56"/>
      <c r="AH224" s="56"/>
      <c r="AI224" s="53"/>
      <c r="AK224" s="56"/>
      <c r="AL224" s="56"/>
      <c r="AM224" s="53"/>
      <c r="AR224" s="1"/>
      <c r="AS224" s="1"/>
      <c r="AV224"/>
      <c r="AW224"/>
      <c r="AX224" s="1"/>
      <c r="AY224"/>
      <c r="AZ224"/>
      <c r="BA224"/>
      <c r="BB224"/>
      <c r="BC224"/>
      <c r="BD224"/>
      <c r="BE224"/>
      <c r="BF224"/>
      <c r="BG224"/>
      <c r="BH224"/>
      <c r="BI224"/>
    </row>
    <row r="225" spans="1:61" s="4" customFormat="1">
      <c r="A225" s="95"/>
      <c r="B225" s="3"/>
      <c r="C225" s="3"/>
      <c r="D225" s="3"/>
      <c r="E225" s="3"/>
      <c r="F225" s="3"/>
      <c r="G225" s="3"/>
      <c r="H225" s="3"/>
      <c r="I225" s="33"/>
      <c r="J225" s="3"/>
      <c r="K225" s="3"/>
      <c r="L225" s="3"/>
      <c r="M225" s="3"/>
      <c r="N225" s="3"/>
      <c r="O225" s="3"/>
      <c r="P225" s="3"/>
      <c r="Q225" s="3"/>
      <c r="R225" s="3"/>
      <c r="S225" s="1"/>
      <c r="T225" s="38"/>
      <c r="U225" s="34"/>
      <c r="Y225" s="56"/>
      <c r="Z225" s="56"/>
      <c r="AA225" s="53"/>
      <c r="AC225" s="56"/>
      <c r="AD225" s="56"/>
      <c r="AE225" s="53"/>
      <c r="AG225" s="56"/>
      <c r="AH225" s="56"/>
      <c r="AI225" s="53"/>
      <c r="AK225" s="56"/>
      <c r="AL225" s="56"/>
      <c r="AM225" s="53"/>
      <c r="AR225" s="1"/>
      <c r="AS225" s="1"/>
      <c r="AV225"/>
      <c r="AW225"/>
      <c r="AX225" s="1"/>
      <c r="AY225"/>
      <c r="AZ225"/>
      <c r="BA225"/>
      <c r="BB225"/>
      <c r="BC225"/>
      <c r="BD225"/>
      <c r="BE225"/>
      <c r="BF225"/>
      <c r="BG225"/>
      <c r="BH225"/>
      <c r="BI225"/>
    </row>
    <row r="226" spans="1:61" s="4" customFormat="1">
      <c r="A226" s="95"/>
      <c r="B226" s="3"/>
      <c r="C226" s="3"/>
      <c r="D226" s="3"/>
      <c r="E226" s="3"/>
      <c r="F226" s="3"/>
      <c r="G226" s="3"/>
      <c r="H226" s="3"/>
      <c r="I226" s="33"/>
      <c r="J226" s="3"/>
      <c r="K226" s="3"/>
      <c r="L226" s="3"/>
      <c r="M226" s="3"/>
      <c r="N226" s="3"/>
      <c r="O226" s="3"/>
      <c r="P226" s="3"/>
      <c r="Q226" s="3"/>
      <c r="R226" s="3"/>
      <c r="S226" s="1"/>
      <c r="T226" s="38"/>
      <c r="U226" s="34"/>
      <c r="Y226" s="56"/>
      <c r="Z226" s="56"/>
      <c r="AA226" s="53"/>
      <c r="AC226" s="56"/>
      <c r="AD226" s="56"/>
      <c r="AE226" s="53"/>
      <c r="AG226" s="56"/>
      <c r="AH226" s="56"/>
      <c r="AI226" s="53"/>
      <c r="AK226" s="56"/>
      <c r="AL226" s="56"/>
      <c r="AM226" s="53"/>
      <c r="AR226" s="1"/>
      <c r="AS226" s="1"/>
      <c r="AV226"/>
      <c r="AW226"/>
      <c r="AX226" s="1"/>
      <c r="AY226"/>
      <c r="AZ226"/>
      <c r="BA226"/>
      <c r="BB226"/>
      <c r="BC226"/>
      <c r="BD226"/>
      <c r="BE226"/>
      <c r="BF226"/>
      <c r="BG226"/>
      <c r="BH226"/>
      <c r="BI226"/>
    </row>
    <row r="227" spans="1:61" s="4" customFormat="1">
      <c r="A227" s="95"/>
      <c r="B227" s="3"/>
      <c r="C227" s="3"/>
      <c r="D227" s="3"/>
      <c r="E227" s="3"/>
      <c r="F227" s="3"/>
      <c r="G227" s="3"/>
      <c r="H227" s="3"/>
      <c r="I227" s="33"/>
      <c r="J227" s="3"/>
      <c r="K227" s="3"/>
      <c r="L227" s="3"/>
      <c r="M227" s="3"/>
      <c r="N227" s="3"/>
      <c r="O227" s="3"/>
      <c r="P227" s="3"/>
      <c r="Q227" s="3"/>
      <c r="R227" s="3"/>
      <c r="S227" s="1"/>
      <c r="T227" s="38"/>
      <c r="U227" s="34"/>
      <c r="Y227" s="56"/>
      <c r="Z227" s="56"/>
      <c r="AA227" s="53"/>
      <c r="AC227" s="56"/>
      <c r="AD227" s="56"/>
      <c r="AE227" s="53"/>
      <c r="AG227" s="56"/>
      <c r="AH227" s="56"/>
      <c r="AI227" s="53"/>
      <c r="AK227" s="56"/>
      <c r="AL227" s="56"/>
      <c r="AM227" s="53"/>
      <c r="AR227" s="1"/>
      <c r="AS227" s="1"/>
      <c r="AV227"/>
      <c r="AW227"/>
      <c r="AX227" s="1"/>
      <c r="AY227"/>
      <c r="AZ227"/>
      <c r="BA227"/>
      <c r="BB227"/>
      <c r="BC227"/>
      <c r="BD227"/>
      <c r="BE227"/>
      <c r="BF227"/>
      <c r="BG227"/>
      <c r="BH227"/>
      <c r="BI227"/>
    </row>
    <row r="228" spans="1:61" s="4" customFormat="1">
      <c r="A228" s="95"/>
      <c r="B228" s="3"/>
      <c r="C228" s="3"/>
      <c r="D228" s="3"/>
      <c r="E228" s="3"/>
      <c r="F228" s="3"/>
      <c r="G228" s="3"/>
      <c r="H228" s="3"/>
      <c r="I228" s="33"/>
      <c r="J228" s="3"/>
      <c r="K228" s="3"/>
      <c r="L228" s="3"/>
      <c r="M228" s="3"/>
      <c r="N228" s="3"/>
      <c r="O228" s="3"/>
      <c r="P228" s="3"/>
      <c r="Q228" s="3"/>
      <c r="R228" s="3"/>
      <c r="S228" s="1"/>
      <c r="T228" s="38"/>
      <c r="U228" s="34"/>
      <c r="Y228" s="56"/>
      <c r="Z228" s="56"/>
      <c r="AA228" s="53"/>
      <c r="AC228" s="56"/>
      <c r="AD228" s="56"/>
      <c r="AE228" s="53"/>
      <c r="AG228" s="56"/>
      <c r="AH228" s="56"/>
      <c r="AI228" s="53"/>
      <c r="AK228" s="56"/>
      <c r="AL228" s="56"/>
      <c r="AM228" s="53"/>
      <c r="AR228" s="1"/>
      <c r="AS228" s="1"/>
      <c r="AV228"/>
      <c r="AW228"/>
      <c r="AX228" s="1"/>
      <c r="AY228"/>
      <c r="AZ228"/>
      <c r="BA228"/>
      <c r="BB228"/>
      <c r="BC228"/>
      <c r="BD228"/>
      <c r="BE228"/>
      <c r="BF228"/>
      <c r="BG228"/>
      <c r="BH228"/>
      <c r="BI228"/>
    </row>
    <row r="229" spans="1:61" s="4" customFormat="1">
      <c r="A229" s="95"/>
      <c r="B229" s="3"/>
      <c r="C229" s="3"/>
      <c r="D229" s="3"/>
      <c r="E229" s="3"/>
      <c r="F229" s="3"/>
      <c r="G229" s="3"/>
      <c r="H229" s="3"/>
      <c r="I229" s="33"/>
      <c r="J229" s="3"/>
      <c r="K229" s="3"/>
      <c r="L229" s="3"/>
      <c r="M229" s="3"/>
      <c r="N229" s="3"/>
      <c r="O229" s="3"/>
      <c r="P229" s="3"/>
      <c r="Q229" s="3"/>
      <c r="R229" s="3"/>
      <c r="S229" s="1"/>
      <c r="T229" s="38"/>
      <c r="U229" s="34"/>
      <c r="Y229" s="56"/>
      <c r="Z229" s="56"/>
      <c r="AA229" s="53"/>
      <c r="AC229" s="56"/>
      <c r="AD229" s="56"/>
      <c r="AE229" s="53"/>
      <c r="AG229" s="56"/>
      <c r="AH229" s="56"/>
      <c r="AI229" s="53"/>
      <c r="AK229" s="56"/>
      <c r="AL229" s="56"/>
      <c r="AM229" s="53"/>
      <c r="AR229" s="1"/>
      <c r="AS229" s="1"/>
      <c r="AV229"/>
      <c r="AW229"/>
      <c r="AX229" s="1"/>
      <c r="AY229"/>
      <c r="AZ229"/>
      <c r="BA229"/>
      <c r="BB229"/>
      <c r="BC229"/>
      <c r="BD229"/>
      <c r="BE229"/>
      <c r="BF229"/>
      <c r="BG229"/>
      <c r="BH229"/>
      <c r="BI229"/>
    </row>
    <row r="230" spans="1:61" s="4" customFormat="1">
      <c r="A230" s="95"/>
      <c r="B230" s="3"/>
      <c r="C230" s="3"/>
      <c r="D230" s="3"/>
      <c r="E230" s="3"/>
      <c r="F230" s="3"/>
      <c r="G230" s="3"/>
      <c r="H230" s="3"/>
      <c r="I230" s="33"/>
      <c r="J230" s="3"/>
      <c r="K230" s="3"/>
      <c r="L230" s="3"/>
      <c r="M230" s="3"/>
      <c r="N230" s="3"/>
      <c r="O230" s="3"/>
      <c r="P230" s="3"/>
      <c r="Q230" s="3"/>
      <c r="R230" s="3"/>
      <c r="S230" s="1"/>
      <c r="T230" s="38"/>
      <c r="U230" s="34"/>
      <c r="Y230" s="56"/>
      <c r="Z230" s="56"/>
      <c r="AA230" s="53"/>
      <c r="AC230" s="56"/>
      <c r="AD230" s="56"/>
      <c r="AE230" s="53"/>
      <c r="AG230" s="56"/>
      <c r="AH230" s="56"/>
      <c r="AI230" s="53"/>
      <c r="AK230" s="56"/>
      <c r="AL230" s="56"/>
      <c r="AM230" s="53"/>
      <c r="AR230" s="1"/>
      <c r="AS230" s="1"/>
      <c r="AV230"/>
      <c r="AW230"/>
      <c r="AX230" s="1"/>
      <c r="AY230"/>
      <c r="AZ230"/>
      <c r="BA230"/>
      <c r="BB230"/>
      <c r="BC230"/>
      <c r="BD230"/>
      <c r="BE230"/>
      <c r="BF230"/>
      <c r="BG230"/>
      <c r="BH230"/>
      <c r="BI230"/>
    </row>
    <row r="231" spans="1:61" s="4" customFormat="1">
      <c r="A231" s="95"/>
      <c r="B231" s="3"/>
      <c r="C231" s="3"/>
      <c r="D231" s="3"/>
      <c r="E231" s="3"/>
      <c r="F231" s="3"/>
      <c r="G231" s="3"/>
      <c r="H231" s="3"/>
      <c r="I231" s="33"/>
      <c r="J231" s="3"/>
      <c r="K231" s="3"/>
      <c r="L231" s="3"/>
      <c r="M231" s="3"/>
      <c r="N231" s="3"/>
      <c r="O231" s="3"/>
      <c r="P231" s="3"/>
      <c r="Q231" s="3"/>
      <c r="R231" s="3"/>
      <c r="S231" s="1"/>
      <c r="T231" s="38"/>
      <c r="U231" s="34"/>
      <c r="Y231" s="56"/>
      <c r="Z231" s="56"/>
      <c r="AA231" s="53"/>
      <c r="AC231" s="56"/>
      <c r="AD231" s="56"/>
      <c r="AE231" s="53"/>
      <c r="AG231" s="56"/>
      <c r="AH231" s="56"/>
      <c r="AI231" s="53"/>
      <c r="AK231" s="56"/>
      <c r="AL231" s="56"/>
      <c r="AM231" s="53"/>
      <c r="AR231" s="1"/>
      <c r="AS231" s="1"/>
      <c r="AV231"/>
      <c r="AW231"/>
      <c r="AX231" s="1"/>
      <c r="AY231"/>
      <c r="AZ231"/>
      <c r="BA231"/>
      <c r="BB231"/>
      <c r="BC231"/>
      <c r="BD231"/>
      <c r="BE231"/>
      <c r="BF231"/>
      <c r="BG231"/>
      <c r="BH231"/>
      <c r="BI231"/>
    </row>
    <row r="232" spans="1:61" s="4" customFormat="1">
      <c r="A232" s="95"/>
      <c r="B232" s="3"/>
      <c r="C232" s="3"/>
      <c r="D232" s="3"/>
      <c r="E232" s="3"/>
      <c r="F232" s="3"/>
      <c r="G232" s="3"/>
      <c r="H232" s="3"/>
      <c r="I232" s="33"/>
      <c r="J232" s="3"/>
      <c r="K232" s="3"/>
      <c r="L232" s="3"/>
      <c r="M232" s="3"/>
      <c r="N232" s="3"/>
      <c r="O232" s="3"/>
      <c r="P232" s="3"/>
      <c r="Q232" s="3"/>
      <c r="R232" s="3"/>
      <c r="S232" s="1"/>
      <c r="T232" s="38"/>
      <c r="U232" s="34"/>
      <c r="Y232" s="56"/>
      <c r="Z232" s="56"/>
      <c r="AA232" s="53"/>
      <c r="AC232" s="56"/>
      <c r="AD232" s="56"/>
      <c r="AE232" s="53"/>
      <c r="AG232" s="56"/>
      <c r="AH232" s="56"/>
      <c r="AI232" s="53"/>
      <c r="AK232" s="56"/>
      <c r="AL232" s="56"/>
      <c r="AM232" s="53"/>
      <c r="AR232" s="1"/>
      <c r="AS232" s="1"/>
      <c r="AV232"/>
      <c r="AW232"/>
      <c r="AX232" s="1"/>
      <c r="AY232"/>
      <c r="AZ232"/>
      <c r="BA232"/>
      <c r="BB232"/>
      <c r="BC232"/>
      <c r="BD232"/>
      <c r="BE232"/>
      <c r="BF232"/>
      <c r="BG232"/>
      <c r="BH232"/>
      <c r="BI232"/>
    </row>
    <row r="233" spans="1:61" s="4" customFormat="1">
      <c r="A233" s="95"/>
      <c r="B233" s="3"/>
      <c r="C233" s="3"/>
      <c r="D233" s="3"/>
      <c r="E233" s="3"/>
      <c r="F233" s="3"/>
      <c r="G233" s="3"/>
      <c r="H233" s="3"/>
      <c r="I233" s="33"/>
      <c r="J233" s="3"/>
      <c r="K233" s="3"/>
      <c r="L233" s="3"/>
      <c r="M233" s="3"/>
      <c r="N233" s="3"/>
      <c r="O233" s="3"/>
      <c r="P233" s="3"/>
      <c r="Q233" s="3"/>
      <c r="R233" s="3"/>
      <c r="S233" s="1"/>
      <c r="T233" s="38"/>
      <c r="U233" s="34"/>
      <c r="Y233" s="56"/>
      <c r="Z233" s="56"/>
      <c r="AA233" s="53"/>
      <c r="AC233" s="56"/>
      <c r="AD233" s="56"/>
      <c r="AE233" s="53"/>
      <c r="AG233" s="56"/>
      <c r="AH233" s="56"/>
      <c r="AI233" s="53"/>
      <c r="AK233" s="56"/>
      <c r="AL233" s="56"/>
      <c r="AM233" s="53"/>
      <c r="AR233" s="1"/>
      <c r="AS233" s="1"/>
      <c r="AV233"/>
      <c r="AW233"/>
      <c r="AX233" s="1"/>
      <c r="AY233"/>
      <c r="AZ233"/>
      <c r="BA233"/>
      <c r="BB233"/>
      <c r="BC233"/>
      <c r="BD233"/>
      <c r="BE233"/>
      <c r="BF233"/>
      <c r="BG233"/>
      <c r="BH233"/>
      <c r="BI233"/>
    </row>
    <row r="234" spans="1:61" s="4" customFormat="1">
      <c r="A234" s="95"/>
      <c r="B234" s="3"/>
      <c r="C234" s="3"/>
      <c r="D234" s="3"/>
      <c r="E234" s="3"/>
      <c r="F234" s="3"/>
      <c r="G234" s="3"/>
      <c r="H234" s="3"/>
      <c r="I234" s="33"/>
      <c r="J234" s="3"/>
      <c r="K234" s="3"/>
      <c r="L234" s="3"/>
      <c r="M234" s="3"/>
      <c r="N234" s="3"/>
      <c r="O234" s="3"/>
      <c r="P234" s="3"/>
      <c r="Q234" s="3"/>
      <c r="R234" s="3"/>
      <c r="S234" s="1"/>
      <c r="T234" s="38"/>
      <c r="U234" s="34"/>
      <c r="Y234" s="56"/>
      <c r="Z234" s="56"/>
      <c r="AA234" s="53"/>
      <c r="AC234" s="56"/>
      <c r="AD234" s="56"/>
      <c r="AE234" s="53"/>
      <c r="AG234" s="56"/>
      <c r="AH234" s="56"/>
      <c r="AI234" s="53"/>
      <c r="AK234" s="56"/>
      <c r="AL234" s="56"/>
      <c r="AM234" s="53"/>
      <c r="AR234" s="1"/>
      <c r="AS234" s="1"/>
      <c r="AV234"/>
      <c r="AW234"/>
      <c r="AX234" s="1"/>
      <c r="AY234"/>
      <c r="AZ234"/>
      <c r="BA234"/>
      <c r="BB234"/>
      <c r="BC234"/>
      <c r="BD234"/>
      <c r="BE234"/>
      <c r="BF234"/>
      <c r="BG234"/>
      <c r="BH234"/>
      <c r="BI234"/>
    </row>
    <row r="235" spans="1:61" s="4" customFormat="1">
      <c r="A235" s="95"/>
      <c r="B235" s="3"/>
      <c r="C235" s="3"/>
      <c r="D235" s="3"/>
      <c r="E235" s="3"/>
      <c r="F235" s="3"/>
      <c r="G235" s="3"/>
      <c r="H235" s="3"/>
      <c r="I235" s="33"/>
      <c r="J235" s="3"/>
      <c r="K235" s="3"/>
      <c r="L235" s="3"/>
      <c r="M235" s="3"/>
      <c r="N235" s="3"/>
      <c r="O235" s="3"/>
      <c r="P235" s="3"/>
      <c r="Q235" s="3"/>
      <c r="R235" s="3"/>
      <c r="S235" s="1"/>
      <c r="T235" s="38"/>
      <c r="U235" s="34"/>
      <c r="Y235" s="56"/>
      <c r="Z235" s="56"/>
      <c r="AA235" s="53"/>
      <c r="AC235" s="56"/>
      <c r="AD235" s="56"/>
      <c r="AE235" s="53"/>
      <c r="AG235" s="56"/>
      <c r="AH235" s="56"/>
      <c r="AI235" s="53"/>
      <c r="AK235" s="56"/>
      <c r="AL235" s="56"/>
      <c r="AM235" s="53"/>
      <c r="AR235" s="1"/>
      <c r="AS235" s="1"/>
      <c r="AV235"/>
      <c r="AW235"/>
      <c r="AX235" s="1"/>
      <c r="AY235"/>
      <c r="AZ235"/>
      <c r="BA235"/>
      <c r="BB235"/>
      <c r="BC235"/>
      <c r="BD235"/>
      <c r="BE235"/>
      <c r="BF235"/>
      <c r="BG235"/>
      <c r="BH235"/>
      <c r="BI235"/>
    </row>
    <row r="236" spans="1:61" s="4" customFormat="1">
      <c r="A236" s="95"/>
      <c r="B236" s="3"/>
      <c r="C236" s="3"/>
      <c r="D236" s="3"/>
      <c r="E236" s="3"/>
      <c r="F236" s="3"/>
      <c r="G236" s="3"/>
      <c r="H236" s="3"/>
      <c r="I236" s="33"/>
      <c r="J236" s="3"/>
      <c r="K236" s="3"/>
      <c r="L236" s="3"/>
      <c r="M236" s="3"/>
      <c r="N236" s="3"/>
      <c r="O236" s="3"/>
      <c r="P236" s="3"/>
      <c r="Q236" s="3"/>
      <c r="R236" s="3"/>
      <c r="S236" s="1"/>
      <c r="T236" s="38"/>
      <c r="U236" s="34"/>
      <c r="Y236" s="56"/>
      <c r="Z236" s="56"/>
      <c r="AA236" s="53"/>
      <c r="AC236" s="56"/>
      <c r="AD236" s="56"/>
      <c r="AE236" s="53"/>
      <c r="AG236" s="56"/>
      <c r="AH236" s="56"/>
      <c r="AI236" s="53"/>
      <c r="AK236" s="56"/>
      <c r="AL236" s="56"/>
      <c r="AM236" s="53"/>
      <c r="AR236" s="1"/>
      <c r="AS236" s="1"/>
      <c r="AV236"/>
      <c r="AW236"/>
      <c r="AX236" s="1"/>
      <c r="AY236"/>
      <c r="AZ236"/>
      <c r="BA236"/>
      <c r="BB236"/>
      <c r="BC236"/>
      <c r="BD236"/>
      <c r="BE236"/>
      <c r="BF236"/>
      <c r="BG236"/>
      <c r="BH236"/>
      <c r="BI236"/>
    </row>
    <row r="237" spans="1:61" s="4" customFormat="1">
      <c r="A237" s="95"/>
      <c r="B237" s="3"/>
      <c r="C237" s="3"/>
      <c r="D237" s="3"/>
      <c r="E237" s="3"/>
      <c r="F237" s="3"/>
      <c r="G237" s="3"/>
      <c r="H237" s="3"/>
      <c r="I237" s="33"/>
      <c r="J237" s="3"/>
      <c r="K237" s="3"/>
      <c r="L237" s="3"/>
      <c r="M237" s="3"/>
      <c r="N237" s="3"/>
      <c r="O237" s="3"/>
      <c r="P237" s="3"/>
      <c r="Q237" s="3"/>
      <c r="R237" s="3"/>
      <c r="S237" s="1"/>
      <c r="T237" s="38"/>
      <c r="U237" s="34"/>
      <c r="Y237" s="56"/>
      <c r="Z237" s="56"/>
      <c r="AA237" s="53"/>
      <c r="AC237" s="56"/>
      <c r="AD237" s="56"/>
      <c r="AE237" s="53"/>
      <c r="AG237" s="56"/>
      <c r="AH237" s="56"/>
      <c r="AI237" s="53"/>
      <c r="AK237" s="56"/>
      <c r="AL237" s="56"/>
      <c r="AM237" s="53"/>
      <c r="AR237" s="1"/>
      <c r="AS237" s="1"/>
      <c r="AV237"/>
      <c r="AW237"/>
      <c r="AX237" s="1"/>
      <c r="AY237"/>
      <c r="AZ237"/>
      <c r="BA237"/>
      <c r="BB237"/>
      <c r="BC237"/>
      <c r="BD237"/>
      <c r="BE237"/>
      <c r="BF237"/>
      <c r="BG237"/>
      <c r="BH237"/>
      <c r="BI237"/>
    </row>
    <row r="238" spans="1:61" s="4" customFormat="1">
      <c r="A238" s="95"/>
      <c r="B238" s="3"/>
      <c r="C238" s="3"/>
      <c r="D238" s="3"/>
      <c r="E238" s="3"/>
      <c r="F238" s="3"/>
      <c r="G238" s="3"/>
      <c r="H238" s="3"/>
      <c r="I238" s="33"/>
      <c r="J238" s="3"/>
      <c r="K238" s="3"/>
      <c r="L238" s="3"/>
      <c r="M238" s="3"/>
      <c r="N238" s="3"/>
      <c r="O238" s="3"/>
      <c r="P238" s="3"/>
      <c r="Q238" s="3"/>
      <c r="R238" s="3"/>
      <c r="S238" s="1"/>
      <c r="T238" s="38"/>
      <c r="U238" s="34"/>
      <c r="Y238" s="56"/>
      <c r="Z238" s="56"/>
      <c r="AA238" s="53"/>
      <c r="AC238" s="56"/>
      <c r="AD238" s="56"/>
      <c r="AE238" s="53"/>
      <c r="AG238" s="56"/>
      <c r="AH238" s="56"/>
      <c r="AI238" s="53"/>
      <c r="AK238" s="56"/>
      <c r="AL238" s="56"/>
      <c r="AM238" s="53"/>
      <c r="AR238" s="1"/>
      <c r="AS238" s="1"/>
      <c r="AV238"/>
      <c r="AW238"/>
      <c r="AX238" s="1"/>
      <c r="AY238"/>
      <c r="AZ238"/>
      <c r="BA238"/>
      <c r="BB238"/>
      <c r="BC238"/>
      <c r="BD238"/>
      <c r="BE238"/>
      <c r="BF238"/>
      <c r="BG238"/>
      <c r="BH238"/>
      <c r="BI238"/>
    </row>
    <row r="239" spans="1:61" s="4" customFormat="1">
      <c r="A239" s="95"/>
      <c r="B239" s="3"/>
      <c r="C239" s="3"/>
      <c r="D239" s="3"/>
      <c r="E239" s="3"/>
      <c r="F239" s="3"/>
      <c r="G239" s="3"/>
      <c r="H239" s="3"/>
      <c r="I239" s="33"/>
      <c r="J239" s="3"/>
      <c r="K239" s="3"/>
      <c r="L239" s="3"/>
      <c r="M239" s="3"/>
      <c r="N239" s="3"/>
      <c r="O239" s="3"/>
      <c r="P239" s="3"/>
      <c r="Q239" s="3"/>
      <c r="R239" s="3"/>
      <c r="S239" s="1"/>
      <c r="T239" s="38"/>
      <c r="U239" s="34"/>
      <c r="Y239" s="56"/>
      <c r="Z239" s="56"/>
      <c r="AA239" s="53"/>
      <c r="AC239" s="56"/>
      <c r="AD239" s="56"/>
      <c r="AE239" s="53"/>
      <c r="AG239" s="56"/>
      <c r="AH239" s="56"/>
      <c r="AI239" s="53"/>
      <c r="AK239" s="56"/>
      <c r="AL239" s="56"/>
      <c r="AM239" s="53"/>
      <c r="AR239" s="1"/>
      <c r="AS239" s="1"/>
      <c r="AV239"/>
      <c r="AW239"/>
      <c r="AX239" s="1"/>
      <c r="AY239"/>
      <c r="AZ239"/>
      <c r="BA239"/>
      <c r="BB239"/>
      <c r="BC239"/>
      <c r="BD239"/>
      <c r="BE239"/>
      <c r="BF239"/>
      <c r="BG239"/>
      <c r="BH239"/>
      <c r="BI239"/>
    </row>
    <row r="240" spans="1:61" s="4" customFormat="1">
      <c r="A240" s="95"/>
      <c r="B240" s="3"/>
      <c r="C240" s="3"/>
      <c r="D240" s="3"/>
      <c r="E240" s="3"/>
      <c r="F240" s="3"/>
      <c r="G240" s="3"/>
      <c r="H240" s="3"/>
      <c r="I240" s="33"/>
      <c r="J240" s="3"/>
      <c r="K240" s="3"/>
      <c r="L240" s="3"/>
      <c r="M240" s="3"/>
      <c r="N240" s="3"/>
      <c r="O240" s="3"/>
      <c r="P240" s="3"/>
      <c r="Q240" s="3"/>
      <c r="R240" s="3"/>
      <c r="S240" s="1"/>
      <c r="T240" s="38"/>
      <c r="U240" s="34"/>
      <c r="Y240" s="56"/>
      <c r="Z240" s="56"/>
      <c r="AA240" s="53"/>
      <c r="AC240" s="56"/>
      <c r="AD240" s="56"/>
      <c r="AE240" s="53"/>
      <c r="AG240" s="56"/>
      <c r="AH240" s="56"/>
      <c r="AI240" s="53"/>
      <c r="AK240" s="56"/>
      <c r="AL240" s="56"/>
      <c r="AM240" s="53"/>
      <c r="AR240" s="1"/>
      <c r="AS240" s="1"/>
      <c r="AV240"/>
      <c r="AW240"/>
      <c r="AX240" s="1"/>
      <c r="AY240"/>
      <c r="AZ240"/>
      <c r="BA240"/>
      <c r="BB240"/>
      <c r="BC240"/>
      <c r="BD240"/>
      <c r="BE240"/>
      <c r="BF240"/>
      <c r="BG240"/>
      <c r="BH240"/>
      <c r="BI240"/>
    </row>
    <row r="241" spans="1:61" s="4" customFormat="1">
      <c r="A241" s="95"/>
      <c r="B241" s="3"/>
      <c r="C241" s="3"/>
      <c r="D241" s="3"/>
      <c r="E241" s="3"/>
      <c r="F241" s="3"/>
      <c r="G241" s="3"/>
      <c r="H241" s="3"/>
      <c r="I241" s="33"/>
      <c r="J241" s="3"/>
      <c r="K241" s="3"/>
      <c r="L241" s="3"/>
      <c r="M241" s="3"/>
      <c r="N241" s="3"/>
      <c r="O241" s="3"/>
      <c r="P241" s="3"/>
      <c r="Q241" s="3"/>
      <c r="R241" s="3"/>
      <c r="S241" s="1"/>
      <c r="T241" s="38"/>
      <c r="U241" s="34"/>
      <c r="Y241" s="56"/>
      <c r="Z241" s="56"/>
      <c r="AA241" s="53"/>
      <c r="AC241" s="56"/>
      <c r="AD241" s="56"/>
      <c r="AE241" s="53"/>
      <c r="AG241" s="56"/>
      <c r="AH241" s="56"/>
      <c r="AI241" s="53"/>
      <c r="AK241" s="56"/>
      <c r="AL241" s="56"/>
      <c r="AM241" s="53"/>
      <c r="AR241" s="1"/>
      <c r="AS241" s="1"/>
      <c r="AV241"/>
      <c r="AW241"/>
      <c r="AX241" s="1"/>
      <c r="AY241"/>
      <c r="AZ241"/>
      <c r="BA241"/>
      <c r="BB241"/>
      <c r="BC241"/>
      <c r="BD241"/>
      <c r="BE241"/>
      <c r="BF241"/>
      <c r="BG241"/>
      <c r="BH241"/>
      <c r="BI241"/>
    </row>
    <row r="242" spans="1:61" s="4" customFormat="1">
      <c r="A242" s="95"/>
      <c r="B242" s="3"/>
      <c r="C242" s="3"/>
      <c r="D242" s="3"/>
      <c r="E242" s="3"/>
      <c r="F242" s="3"/>
      <c r="G242" s="3"/>
      <c r="H242" s="3"/>
      <c r="I242" s="33"/>
      <c r="J242" s="3"/>
      <c r="K242" s="3"/>
      <c r="L242" s="3"/>
      <c r="M242" s="3"/>
      <c r="N242" s="3"/>
      <c r="O242" s="3"/>
      <c r="P242" s="3"/>
      <c r="Q242" s="3"/>
      <c r="R242" s="3"/>
      <c r="S242" s="1"/>
      <c r="T242" s="38"/>
      <c r="U242" s="34"/>
      <c r="Y242" s="56"/>
      <c r="Z242" s="56"/>
      <c r="AA242" s="53"/>
      <c r="AC242" s="56"/>
      <c r="AD242" s="56"/>
      <c r="AE242" s="53"/>
      <c r="AG242" s="56"/>
      <c r="AH242" s="56"/>
      <c r="AI242" s="53"/>
      <c r="AK242" s="56"/>
      <c r="AL242" s="56"/>
      <c r="AM242" s="53"/>
      <c r="AR242" s="1"/>
      <c r="AS242" s="1"/>
      <c r="AV242"/>
      <c r="AW242"/>
      <c r="AX242" s="1"/>
      <c r="AY242"/>
      <c r="AZ242"/>
      <c r="BA242"/>
      <c r="BB242"/>
      <c r="BC242"/>
      <c r="BD242"/>
      <c r="BE242"/>
      <c r="BF242"/>
      <c r="BG242"/>
      <c r="BH242"/>
      <c r="BI242"/>
    </row>
    <row r="243" spans="1:61" s="4" customFormat="1">
      <c r="A243" s="95"/>
      <c r="B243" s="3"/>
      <c r="C243" s="3"/>
      <c r="D243" s="3"/>
      <c r="E243" s="3"/>
      <c r="F243" s="3"/>
      <c r="G243" s="3"/>
      <c r="H243" s="3"/>
      <c r="I243" s="33"/>
      <c r="J243" s="3"/>
      <c r="K243" s="3"/>
      <c r="L243" s="3"/>
      <c r="M243" s="3"/>
      <c r="N243" s="3"/>
      <c r="O243" s="3"/>
      <c r="P243" s="3"/>
      <c r="Q243" s="3"/>
      <c r="R243" s="3"/>
      <c r="S243" s="1"/>
      <c r="T243" s="38"/>
      <c r="U243" s="34"/>
      <c r="Y243" s="56"/>
      <c r="Z243" s="56"/>
      <c r="AA243" s="53"/>
      <c r="AC243" s="56"/>
      <c r="AD243" s="56"/>
      <c r="AE243" s="53"/>
      <c r="AG243" s="56"/>
      <c r="AH243" s="56"/>
      <c r="AI243" s="53"/>
      <c r="AK243" s="56"/>
      <c r="AL243" s="56"/>
      <c r="AM243" s="53"/>
      <c r="AR243" s="1"/>
      <c r="AS243" s="1"/>
      <c r="AV243"/>
      <c r="AW243"/>
      <c r="AX243" s="1"/>
      <c r="AY243"/>
      <c r="AZ243"/>
      <c r="BA243"/>
      <c r="BB243"/>
      <c r="BC243"/>
      <c r="BD243"/>
      <c r="BE243"/>
      <c r="BF243"/>
      <c r="BG243"/>
      <c r="BH243"/>
      <c r="BI243"/>
    </row>
    <row r="244" spans="1:61" s="4" customFormat="1">
      <c r="A244" s="95"/>
      <c r="B244" s="3"/>
      <c r="C244" s="3"/>
      <c r="D244" s="3"/>
      <c r="E244" s="3"/>
      <c r="F244" s="3"/>
      <c r="G244" s="3"/>
      <c r="H244" s="3"/>
      <c r="I244" s="33"/>
      <c r="J244" s="3"/>
      <c r="K244" s="3"/>
      <c r="L244" s="3"/>
      <c r="M244" s="3"/>
      <c r="N244" s="3"/>
      <c r="O244" s="3"/>
      <c r="P244" s="3"/>
      <c r="Q244" s="3"/>
      <c r="R244" s="3"/>
      <c r="S244" s="1"/>
      <c r="T244" s="38"/>
      <c r="U244" s="34"/>
      <c r="Y244" s="56"/>
      <c r="Z244" s="56"/>
      <c r="AA244" s="53"/>
      <c r="AC244" s="56"/>
      <c r="AD244" s="56"/>
      <c r="AE244" s="53"/>
      <c r="AG244" s="56"/>
      <c r="AH244" s="56"/>
      <c r="AI244" s="53"/>
      <c r="AK244" s="56"/>
      <c r="AL244" s="56"/>
      <c r="AM244" s="53"/>
      <c r="AR244" s="1"/>
      <c r="AS244" s="1"/>
      <c r="AV244"/>
      <c r="AW244"/>
      <c r="AX244" s="1"/>
      <c r="AY244"/>
      <c r="AZ244"/>
      <c r="BA244"/>
      <c r="BB244"/>
      <c r="BC244"/>
      <c r="BD244"/>
      <c r="BE244"/>
      <c r="BF244"/>
      <c r="BG244"/>
      <c r="BH244"/>
      <c r="BI244"/>
    </row>
    <row r="245" spans="1:61" s="4" customFormat="1">
      <c r="A245" s="95"/>
      <c r="B245" s="3"/>
      <c r="C245" s="3"/>
      <c r="D245" s="3"/>
      <c r="E245" s="3"/>
      <c r="F245" s="3"/>
      <c r="G245" s="3"/>
      <c r="H245" s="3"/>
      <c r="I245" s="33"/>
      <c r="J245" s="3"/>
      <c r="K245" s="3"/>
      <c r="L245" s="3"/>
      <c r="M245" s="3"/>
      <c r="N245" s="3"/>
      <c r="O245" s="3"/>
      <c r="P245" s="3"/>
      <c r="Q245" s="3"/>
      <c r="R245" s="3"/>
      <c r="S245" s="1"/>
      <c r="T245" s="38"/>
      <c r="U245" s="34"/>
      <c r="Y245" s="56"/>
      <c r="Z245" s="56"/>
      <c r="AA245" s="53"/>
      <c r="AC245" s="56"/>
      <c r="AD245" s="56"/>
      <c r="AE245" s="53"/>
      <c r="AG245" s="56"/>
      <c r="AH245" s="56"/>
      <c r="AI245" s="53"/>
      <c r="AK245" s="56"/>
      <c r="AL245" s="56"/>
      <c r="AM245" s="53"/>
      <c r="AR245" s="1"/>
      <c r="AS245" s="1"/>
      <c r="AV245"/>
      <c r="AW245"/>
      <c r="AX245" s="1"/>
      <c r="AY245"/>
      <c r="AZ245"/>
      <c r="BA245"/>
      <c r="BB245"/>
      <c r="BC245"/>
      <c r="BD245"/>
      <c r="BE245"/>
      <c r="BF245"/>
      <c r="BG245"/>
      <c r="BH245"/>
      <c r="BI245"/>
    </row>
  </sheetData>
  <conditionalFormatting sqref="M14:P37 N202:P245 R2:R42 R54:R201 P54:P201 P38:P42 M38:O201">
    <cfRule type="containsText" dxfId="70" priority="47" operator="containsText" text="No">
      <formula>NOT(ISERROR(SEARCH("No",M2)))</formula>
    </cfRule>
  </conditionalFormatting>
  <conditionalFormatting sqref="M27:R37 M14:P26 R2:R26 M202:R1048576 P54:R201 P38:R42 M38:O201">
    <cfRule type="cellIs" dxfId="69" priority="43" operator="equal">
      <formula>"Pending"</formula>
    </cfRule>
    <cfRule type="containsText" dxfId="68" priority="44" operator="containsText" text="Yes">
      <formula>NOT(ISERROR(SEARCH("Yes",M2)))</formula>
    </cfRule>
    <cfRule type="containsText" dxfId="67" priority="45" operator="containsText" text="No">
      <formula>NOT(ISERROR(SEARCH("No",M2)))</formula>
    </cfRule>
    <cfRule type="containsText" dxfId="66" priority="46" operator="containsText" text="' '">
      <formula>NOT(ISERROR(SEARCH("' '",M2)))</formula>
    </cfRule>
  </conditionalFormatting>
  <conditionalFormatting sqref="L2:L1048576">
    <cfRule type="cellIs" dxfId="65" priority="39" operator="equal">
      <formula>"HFD-SED"</formula>
    </cfRule>
    <cfRule type="cellIs" dxfId="64" priority="40" operator="equal">
      <formula>"HFD-EX"</formula>
    </cfRule>
    <cfRule type="cellIs" dxfId="63" priority="41" operator="equal">
      <formula>"CON-SED"</formula>
    </cfRule>
    <cfRule type="cellIs" dxfId="62" priority="42" operator="equal">
      <formula>"CON-EX"</formula>
    </cfRule>
  </conditionalFormatting>
  <conditionalFormatting sqref="M1:R1">
    <cfRule type="cellIs" dxfId="61" priority="35" operator="equal">
      <formula>"Pending"</formula>
    </cfRule>
    <cfRule type="containsText" dxfId="60" priority="36" operator="containsText" text="Yes">
      <formula>NOT(ISERROR(SEARCH("Yes",M1)))</formula>
    </cfRule>
    <cfRule type="containsText" dxfId="59" priority="37" operator="containsText" text="No">
      <formula>NOT(ISERROR(SEARCH("No",M1)))</formula>
    </cfRule>
    <cfRule type="containsText" dxfId="58" priority="38" operator="containsText" text="' '">
      <formula>NOT(ISERROR(SEARCH("' '",M1)))</formula>
    </cfRule>
  </conditionalFormatting>
  <conditionalFormatting sqref="L1">
    <cfRule type="cellIs" dxfId="57" priority="31" operator="equal">
      <formula>"HFD-SED"</formula>
    </cfRule>
    <cfRule type="cellIs" dxfId="56" priority="32" operator="equal">
      <formula>"HFD-EX"</formula>
    </cfRule>
    <cfRule type="cellIs" dxfId="55" priority="33" operator="equal">
      <formula>"CON-SED"</formula>
    </cfRule>
    <cfRule type="cellIs" dxfId="54" priority="34" operator="equal">
      <formula>"CON-EX"</formula>
    </cfRule>
  </conditionalFormatting>
  <conditionalFormatting sqref="Q2:Q26">
    <cfRule type="cellIs" dxfId="53" priority="26" operator="equal">
      <formula>"Pending"</formula>
    </cfRule>
    <cfRule type="containsText" dxfId="52" priority="28" operator="containsText" text="Yes">
      <formula>NOT(ISERROR(SEARCH("Yes",Q2)))</formula>
    </cfRule>
    <cfRule type="containsText" dxfId="51" priority="29" operator="containsText" text="No">
      <formula>NOT(ISERROR(SEARCH("No",Q2)))</formula>
    </cfRule>
    <cfRule type="containsText" dxfId="50" priority="30" operator="containsText" text="' '">
      <formula>NOT(ISERROR(SEARCH("' '",Q2)))</formula>
    </cfRule>
  </conditionalFormatting>
  <conditionalFormatting sqref="Q2:Q26">
    <cfRule type="containsText" dxfId="49" priority="27" operator="containsText" text="No">
      <formula>NOT(ISERROR(SEARCH("No",Q2)))</formula>
    </cfRule>
  </conditionalFormatting>
  <conditionalFormatting sqref="M2:M13">
    <cfRule type="cellIs" dxfId="48" priority="21" operator="equal">
      <formula>"Pending"</formula>
    </cfRule>
    <cfRule type="containsText" dxfId="47" priority="23" operator="containsText" text="Yes">
      <formula>NOT(ISERROR(SEARCH("Yes",M2)))</formula>
    </cfRule>
    <cfRule type="containsText" dxfId="46" priority="24" operator="containsText" text="No">
      <formula>NOT(ISERROR(SEARCH("No",M2)))</formula>
    </cfRule>
    <cfRule type="containsText" dxfId="45" priority="25" operator="containsText" text="' '">
      <formula>NOT(ISERROR(SEARCH("' '",M2)))</formula>
    </cfRule>
  </conditionalFormatting>
  <conditionalFormatting sqref="M2:M13">
    <cfRule type="containsText" dxfId="44" priority="22" operator="containsText" text="No">
      <formula>NOT(ISERROR(SEARCH("No",M2)))</formula>
    </cfRule>
  </conditionalFormatting>
  <conditionalFormatting sqref="N2:N13">
    <cfRule type="cellIs" dxfId="43" priority="16" operator="equal">
      <formula>"Pending"</formula>
    </cfRule>
    <cfRule type="containsText" dxfId="42" priority="18" operator="containsText" text="Yes">
      <formula>NOT(ISERROR(SEARCH("Yes",N2)))</formula>
    </cfRule>
    <cfRule type="containsText" dxfId="41" priority="19" operator="containsText" text="No">
      <formula>NOT(ISERROR(SEARCH("No",N2)))</formula>
    </cfRule>
    <cfRule type="containsText" dxfId="40" priority="20" operator="containsText" text="' '">
      <formula>NOT(ISERROR(SEARCH("' '",N2)))</formula>
    </cfRule>
  </conditionalFormatting>
  <conditionalFormatting sqref="N2:N13">
    <cfRule type="containsText" dxfId="39" priority="17" operator="containsText" text="No">
      <formula>NOT(ISERROR(SEARCH("No",N2)))</formula>
    </cfRule>
  </conditionalFormatting>
  <conditionalFormatting sqref="O2:O13">
    <cfRule type="cellIs" dxfId="38" priority="11" operator="equal">
      <formula>"Pending"</formula>
    </cfRule>
    <cfRule type="containsText" dxfId="37" priority="13" operator="containsText" text="Yes">
      <formula>NOT(ISERROR(SEARCH("Yes",O2)))</formula>
    </cfRule>
    <cfRule type="containsText" dxfId="36" priority="14" operator="containsText" text="No">
      <formula>NOT(ISERROR(SEARCH("No",O2)))</formula>
    </cfRule>
    <cfRule type="containsText" dxfId="35" priority="15" operator="containsText" text="' '">
      <formula>NOT(ISERROR(SEARCH("' '",O2)))</formula>
    </cfRule>
  </conditionalFormatting>
  <conditionalFormatting sqref="O2:O13">
    <cfRule type="containsText" dxfId="34" priority="12" operator="containsText" text="No">
      <formula>NOT(ISERROR(SEARCH("No",O2)))</formula>
    </cfRule>
  </conditionalFormatting>
  <conditionalFormatting sqref="P43:S53">
    <cfRule type="containsText" dxfId="33" priority="10" operator="containsText" text="No">
      <formula>NOT(ISERROR(SEARCH("No",P43)))</formula>
    </cfRule>
  </conditionalFormatting>
  <conditionalFormatting sqref="P43:S53">
    <cfRule type="cellIs" dxfId="32" priority="6" operator="equal">
      <formula>"Pending"</formula>
    </cfRule>
    <cfRule type="containsText" dxfId="31" priority="7" operator="containsText" text="Yes">
      <formula>NOT(ISERROR(SEARCH("Yes",P43)))</formula>
    </cfRule>
    <cfRule type="containsText" dxfId="30" priority="8" operator="containsText" text="No">
      <formula>NOT(ISERROR(SEARCH("No",P43)))</formula>
    </cfRule>
    <cfRule type="containsText" dxfId="29" priority="9" operator="containsText" text="' '">
      <formula>NOT(ISERROR(SEARCH("' '",P43)))</formula>
    </cfRule>
  </conditionalFormatting>
  <conditionalFormatting sqref="P2:P13">
    <cfRule type="cellIs" dxfId="28" priority="1" operator="equal">
      <formula>"Pending"</formula>
    </cfRule>
    <cfRule type="containsText" dxfId="27" priority="3" operator="containsText" text="Yes">
      <formula>NOT(ISERROR(SEARCH("Yes",P2)))</formula>
    </cfRule>
    <cfRule type="containsText" dxfId="26" priority="4" operator="containsText" text="No">
      <formula>NOT(ISERROR(SEARCH("No",P2)))</formula>
    </cfRule>
    <cfRule type="containsText" dxfId="25" priority="5" operator="containsText" text="' '">
      <formula>NOT(ISERROR(SEARCH("' '",P2)))</formula>
    </cfRule>
  </conditionalFormatting>
  <conditionalFormatting sqref="P2:P13">
    <cfRule type="containsText" dxfId="24" priority="2" operator="containsText" text="No">
      <formula>NOT(ISERROR(SEARCH("No",P2)))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ADB4-56A9-4E5C-AFB8-4DCD2695CEB3}">
  <dimension ref="A1:AY232"/>
  <sheetViews>
    <sheetView zoomScale="112" zoomScaleNormal="70" workbookViewId="0">
      <pane xSplit="1" topLeftCell="I1" activePane="topRight" state="frozen"/>
      <selection pane="topRight"/>
    </sheetView>
  </sheetViews>
  <sheetFormatPr defaultColWidth="8.625" defaultRowHeight="18"/>
  <cols>
    <col min="1" max="1" width="10.5" style="167" customWidth="1"/>
    <col min="2" max="3" width="12.625" style="166" customWidth="1"/>
    <col min="4" max="4" width="10.875" style="166" bestFit="1" customWidth="1"/>
    <col min="5" max="5" width="10.125" style="166" customWidth="1"/>
    <col min="6" max="6" width="20.625" style="164" customWidth="1"/>
    <col min="7" max="7" width="20.625" style="165" customWidth="1"/>
    <col min="8" max="8" width="20.625" style="164" customWidth="1"/>
    <col min="9" max="9" width="20.625" style="165" customWidth="1"/>
    <col min="10" max="10" width="20.625" style="164" customWidth="1"/>
    <col min="11" max="11" width="20.625" style="165" customWidth="1"/>
    <col min="12" max="12" width="20.625" style="164" customWidth="1"/>
    <col min="13" max="13" width="20.625" style="165" customWidth="1"/>
    <col min="14" max="14" width="20.625" style="164" customWidth="1"/>
    <col min="15" max="15" width="20.625" style="165" customWidth="1"/>
    <col min="16" max="16" width="20.625" style="164" customWidth="1"/>
    <col min="17" max="17" width="20.625" style="165" customWidth="1"/>
    <col min="18" max="18" width="20.625" style="164" customWidth="1"/>
    <col min="19" max="19" width="20.625" style="165" customWidth="1"/>
    <col min="20" max="20" width="20.625" style="164" customWidth="1"/>
    <col min="21" max="23" width="20.625" style="165" customWidth="1"/>
    <col min="24" max="24" width="20.625" style="164" customWidth="1"/>
    <col min="25" max="25" width="20.625" style="165" customWidth="1"/>
    <col min="26" max="26" width="20.625" style="164" customWidth="1"/>
    <col min="27" max="27" width="20.625" style="165" customWidth="1"/>
    <col min="28" max="28" width="20.625" style="164" customWidth="1"/>
    <col min="29" max="29" width="20.625" style="165" customWidth="1"/>
    <col min="30" max="30" width="20.625" style="164" customWidth="1"/>
    <col min="31" max="31" width="20.625" style="165" customWidth="1"/>
    <col min="32" max="32" width="20.625" style="164" customWidth="1"/>
    <col min="33" max="33" width="20.625" style="165" customWidth="1"/>
    <col min="34" max="34" width="20.625" style="164" customWidth="1"/>
    <col min="35" max="35" width="20.625" style="165" customWidth="1"/>
    <col min="36" max="36" width="20.625" style="164" customWidth="1"/>
    <col min="37" max="37" width="20.625" style="165" customWidth="1"/>
    <col min="38" max="38" width="20.625" style="164" customWidth="1"/>
    <col min="39" max="39" width="20.625" style="165" customWidth="1"/>
    <col min="40" max="40" width="20.625" style="164" customWidth="1"/>
    <col min="41" max="41" width="20.625" style="165" customWidth="1"/>
    <col min="42" max="42" width="20.625" style="164" customWidth="1"/>
    <col min="43" max="43" width="20.625" style="165" customWidth="1"/>
    <col min="44" max="44" width="20.625" style="164" customWidth="1"/>
    <col min="45" max="45" width="20.625" style="165" customWidth="1"/>
    <col min="46" max="46" width="20.625" style="164" customWidth="1"/>
    <col min="47" max="47" width="20.625" style="165" customWidth="1"/>
    <col min="48" max="48" width="20.625" style="164" customWidth="1"/>
    <col min="49" max="49" width="20.625" style="165" customWidth="1"/>
    <col min="50" max="50" width="20.625" style="164" customWidth="1"/>
    <col min="51" max="51" width="20.625" style="165" customWidth="1"/>
    <col min="52" max="16384" width="8.625" style="164"/>
  </cols>
  <sheetData>
    <row r="1" spans="1:51">
      <c r="A1" s="127" t="s">
        <v>0</v>
      </c>
      <c r="B1" s="179" t="s">
        <v>98</v>
      </c>
      <c r="C1" s="179" t="s">
        <v>99</v>
      </c>
      <c r="D1" s="180" t="s">
        <v>19</v>
      </c>
      <c r="E1" s="197" t="s">
        <v>390</v>
      </c>
      <c r="F1" s="179" t="s">
        <v>100</v>
      </c>
      <c r="G1" s="178" t="s">
        <v>101</v>
      </c>
      <c r="H1" s="179" t="s">
        <v>102</v>
      </c>
      <c r="I1" s="178" t="s">
        <v>103</v>
      </c>
      <c r="J1" s="179" t="s">
        <v>104</v>
      </c>
      <c r="K1" s="178" t="s">
        <v>105</v>
      </c>
      <c r="L1" s="179" t="s">
        <v>106</v>
      </c>
      <c r="M1" s="178" t="s">
        <v>107</v>
      </c>
      <c r="N1" s="179" t="s">
        <v>108</v>
      </c>
      <c r="O1" s="178" t="s">
        <v>109</v>
      </c>
      <c r="P1" s="179" t="s">
        <v>110</v>
      </c>
      <c r="Q1" s="178" t="s">
        <v>111</v>
      </c>
      <c r="R1" s="179" t="s">
        <v>112</v>
      </c>
      <c r="S1" s="178" t="s">
        <v>113</v>
      </c>
      <c r="T1" s="179" t="s">
        <v>114</v>
      </c>
      <c r="U1" s="178" t="s">
        <v>115</v>
      </c>
      <c r="V1" s="178" t="s">
        <v>116</v>
      </c>
      <c r="W1" s="178" t="s">
        <v>117</v>
      </c>
      <c r="X1" s="179" t="s">
        <v>118</v>
      </c>
      <c r="Y1" s="178" t="s">
        <v>119</v>
      </c>
      <c r="Z1" s="179" t="s">
        <v>120</v>
      </c>
      <c r="AA1" s="178" t="s">
        <v>121</v>
      </c>
      <c r="AB1" s="179" t="s">
        <v>122</v>
      </c>
      <c r="AC1" s="178" t="s">
        <v>123</v>
      </c>
      <c r="AD1" s="179" t="s">
        <v>124</v>
      </c>
      <c r="AE1" s="178" t="s">
        <v>125</v>
      </c>
      <c r="AF1" s="179" t="s">
        <v>126</v>
      </c>
      <c r="AG1" s="178" t="s">
        <v>127</v>
      </c>
      <c r="AH1" s="179" t="s">
        <v>128</v>
      </c>
      <c r="AI1" s="178" t="s">
        <v>129</v>
      </c>
      <c r="AJ1" s="179" t="s">
        <v>130</v>
      </c>
      <c r="AK1" s="178" t="s">
        <v>131</v>
      </c>
      <c r="AL1" s="179" t="s">
        <v>132</v>
      </c>
      <c r="AM1" s="178" t="s">
        <v>133</v>
      </c>
      <c r="AN1" s="179" t="s">
        <v>134</v>
      </c>
      <c r="AO1" s="178" t="s">
        <v>135</v>
      </c>
      <c r="AP1" s="179" t="s">
        <v>136</v>
      </c>
      <c r="AQ1" s="178" t="s">
        <v>137</v>
      </c>
      <c r="AR1" s="179" t="s">
        <v>138</v>
      </c>
      <c r="AS1" s="178" t="s">
        <v>139</v>
      </c>
      <c r="AT1" s="179" t="s">
        <v>140</v>
      </c>
      <c r="AU1" s="178" t="s">
        <v>141</v>
      </c>
      <c r="AV1" s="179" t="s">
        <v>142</v>
      </c>
      <c r="AW1" s="178" t="s">
        <v>143</v>
      </c>
      <c r="AX1" s="179" t="s">
        <v>144</v>
      </c>
      <c r="AY1" s="178" t="s">
        <v>145</v>
      </c>
    </row>
    <row r="2" spans="1:51">
      <c r="A2" s="167">
        <f>'Aim 1 Study Calendar - JV'!A2</f>
        <v>1</v>
      </c>
      <c r="B2" s="166">
        <f>'Aim 1 Study Calendar - JV'!D2</f>
        <v>195871</v>
      </c>
      <c r="C2" s="166">
        <f>'Aim 1 Study Calendar - JV'!E2</f>
        <v>203284</v>
      </c>
      <c r="D2" s="168">
        <f>'Aim 1 Study Calendar - JV'!T2</f>
        <v>44569</v>
      </c>
      <c r="E2" s="168" t="str">
        <f>'Aim 1 Study Calendar - JV'!L2</f>
        <v>CON-SED</v>
      </c>
      <c r="F2" s="169">
        <f>'Aim 1 Study Calendar - JV'!AX2</f>
        <v>44602</v>
      </c>
      <c r="G2" s="165">
        <v>16</v>
      </c>
      <c r="H2" s="169">
        <f t="shared" ref="H2:H65" si="0">F2+14</f>
        <v>44616</v>
      </c>
      <c r="I2" s="165">
        <v>18.100000000000001</v>
      </c>
      <c r="J2" s="169">
        <f t="shared" ref="J2:J65" si="1">H2+14</f>
        <v>44630</v>
      </c>
      <c r="K2" s="165">
        <v>20.9</v>
      </c>
      <c r="L2" s="169">
        <f t="shared" ref="L2:L65" si="2">J2+14</f>
        <v>44644</v>
      </c>
      <c r="M2" s="165">
        <v>21.1</v>
      </c>
      <c r="N2" s="169">
        <f t="shared" ref="N2:N65" si="3">L2+14</f>
        <v>44658</v>
      </c>
      <c r="O2" s="165">
        <f>'Aim 1 Study Calendar - JV'!AC2</f>
        <v>23.1</v>
      </c>
      <c r="P2" s="169">
        <f t="shared" ref="P2:P65" si="4">N2+14</f>
        <v>44672</v>
      </c>
      <c r="Q2" s="165">
        <f>'Aim 1 Study Calendar - JV'!AK2</f>
        <v>22.1</v>
      </c>
      <c r="R2" s="169">
        <f t="shared" ref="R2:R28" si="5">P2+14</f>
        <v>44686</v>
      </c>
      <c r="S2" s="165">
        <v>22.1</v>
      </c>
      <c r="T2" s="169">
        <f t="shared" ref="T2:T12" si="6">R2+7</f>
        <v>44693</v>
      </c>
      <c r="U2" s="165">
        <v>21.9</v>
      </c>
      <c r="V2" s="170">
        <f t="shared" ref="V2:V12" si="7">T2+7</f>
        <v>44700</v>
      </c>
      <c r="W2" s="165">
        <v>22.25</v>
      </c>
      <c r="X2" s="169">
        <f t="shared" ref="X2:X12" si="8">T2+21</f>
        <v>44714</v>
      </c>
      <c r="Y2" s="165">
        <v>22.6</v>
      </c>
      <c r="Z2" s="169">
        <f t="shared" ref="Z2:Z12" si="9">X2+14</f>
        <v>44728</v>
      </c>
      <c r="AA2" s="165">
        <v>25.2</v>
      </c>
      <c r="AB2" s="169">
        <f t="shared" ref="AB2:AB12" si="10">Z2+14</f>
        <v>44742</v>
      </c>
      <c r="AC2" s="165">
        <v>25.9</v>
      </c>
      <c r="AD2" s="169">
        <f t="shared" ref="AD2:AD12" si="11">AB2+14</f>
        <v>44756</v>
      </c>
      <c r="AE2" s="165">
        <v>25</v>
      </c>
      <c r="AF2" s="169">
        <f t="shared" ref="AF2:AF12" si="12">AD2+14</f>
        <v>44770</v>
      </c>
      <c r="AG2" s="165">
        <v>25.9</v>
      </c>
      <c r="AH2" s="169">
        <f t="shared" ref="AH2:AH12" si="13">AF2+14</f>
        <v>44784</v>
      </c>
      <c r="AI2" s="165">
        <v>26.1</v>
      </c>
      <c r="AJ2" s="169">
        <f t="shared" ref="AJ2:AJ12" si="14">AH2+14</f>
        <v>44798</v>
      </c>
      <c r="AK2" s="165">
        <v>28</v>
      </c>
      <c r="AL2" s="169">
        <f t="shared" ref="AL2:AL12" si="15">AJ2+14</f>
        <v>44812</v>
      </c>
      <c r="AM2" s="165">
        <v>30</v>
      </c>
      <c r="AN2" s="169">
        <f t="shared" ref="AN2:AN12" si="16">AL2+14</f>
        <v>44826</v>
      </c>
      <c r="AO2" s="165">
        <v>28.1</v>
      </c>
      <c r="AP2" s="169">
        <f t="shared" ref="AP2:AP12" si="17">AN2+14</f>
        <v>44840</v>
      </c>
      <c r="AQ2" s="165">
        <v>29.4</v>
      </c>
      <c r="AR2" s="169">
        <f t="shared" ref="AR2:AR12" si="18">AP2+14</f>
        <v>44854</v>
      </c>
      <c r="AT2" s="169">
        <f t="shared" ref="AT2:AT12" si="19">AR2+14</f>
        <v>44868</v>
      </c>
      <c r="AV2" s="169">
        <f t="shared" ref="AV2:AV12" si="20">AT2+14</f>
        <v>44882</v>
      </c>
      <c r="AX2" s="169">
        <f t="shared" ref="AX2:AX12" si="21">AV2+14</f>
        <v>44896</v>
      </c>
    </row>
    <row r="3" spans="1:51">
      <c r="A3" s="167">
        <f>'Aim 1 Study Calendar - JV'!A3</f>
        <v>2</v>
      </c>
      <c r="B3" s="166">
        <f>'Aim 1 Study Calendar - JV'!D3</f>
        <v>195871</v>
      </c>
      <c r="C3" s="166">
        <f>'Aim 1 Study Calendar - JV'!E3</f>
        <v>203284</v>
      </c>
      <c r="D3" s="168">
        <f>'Aim 1 Study Calendar - JV'!T3</f>
        <v>44569</v>
      </c>
      <c r="E3" s="168" t="str">
        <f>'Aim 1 Study Calendar - JV'!L3</f>
        <v>CON-EX</v>
      </c>
      <c r="F3" s="169">
        <f>'Aim 1 Study Calendar - JV'!AX3</f>
        <v>44602</v>
      </c>
      <c r="G3" s="165">
        <v>16</v>
      </c>
      <c r="H3" s="169">
        <f t="shared" si="0"/>
        <v>44616</v>
      </c>
      <c r="I3" s="165">
        <v>17.8</v>
      </c>
      <c r="J3" s="169">
        <f t="shared" si="1"/>
        <v>44630</v>
      </c>
      <c r="K3" s="165">
        <v>20.100000000000001</v>
      </c>
      <c r="L3" s="169">
        <f t="shared" si="2"/>
        <v>44644</v>
      </c>
      <c r="M3" s="165">
        <v>20.5</v>
      </c>
      <c r="N3" s="169">
        <f t="shared" si="3"/>
        <v>44658</v>
      </c>
      <c r="O3" s="165">
        <f>'Aim 1 Study Calendar - JV'!AC3</f>
        <v>21.7</v>
      </c>
      <c r="P3" s="169">
        <f t="shared" si="4"/>
        <v>44672</v>
      </c>
      <c r="Q3" s="165">
        <f>'Aim 1 Study Calendar - JV'!AK3</f>
        <v>21.8</v>
      </c>
      <c r="R3" s="169">
        <f t="shared" si="5"/>
        <v>44686</v>
      </c>
      <c r="S3" s="165">
        <v>21.4</v>
      </c>
      <c r="T3" s="169">
        <f t="shared" si="6"/>
        <v>44693</v>
      </c>
      <c r="U3" s="165">
        <v>20.9</v>
      </c>
      <c r="V3" s="170">
        <f t="shared" si="7"/>
        <v>44700</v>
      </c>
      <c r="W3" s="165">
        <v>21.049999999999997</v>
      </c>
      <c r="X3" s="169">
        <f t="shared" si="8"/>
        <v>44714</v>
      </c>
      <c r="Y3" s="165">
        <v>21.2</v>
      </c>
      <c r="Z3" s="169">
        <f t="shared" si="9"/>
        <v>44728</v>
      </c>
      <c r="AA3" s="165">
        <v>22.3</v>
      </c>
      <c r="AB3" s="169">
        <f t="shared" si="10"/>
        <v>44742</v>
      </c>
      <c r="AC3" s="165">
        <v>22.2</v>
      </c>
      <c r="AD3" s="169">
        <f t="shared" si="11"/>
        <v>44756</v>
      </c>
      <c r="AE3" s="165">
        <v>22.3</v>
      </c>
      <c r="AF3" s="169">
        <f t="shared" si="12"/>
        <v>44770</v>
      </c>
      <c r="AG3" s="165">
        <v>22.2</v>
      </c>
      <c r="AH3" s="169">
        <f t="shared" si="13"/>
        <v>44784</v>
      </c>
      <c r="AI3" s="165">
        <v>23.1</v>
      </c>
      <c r="AJ3" s="169">
        <f t="shared" si="14"/>
        <v>44798</v>
      </c>
      <c r="AK3" s="165">
        <v>24.3</v>
      </c>
      <c r="AL3" s="169">
        <f t="shared" si="15"/>
        <v>44812</v>
      </c>
      <c r="AM3" s="165">
        <v>24.7</v>
      </c>
      <c r="AN3" s="169">
        <f t="shared" si="16"/>
        <v>44826</v>
      </c>
      <c r="AO3" s="165">
        <v>24.9</v>
      </c>
      <c r="AP3" s="169">
        <f t="shared" si="17"/>
        <v>44840</v>
      </c>
      <c r="AQ3" s="165">
        <v>25</v>
      </c>
      <c r="AR3" s="169">
        <f t="shared" si="18"/>
        <v>44854</v>
      </c>
      <c r="AT3" s="169">
        <f t="shared" si="19"/>
        <v>44868</v>
      </c>
      <c r="AV3" s="169">
        <f t="shared" si="20"/>
        <v>44882</v>
      </c>
      <c r="AX3" s="169">
        <f t="shared" si="21"/>
        <v>44896</v>
      </c>
    </row>
    <row r="4" spans="1:51">
      <c r="A4" s="167">
        <f>'Aim 1 Study Calendar - JV'!A4</f>
        <v>3</v>
      </c>
      <c r="B4" s="166">
        <f>'Aim 1 Study Calendar - JV'!D4</f>
        <v>195871</v>
      </c>
      <c r="C4" s="166">
        <f>'Aim 1 Study Calendar - JV'!E4</f>
        <v>203284</v>
      </c>
      <c r="D4" s="168">
        <f>'Aim 1 Study Calendar - JV'!T4</f>
        <v>44569</v>
      </c>
      <c r="E4" s="168" t="str">
        <f>'Aim 1 Study Calendar - JV'!L4</f>
        <v>CON-EX</v>
      </c>
      <c r="F4" s="169">
        <f>'Aim 1 Study Calendar - JV'!AX4</f>
        <v>44602</v>
      </c>
      <c r="G4" s="165">
        <v>15.7</v>
      </c>
      <c r="H4" s="169">
        <f t="shared" si="0"/>
        <v>44616</v>
      </c>
      <c r="I4" s="165">
        <v>16.899999999999999</v>
      </c>
      <c r="J4" s="169">
        <f t="shared" si="1"/>
        <v>44630</v>
      </c>
      <c r="K4" s="165">
        <v>18.899999999999999</v>
      </c>
      <c r="L4" s="169">
        <f t="shared" si="2"/>
        <v>44644</v>
      </c>
      <c r="M4" s="165">
        <v>20.100000000000001</v>
      </c>
      <c r="N4" s="169">
        <f t="shared" si="3"/>
        <v>44658</v>
      </c>
      <c r="O4" s="165">
        <f>'Aim 1 Study Calendar - JV'!AC4</f>
        <v>20.8</v>
      </c>
      <c r="P4" s="169">
        <f t="shared" si="4"/>
        <v>44672</v>
      </c>
      <c r="Q4" s="165">
        <f>'Aim 1 Study Calendar - JV'!AK4</f>
        <v>20.6</v>
      </c>
      <c r="R4" s="169">
        <f t="shared" si="5"/>
        <v>44686</v>
      </c>
      <c r="S4" s="165">
        <v>20.100000000000001</v>
      </c>
      <c r="T4" s="169">
        <f t="shared" si="6"/>
        <v>44693</v>
      </c>
      <c r="U4" s="165">
        <v>20</v>
      </c>
      <c r="V4" s="170">
        <f t="shared" si="7"/>
        <v>44700</v>
      </c>
      <c r="W4" s="165">
        <v>20.350000000000001</v>
      </c>
      <c r="X4" s="169">
        <f t="shared" si="8"/>
        <v>44714</v>
      </c>
      <c r="Y4" s="165">
        <v>20.7</v>
      </c>
      <c r="Z4" s="169">
        <f t="shared" si="9"/>
        <v>44728</v>
      </c>
      <c r="AA4" s="165">
        <v>22</v>
      </c>
      <c r="AB4" s="169">
        <f t="shared" si="10"/>
        <v>44742</v>
      </c>
      <c r="AC4" s="165">
        <v>23</v>
      </c>
      <c r="AD4" s="169">
        <f t="shared" si="11"/>
        <v>44756</v>
      </c>
      <c r="AE4" s="165">
        <v>22.9</v>
      </c>
      <c r="AF4" s="169">
        <f t="shared" si="12"/>
        <v>44770</v>
      </c>
      <c r="AG4" s="165">
        <v>23</v>
      </c>
      <c r="AH4" s="169">
        <f t="shared" si="13"/>
        <v>44784</v>
      </c>
      <c r="AI4" s="165">
        <v>23.3</v>
      </c>
      <c r="AJ4" s="169">
        <f t="shared" si="14"/>
        <v>44798</v>
      </c>
      <c r="AK4" s="165">
        <v>24.1</v>
      </c>
      <c r="AL4" s="169">
        <f t="shared" si="15"/>
        <v>44812</v>
      </c>
      <c r="AM4" s="165">
        <v>24.8</v>
      </c>
      <c r="AN4" s="169">
        <f t="shared" si="16"/>
        <v>44826</v>
      </c>
      <c r="AO4" s="165">
        <v>25.2</v>
      </c>
      <c r="AP4" s="169">
        <f t="shared" si="17"/>
        <v>44840</v>
      </c>
      <c r="AQ4" s="165">
        <v>25.9</v>
      </c>
      <c r="AR4" s="169">
        <f t="shared" si="18"/>
        <v>44854</v>
      </c>
      <c r="AT4" s="169">
        <f t="shared" si="19"/>
        <v>44868</v>
      </c>
      <c r="AV4" s="169">
        <f t="shared" si="20"/>
        <v>44882</v>
      </c>
      <c r="AX4" s="169">
        <f t="shared" si="21"/>
        <v>44896</v>
      </c>
    </row>
    <row r="5" spans="1:51">
      <c r="A5" s="167">
        <f>'Aim 1 Study Calendar - JV'!A5</f>
        <v>4</v>
      </c>
      <c r="B5" s="166">
        <f>'Aim 1 Study Calendar - JV'!D5</f>
        <v>195871</v>
      </c>
      <c r="C5" s="166">
        <f>'Aim 1 Study Calendar - JV'!E5</f>
        <v>203284</v>
      </c>
      <c r="D5" s="168">
        <f>'Aim 1 Study Calendar - JV'!T5</f>
        <v>44569</v>
      </c>
      <c r="E5" s="168" t="str">
        <f>'Aim 1 Study Calendar - JV'!L5</f>
        <v>CON-SED</v>
      </c>
      <c r="F5" s="169">
        <f>'Aim 1 Study Calendar - JV'!AX5</f>
        <v>44602</v>
      </c>
      <c r="G5" s="165">
        <v>14.4</v>
      </c>
      <c r="H5" s="169">
        <f t="shared" si="0"/>
        <v>44616</v>
      </c>
      <c r="I5" s="165">
        <v>17.3</v>
      </c>
      <c r="J5" s="169">
        <f t="shared" si="1"/>
        <v>44630</v>
      </c>
      <c r="K5" s="165">
        <v>19.600000000000001</v>
      </c>
      <c r="L5" s="169">
        <f t="shared" si="2"/>
        <v>44644</v>
      </c>
      <c r="M5" s="165">
        <v>19.8</v>
      </c>
      <c r="N5" s="169">
        <f t="shared" si="3"/>
        <v>44658</v>
      </c>
      <c r="O5" s="165">
        <f>'Aim 1 Study Calendar - JV'!AC5</f>
        <v>21</v>
      </c>
      <c r="P5" s="169">
        <f t="shared" si="4"/>
        <v>44672</v>
      </c>
      <c r="Q5" s="165">
        <f>'Aim 1 Study Calendar - JV'!AK5</f>
        <v>21.2</v>
      </c>
      <c r="R5" s="169">
        <f t="shared" si="5"/>
        <v>44686</v>
      </c>
      <c r="S5" s="165">
        <v>20.5</v>
      </c>
      <c r="T5" s="169">
        <f t="shared" si="6"/>
        <v>44693</v>
      </c>
      <c r="U5" s="165">
        <v>20.3</v>
      </c>
      <c r="V5" s="170">
        <f t="shared" si="7"/>
        <v>44700</v>
      </c>
      <c r="W5" s="165">
        <v>20.65</v>
      </c>
      <c r="X5" s="169">
        <f t="shared" si="8"/>
        <v>44714</v>
      </c>
      <c r="Y5" s="165">
        <v>21</v>
      </c>
      <c r="Z5" s="169">
        <f t="shared" si="9"/>
        <v>44728</v>
      </c>
      <c r="AA5" s="165">
        <v>21.3</v>
      </c>
      <c r="AB5" s="169">
        <f t="shared" si="10"/>
        <v>44742</v>
      </c>
      <c r="AC5" s="165">
        <v>22.2</v>
      </c>
      <c r="AD5" s="169">
        <f t="shared" si="11"/>
        <v>44756</v>
      </c>
      <c r="AE5" s="165">
        <v>22.2</v>
      </c>
      <c r="AF5" s="169">
        <f t="shared" si="12"/>
        <v>44770</v>
      </c>
      <c r="AG5" s="165">
        <v>22.2</v>
      </c>
      <c r="AH5" s="169">
        <f t="shared" si="13"/>
        <v>44784</v>
      </c>
      <c r="AI5" s="165">
        <v>23</v>
      </c>
      <c r="AJ5" s="169">
        <f t="shared" si="14"/>
        <v>44798</v>
      </c>
      <c r="AK5" s="165">
        <v>23.8</v>
      </c>
      <c r="AL5" s="169">
        <f t="shared" si="15"/>
        <v>44812</v>
      </c>
      <c r="AM5" s="165">
        <v>25.9</v>
      </c>
      <c r="AN5" s="169">
        <f t="shared" si="16"/>
        <v>44826</v>
      </c>
      <c r="AO5" s="165">
        <v>25.5</v>
      </c>
      <c r="AP5" s="169">
        <f t="shared" si="17"/>
        <v>44840</v>
      </c>
      <c r="AQ5" s="165">
        <v>27.6</v>
      </c>
      <c r="AR5" s="169">
        <f t="shared" si="18"/>
        <v>44854</v>
      </c>
      <c r="AT5" s="169">
        <f t="shared" si="19"/>
        <v>44868</v>
      </c>
      <c r="AV5" s="169">
        <f t="shared" si="20"/>
        <v>44882</v>
      </c>
      <c r="AX5" s="169">
        <f t="shared" si="21"/>
        <v>44896</v>
      </c>
    </row>
    <row r="6" spans="1:51">
      <c r="A6" s="167">
        <f>'Aim 1 Study Calendar - JV'!A6</f>
        <v>5</v>
      </c>
      <c r="B6" s="166">
        <f>'Aim 1 Study Calendar - JV'!D6</f>
        <v>195871</v>
      </c>
      <c r="C6" s="166">
        <f>'Aim 1 Study Calendar - JV'!E6</f>
        <v>203284</v>
      </c>
      <c r="D6" s="168">
        <f>'Aim 1 Study Calendar - JV'!T6</f>
        <v>44569</v>
      </c>
      <c r="E6" s="168" t="str">
        <f>'Aim 1 Study Calendar - JV'!L6</f>
        <v>CON-SED</v>
      </c>
      <c r="F6" s="169">
        <f>'Aim 1 Study Calendar - JV'!AX6</f>
        <v>44602</v>
      </c>
      <c r="G6" s="165">
        <v>15.4</v>
      </c>
      <c r="H6" s="169">
        <f t="shared" si="0"/>
        <v>44616</v>
      </c>
      <c r="I6" s="165">
        <v>17.5</v>
      </c>
      <c r="J6" s="169">
        <f t="shared" si="1"/>
        <v>44630</v>
      </c>
      <c r="K6" s="165">
        <v>18.8</v>
      </c>
      <c r="L6" s="169">
        <f t="shared" si="2"/>
        <v>44644</v>
      </c>
      <c r="M6" s="165">
        <v>20.7</v>
      </c>
      <c r="N6" s="169">
        <f t="shared" si="3"/>
        <v>44658</v>
      </c>
      <c r="O6" s="165">
        <f>'Aim 1 Study Calendar - JV'!AC6</f>
        <v>20.3</v>
      </c>
      <c r="P6" s="169">
        <f t="shared" si="4"/>
        <v>44672</v>
      </c>
      <c r="Q6" s="165">
        <f>'Aim 1 Study Calendar - JV'!AK6</f>
        <v>19.600000000000001</v>
      </c>
      <c r="R6" s="169">
        <f t="shared" si="5"/>
        <v>44686</v>
      </c>
      <c r="S6" s="165">
        <v>19.7</v>
      </c>
      <c r="T6" s="169">
        <f t="shared" si="6"/>
        <v>44693</v>
      </c>
      <c r="U6" s="165">
        <v>19.899999999999999</v>
      </c>
      <c r="V6" s="170">
        <f t="shared" si="7"/>
        <v>44700</v>
      </c>
      <c r="W6" s="165">
        <v>20.149999999999999</v>
      </c>
      <c r="X6" s="169">
        <f t="shared" si="8"/>
        <v>44714</v>
      </c>
      <c r="Y6" s="165">
        <v>20.399999999999999</v>
      </c>
      <c r="Z6" s="169">
        <f t="shared" si="9"/>
        <v>44728</v>
      </c>
      <c r="AA6" s="165">
        <v>22.8</v>
      </c>
      <c r="AB6" s="169">
        <f t="shared" si="10"/>
        <v>44742</v>
      </c>
      <c r="AC6" s="165">
        <v>23.9</v>
      </c>
      <c r="AD6" s="169">
        <f t="shared" si="11"/>
        <v>44756</v>
      </c>
      <c r="AE6" s="165">
        <v>23.7</v>
      </c>
      <c r="AF6" s="169">
        <f t="shared" si="12"/>
        <v>44770</v>
      </c>
      <c r="AG6" s="165">
        <v>23.9</v>
      </c>
      <c r="AH6" s="169">
        <f t="shared" si="13"/>
        <v>44784</v>
      </c>
      <c r="AI6" s="165">
        <v>24.5</v>
      </c>
      <c r="AJ6" s="169">
        <f t="shared" si="14"/>
        <v>44798</v>
      </c>
      <c r="AK6" s="165">
        <v>26</v>
      </c>
      <c r="AL6" s="169">
        <f t="shared" si="15"/>
        <v>44812</v>
      </c>
      <c r="AM6" s="165">
        <v>27</v>
      </c>
      <c r="AN6" s="169">
        <f t="shared" si="16"/>
        <v>44826</v>
      </c>
      <c r="AO6" s="165">
        <v>27.1</v>
      </c>
      <c r="AP6" s="169">
        <f t="shared" si="17"/>
        <v>44840</v>
      </c>
      <c r="AQ6" s="165">
        <v>24.6</v>
      </c>
      <c r="AR6" s="169">
        <f t="shared" si="18"/>
        <v>44854</v>
      </c>
      <c r="AT6" s="169">
        <f t="shared" si="19"/>
        <v>44868</v>
      </c>
      <c r="AV6" s="169">
        <f t="shared" si="20"/>
        <v>44882</v>
      </c>
      <c r="AX6" s="169">
        <f t="shared" si="21"/>
        <v>44896</v>
      </c>
    </row>
    <row r="7" spans="1:51">
      <c r="A7" s="167">
        <f>'Aim 1 Study Calendar - JV'!A7</f>
        <v>6</v>
      </c>
      <c r="B7" s="166">
        <f>'Aim 1 Study Calendar - JV'!D7</f>
        <v>195872</v>
      </c>
      <c r="C7" s="166">
        <f>'Aim 1 Study Calendar - JV'!E7</f>
        <v>203285</v>
      </c>
      <c r="D7" s="168">
        <f>'Aim 1 Study Calendar - JV'!T7</f>
        <v>44569</v>
      </c>
      <c r="E7" s="168" t="str">
        <f>'Aim 1 Study Calendar - JV'!L7</f>
        <v>CON-EX</v>
      </c>
      <c r="F7" s="169">
        <f>'Aim 1 Study Calendar - JV'!AX7</f>
        <v>44602</v>
      </c>
      <c r="G7" s="165">
        <v>19</v>
      </c>
      <c r="H7" s="169">
        <f t="shared" si="0"/>
        <v>44616</v>
      </c>
      <c r="I7" s="165">
        <v>22.6</v>
      </c>
      <c r="J7" s="169">
        <f t="shared" si="1"/>
        <v>44630</v>
      </c>
      <c r="K7" s="165">
        <v>26.1</v>
      </c>
      <c r="L7" s="169">
        <f t="shared" si="2"/>
        <v>44644</v>
      </c>
      <c r="M7" s="165">
        <v>25.8</v>
      </c>
      <c r="N7" s="169">
        <f t="shared" si="3"/>
        <v>44658</v>
      </c>
      <c r="O7" s="165">
        <f>'Aim 1 Study Calendar - JV'!AC7</f>
        <v>29.7</v>
      </c>
      <c r="P7" s="169">
        <f t="shared" si="4"/>
        <v>44672</v>
      </c>
      <c r="Q7" s="165">
        <f>'Aim 1 Study Calendar - JV'!AK7</f>
        <v>28.7</v>
      </c>
      <c r="R7" s="169">
        <f t="shared" si="5"/>
        <v>44686</v>
      </c>
      <c r="S7" s="165">
        <v>28.1</v>
      </c>
      <c r="T7" s="169">
        <f t="shared" si="6"/>
        <v>44693</v>
      </c>
      <c r="U7" s="165">
        <v>28.3</v>
      </c>
      <c r="V7" s="170">
        <f t="shared" si="7"/>
        <v>44700</v>
      </c>
      <c r="W7" s="165">
        <v>28.8</v>
      </c>
      <c r="X7" s="169">
        <f t="shared" si="8"/>
        <v>44714</v>
      </c>
      <c r="Y7" s="165">
        <v>29.3</v>
      </c>
      <c r="Z7" s="169">
        <f t="shared" si="9"/>
        <v>44728</v>
      </c>
      <c r="AA7" s="165">
        <v>31.3</v>
      </c>
      <c r="AB7" s="169">
        <f t="shared" si="10"/>
        <v>44742</v>
      </c>
      <c r="AC7" s="165">
        <v>30.9</v>
      </c>
      <c r="AD7" s="169">
        <f t="shared" si="11"/>
        <v>44756</v>
      </c>
      <c r="AE7" s="165">
        <v>31.7</v>
      </c>
      <c r="AF7" s="169">
        <f t="shared" si="12"/>
        <v>44770</v>
      </c>
      <c r="AG7" s="165">
        <v>30.9</v>
      </c>
      <c r="AH7" s="169">
        <f t="shared" si="13"/>
        <v>44784</v>
      </c>
      <c r="AI7" s="165">
        <v>32.6</v>
      </c>
      <c r="AJ7" s="169">
        <f t="shared" si="14"/>
        <v>44798</v>
      </c>
      <c r="AK7" s="165">
        <v>32.6</v>
      </c>
      <c r="AL7" s="169">
        <f t="shared" si="15"/>
        <v>44812</v>
      </c>
      <c r="AM7" s="165">
        <v>32</v>
      </c>
      <c r="AN7" s="169">
        <f t="shared" si="16"/>
        <v>44826</v>
      </c>
      <c r="AO7" s="165">
        <v>33.299999999999997</v>
      </c>
      <c r="AP7" s="169">
        <f t="shared" si="17"/>
        <v>44840</v>
      </c>
      <c r="AQ7" s="165">
        <v>32.4</v>
      </c>
      <c r="AR7" s="169">
        <f t="shared" si="18"/>
        <v>44854</v>
      </c>
      <c r="AT7" s="169">
        <f t="shared" si="19"/>
        <v>44868</v>
      </c>
      <c r="AV7" s="169">
        <f t="shared" si="20"/>
        <v>44882</v>
      </c>
      <c r="AX7" s="169">
        <f t="shared" si="21"/>
        <v>44896</v>
      </c>
    </row>
    <row r="8" spans="1:51">
      <c r="A8" s="167">
        <f>'Aim 1 Study Calendar - JV'!A8</f>
        <v>7</v>
      </c>
      <c r="B8" s="166">
        <f>'Aim 1 Study Calendar - JV'!D8</f>
        <v>195872</v>
      </c>
      <c r="C8" s="166">
        <f>'Aim 1 Study Calendar - JV'!E8</f>
        <v>203285</v>
      </c>
      <c r="D8" s="168">
        <f>'Aim 1 Study Calendar - JV'!T8</f>
        <v>44569</v>
      </c>
      <c r="E8" s="168" t="str">
        <f>'Aim 1 Study Calendar - JV'!L8</f>
        <v>CON-EX</v>
      </c>
      <c r="F8" s="169">
        <f>'Aim 1 Study Calendar - JV'!AX8</f>
        <v>44602</v>
      </c>
      <c r="G8" s="165">
        <v>19</v>
      </c>
      <c r="H8" s="169">
        <f t="shared" si="0"/>
        <v>44616</v>
      </c>
      <c r="I8" s="165">
        <v>22.1</v>
      </c>
      <c r="J8" s="169">
        <f t="shared" si="1"/>
        <v>44630</v>
      </c>
      <c r="K8" s="165">
        <v>25.1</v>
      </c>
      <c r="L8" s="169">
        <f t="shared" si="2"/>
        <v>44644</v>
      </c>
      <c r="M8" s="165">
        <v>26.7</v>
      </c>
      <c r="N8" s="169">
        <f t="shared" si="3"/>
        <v>44658</v>
      </c>
      <c r="O8" s="165">
        <f>'Aim 1 Study Calendar - JV'!AC8</f>
        <v>28.1</v>
      </c>
      <c r="P8" s="169">
        <f t="shared" si="4"/>
        <v>44672</v>
      </c>
      <c r="Q8" s="165">
        <f>'Aim 1 Study Calendar - JV'!AK8</f>
        <v>27.8</v>
      </c>
      <c r="R8" s="169">
        <f t="shared" si="5"/>
        <v>44686</v>
      </c>
      <c r="S8" s="165">
        <v>27.2</v>
      </c>
      <c r="T8" s="169">
        <f t="shared" si="6"/>
        <v>44693</v>
      </c>
      <c r="U8" s="165">
        <v>26.9</v>
      </c>
      <c r="V8" s="170">
        <f t="shared" si="7"/>
        <v>44700</v>
      </c>
      <c r="W8" s="165">
        <v>27.2</v>
      </c>
      <c r="X8" s="169">
        <f t="shared" si="8"/>
        <v>44714</v>
      </c>
      <c r="Y8" s="165">
        <v>27.5</v>
      </c>
      <c r="Z8" s="169">
        <f t="shared" si="9"/>
        <v>44728</v>
      </c>
      <c r="AA8" s="165">
        <v>28.7</v>
      </c>
      <c r="AB8" s="169">
        <f t="shared" si="10"/>
        <v>44742</v>
      </c>
      <c r="AC8" s="165">
        <v>30</v>
      </c>
      <c r="AD8" s="169">
        <f t="shared" si="11"/>
        <v>44756</v>
      </c>
      <c r="AE8" s="165">
        <v>32.200000000000003</v>
      </c>
      <c r="AF8" s="169">
        <f t="shared" si="12"/>
        <v>44770</v>
      </c>
      <c r="AG8" s="165">
        <v>30</v>
      </c>
      <c r="AH8" s="169">
        <f t="shared" si="13"/>
        <v>44784</v>
      </c>
      <c r="AI8" s="165">
        <v>31.2</v>
      </c>
      <c r="AJ8" s="169">
        <f t="shared" si="14"/>
        <v>44798</v>
      </c>
      <c r="AK8" s="165">
        <v>32.9</v>
      </c>
      <c r="AL8" s="169">
        <f t="shared" si="15"/>
        <v>44812</v>
      </c>
      <c r="AM8" s="165">
        <v>33.6</v>
      </c>
      <c r="AN8" s="169">
        <f t="shared" si="16"/>
        <v>44826</v>
      </c>
      <c r="AO8" s="165">
        <v>33.4</v>
      </c>
      <c r="AP8" s="169">
        <f t="shared" si="17"/>
        <v>44840</v>
      </c>
      <c r="AQ8" s="165">
        <v>32.4</v>
      </c>
      <c r="AR8" s="169">
        <f t="shared" si="18"/>
        <v>44854</v>
      </c>
      <c r="AT8" s="169">
        <f t="shared" si="19"/>
        <v>44868</v>
      </c>
      <c r="AV8" s="169">
        <f t="shared" si="20"/>
        <v>44882</v>
      </c>
      <c r="AX8" s="169">
        <f t="shared" si="21"/>
        <v>44896</v>
      </c>
    </row>
    <row r="9" spans="1:51">
      <c r="A9" s="167">
        <f>'Aim 1 Study Calendar - JV'!A9</f>
        <v>8</v>
      </c>
      <c r="B9" s="166">
        <f>'Aim 1 Study Calendar - JV'!D9</f>
        <v>195872</v>
      </c>
      <c r="C9" s="166">
        <f>'Aim 1 Study Calendar - JV'!E9</f>
        <v>203285</v>
      </c>
      <c r="D9" s="168">
        <f>'Aim 1 Study Calendar - JV'!T9</f>
        <v>44569</v>
      </c>
      <c r="E9" s="168" t="str">
        <f>'Aim 1 Study Calendar - JV'!L9</f>
        <v>CON-SED</v>
      </c>
      <c r="F9" s="169">
        <f>'Aim 1 Study Calendar - JV'!AX9</f>
        <v>44602</v>
      </c>
      <c r="G9" s="165">
        <v>18</v>
      </c>
      <c r="H9" s="169">
        <f t="shared" si="0"/>
        <v>44616</v>
      </c>
      <c r="I9" s="165">
        <v>22</v>
      </c>
      <c r="J9" s="169">
        <f t="shared" si="1"/>
        <v>44630</v>
      </c>
      <c r="K9" s="165">
        <v>25.1</v>
      </c>
      <c r="L9" s="169">
        <f t="shared" si="2"/>
        <v>44644</v>
      </c>
      <c r="M9" s="165">
        <v>25.7</v>
      </c>
      <c r="N9" s="169">
        <f t="shared" si="3"/>
        <v>44658</v>
      </c>
      <c r="O9" s="165">
        <f>'Aim 1 Study Calendar - JV'!AC9</f>
        <v>28.4</v>
      </c>
      <c r="P9" s="169">
        <f t="shared" si="4"/>
        <v>44672</v>
      </c>
      <c r="Q9" s="165">
        <f>'Aim 1 Study Calendar - JV'!AK9</f>
        <v>28.2</v>
      </c>
      <c r="R9" s="169">
        <f t="shared" si="5"/>
        <v>44686</v>
      </c>
      <c r="S9" s="165">
        <v>27</v>
      </c>
      <c r="T9" s="169">
        <f t="shared" si="6"/>
        <v>44693</v>
      </c>
      <c r="U9" s="165">
        <v>28.1</v>
      </c>
      <c r="V9" s="170">
        <f t="shared" si="7"/>
        <v>44700</v>
      </c>
      <c r="W9" s="165">
        <v>28.35</v>
      </c>
      <c r="X9" s="169">
        <f t="shared" si="8"/>
        <v>44714</v>
      </c>
      <c r="Y9" s="165">
        <v>28.6</v>
      </c>
      <c r="Z9" s="169">
        <f t="shared" si="9"/>
        <v>44728</v>
      </c>
      <c r="AA9" s="165">
        <v>31.1</v>
      </c>
      <c r="AB9" s="169">
        <f t="shared" si="10"/>
        <v>44742</v>
      </c>
      <c r="AC9" s="165">
        <v>30.8</v>
      </c>
      <c r="AD9" s="169">
        <f t="shared" si="11"/>
        <v>44756</v>
      </c>
      <c r="AE9" s="165">
        <v>30.3</v>
      </c>
      <c r="AF9" s="169">
        <f t="shared" si="12"/>
        <v>44770</v>
      </c>
      <c r="AG9" s="165">
        <v>30.8</v>
      </c>
      <c r="AH9" s="169">
        <f t="shared" si="13"/>
        <v>44784</v>
      </c>
      <c r="AI9" s="165">
        <v>30.8</v>
      </c>
      <c r="AJ9" s="169">
        <f t="shared" si="14"/>
        <v>44798</v>
      </c>
      <c r="AK9" s="165">
        <v>32</v>
      </c>
      <c r="AL9" s="169">
        <f t="shared" si="15"/>
        <v>44812</v>
      </c>
      <c r="AM9" s="165">
        <v>31.7</v>
      </c>
      <c r="AN9" s="169">
        <f t="shared" si="16"/>
        <v>44826</v>
      </c>
      <c r="AO9" s="165">
        <v>32.299999999999997</v>
      </c>
      <c r="AP9" s="169">
        <f t="shared" si="17"/>
        <v>44840</v>
      </c>
      <c r="AQ9" s="165">
        <v>32.1</v>
      </c>
      <c r="AR9" s="169">
        <f t="shared" si="18"/>
        <v>44854</v>
      </c>
      <c r="AT9" s="169">
        <f t="shared" si="19"/>
        <v>44868</v>
      </c>
      <c r="AV9" s="169">
        <f t="shared" si="20"/>
        <v>44882</v>
      </c>
      <c r="AX9" s="169">
        <f t="shared" si="21"/>
        <v>44896</v>
      </c>
    </row>
    <row r="10" spans="1:51">
      <c r="A10" s="167">
        <f>'Aim 1 Study Calendar - JV'!A10</f>
        <v>9</v>
      </c>
      <c r="B10" s="166">
        <f>'Aim 1 Study Calendar - JV'!D10</f>
        <v>195873</v>
      </c>
      <c r="C10" s="166">
        <f>'Aim 1 Study Calendar - JV'!E10</f>
        <v>203286</v>
      </c>
      <c r="D10" s="168">
        <f>'Aim 1 Study Calendar - JV'!T10</f>
        <v>44569</v>
      </c>
      <c r="E10" s="168" t="str">
        <f>'Aim 1 Study Calendar - JV'!L10</f>
        <v>HFD-SED</v>
      </c>
      <c r="F10" s="169">
        <f>'Aim 1 Study Calendar - JV'!AX10</f>
        <v>44602</v>
      </c>
      <c r="G10" s="165">
        <v>18.8</v>
      </c>
      <c r="H10" s="169">
        <f t="shared" si="0"/>
        <v>44616</v>
      </c>
      <c r="I10" s="165">
        <v>23.5</v>
      </c>
      <c r="J10" s="169">
        <f t="shared" si="1"/>
        <v>44630</v>
      </c>
      <c r="K10" s="165">
        <v>27.2</v>
      </c>
      <c r="L10" s="169">
        <f t="shared" si="2"/>
        <v>44644</v>
      </c>
      <c r="M10" s="165">
        <v>30</v>
      </c>
      <c r="N10" s="169">
        <f t="shared" si="3"/>
        <v>44658</v>
      </c>
      <c r="O10" s="165">
        <f>'Aim 1 Study Calendar - JV'!AC10</f>
        <v>29.8</v>
      </c>
      <c r="P10" s="169">
        <f t="shared" si="4"/>
        <v>44672</v>
      </c>
      <c r="Q10" s="165">
        <f>'Aim 1 Study Calendar - JV'!AK10</f>
        <v>30.6</v>
      </c>
      <c r="R10" s="169">
        <f t="shared" si="5"/>
        <v>44686</v>
      </c>
      <c r="S10" s="165">
        <v>28.8</v>
      </c>
      <c r="T10" s="169">
        <f t="shared" si="6"/>
        <v>44693</v>
      </c>
      <c r="U10" s="165">
        <v>28.5</v>
      </c>
      <c r="V10" s="170">
        <f t="shared" si="7"/>
        <v>44700</v>
      </c>
      <c r="W10" s="165">
        <v>29.25</v>
      </c>
      <c r="X10" s="169">
        <f t="shared" si="8"/>
        <v>44714</v>
      </c>
      <c r="Y10" s="165">
        <v>30</v>
      </c>
      <c r="Z10" s="169">
        <f t="shared" si="9"/>
        <v>44728</v>
      </c>
      <c r="AA10" s="165">
        <v>30.5</v>
      </c>
      <c r="AB10" s="169">
        <f t="shared" si="10"/>
        <v>44742</v>
      </c>
      <c r="AC10" s="165">
        <v>31.4</v>
      </c>
      <c r="AD10" s="169">
        <f t="shared" si="11"/>
        <v>44756</v>
      </c>
      <c r="AE10" s="165">
        <v>31.5</v>
      </c>
      <c r="AF10" s="169">
        <f t="shared" si="12"/>
        <v>44770</v>
      </c>
      <c r="AG10" s="165">
        <v>31.4</v>
      </c>
      <c r="AH10" s="169">
        <f t="shared" si="13"/>
        <v>44784</v>
      </c>
      <c r="AI10" s="165">
        <v>32.1</v>
      </c>
      <c r="AJ10" s="169">
        <f t="shared" si="14"/>
        <v>44798</v>
      </c>
      <c r="AK10" s="165">
        <v>31.9</v>
      </c>
      <c r="AL10" s="169">
        <f t="shared" si="15"/>
        <v>44812</v>
      </c>
      <c r="AM10" s="165">
        <v>32</v>
      </c>
      <c r="AN10" s="169">
        <f t="shared" si="16"/>
        <v>44826</v>
      </c>
      <c r="AO10" s="165">
        <v>31.6</v>
      </c>
      <c r="AP10" s="169">
        <f t="shared" si="17"/>
        <v>44840</v>
      </c>
      <c r="AQ10" s="165">
        <v>32.1</v>
      </c>
      <c r="AR10" s="169">
        <f t="shared" si="18"/>
        <v>44854</v>
      </c>
      <c r="AT10" s="169">
        <f t="shared" si="19"/>
        <v>44868</v>
      </c>
      <c r="AV10" s="169">
        <f t="shared" si="20"/>
        <v>44882</v>
      </c>
      <c r="AX10" s="169">
        <f t="shared" si="21"/>
        <v>44896</v>
      </c>
    </row>
    <row r="11" spans="1:51">
      <c r="A11" s="167">
        <f>'Aim 1 Study Calendar - JV'!A11</f>
        <v>10</v>
      </c>
      <c r="B11" s="166">
        <f>'Aim 1 Study Calendar - JV'!D11</f>
        <v>195873</v>
      </c>
      <c r="C11" s="166">
        <f>'Aim 1 Study Calendar - JV'!E11</f>
        <v>203286</v>
      </c>
      <c r="D11" s="168">
        <f>'Aim 1 Study Calendar - JV'!T11</f>
        <v>44569</v>
      </c>
      <c r="E11" s="168" t="str">
        <f>'Aim 1 Study Calendar - JV'!L11</f>
        <v>HFD-SED</v>
      </c>
      <c r="F11" s="169">
        <f>'Aim 1 Study Calendar - JV'!AX11</f>
        <v>44602</v>
      </c>
      <c r="G11" s="165">
        <v>20.6</v>
      </c>
      <c r="H11" s="169">
        <f t="shared" si="0"/>
        <v>44616</v>
      </c>
      <c r="I11" s="165">
        <v>25.2</v>
      </c>
      <c r="J11" s="169">
        <f t="shared" si="1"/>
        <v>44630</v>
      </c>
      <c r="K11" s="165">
        <v>28.4</v>
      </c>
      <c r="L11" s="169">
        <f t="shared" si="2"/>
        <v>44644</v>
      </c>
      <c r="M11" s="165">
        <v>32.200000000000003</v>
      </c>
      <c r="N11" s="169">
        <f t="shared" si="3"/>
        <v>44658</v>
      </c>
      <c r="O11" s="165">
        <f>'Aim 1 Study Calendar - JV'!AC11</f>
        <v>34.5</v>
      </c>
      <c r="P11" s="169">
        <f t="shared" si="4"/>
        <v>44672</v>
      </c>
      <c r="Q11" s="165">
        <f>'Aim 1 Study Calendar - JV'!AK11</f>
        <v>33.799999999999997</v>
      </c>
      <c r="R11" s="169">
        <f t="shared" si="5"/>
        <v>44686</v>
      </c>
      <c r="S11" s="165">
        <v>32.200000000000003</v>
      </c>
      <c r="T11" s="169">
        <f t="shared" si="6"/>
        <v>44693</v>
      </c>
      <c r="U11" s="165">
        <v>31.1</v>
      </c>
      <c r="V11" s="170">
        <f t="shared" si="7"/>
        <v>44700</v>
      </c>
      <c r="W11" s="165">
        <v>30.950000000000003</v>
      </c>
      <c r="X11" s="169">
        <f t="shared" si="8"/>
        <v>44714</v>
      </c>
      <c r="Y11" s="165">
        <v>30.8</v>
      </c>
      <c r="Z11" s="169">
        <f t="shared" si="9"/>
        <v>44728</v>
      </c>
      <c r="AA11" s="165">
        <v>31.9</v>
      </c>
      <c r="AB11" s="169">
        <f t="shared" si="10"/>
        <v>44742</v>
      </c>
      <c r="AC11" s="165">
        <v>30.6</v>
      </c>
      <c r="AD11" s="169">
        <f t="shared" si="11"/>
        <v>44756</v>
      </c>
      <c r="AE11" s="165">
        <v>33</v>
      </c>
      <c r="AF11" s="169">
        <f t="shared" si="12"/>
        <v>44770</v>
      </c>
      <c r="AG11" s="165">
        <v>30.6</v>
      </c>
      <c r="AH11" s="169">
        <f t="shared" si="13"/>
        <v>44784</v>
      </c>
      <c r="AI11" s="165">
        <v>30.6</v>
      </c>
      <c r="AJ11" s="169">
        <f t="shared" si="14"/>
        <v>44798</v>
      </c>
      <c r="AK11" s="165">
        <v>32.5</v>
      </c>
      <c r="AL11" s="169">
        <f t="shared" si="15"/>
        <v>44812</v>
      </c>
      <c r="AM11" s="165">
        <v>31.8</v>
      </c>
      <c r="AN11" s="169">
        <f t="shared" si="16"/>
        <v>44826</v>
      </c>
      <c r="AO11" s="165">
        <v>31.4</v>
      </c>
      <c r="AP11" s="169">
        <f t="shared" si="17"/>
        <v>44840</v>
      </c>
      <c r="AQ11" s="165">
        <v>34.1</v>
      </c>
      <c r="AR11" s="169">
        <f t="shared" si="18"/>
        <v>44854</v>
      </c>
      <c r="AT11" s="169">
        <f t="shared" si="19"/>
        <v>44868</v>
      </c>
      <c r="AV11" s="169">
        <f t="shared" si="20"/>
        <v>44882</v>
      </c>
      <c r="AX11" s="169">
        <f t="shared" si="21"/>
        <v>44896</v>
      </c>
    </row>
    <row r="12" spans="1:51">
      <c r="A12" s="167">
        <f>'Aim 1 Study Calendar - JV'!A12</f>
        <v>11</v>
      </c>
      <c r="B12" s="166">
        <f>'Aim 1 Study Calendar - JV'!D12</f>
        <v>195873</v>
      </c>
      <c r="C12" s="166">
        <f>'Aim 1 Study Calendar - JV'!E12</f>
        <v>203286</v>
      </c>
      <c r="D12" s="168">
        <f>'Aim 1 Study Calendar - JV'!T12</f>
        <v>44569</v>
      </c>
      <c r="E12" s="168" t="str">
        <f>'Aim 1 Study Calendar - JV'!L12</f>
        <v>HFD-EX</v>
      </c>
      <c r="F12" s="169">
        <f>'Aim 1 Study Calendar - JV'!AX12</f>
        <v>44602</v>
      </c>
      <c r="G12" s="165">
        <v>20.6</v>
      </c>
      <c r="H12" s="169">
        <f t="shared" si="0"/>
        <v>44616</v>
      </c>
      <c r="I12" s="165">
        <v>24.6</v>
      </c>
      <c r="J12" s="169">
        <f t="shared" si="1"/>
        <v>44630</v>
      </c>
      <c r="K12" s="165">
        <v>26.8</v>
      </c>
      <c r="L12" s="169">
        <f t="shared" si="2"/>
        <v>44644</v>
      </c>
      <c r="M12" s="165">
        <v>30</v>
      </c>
      <c r="N12" s="169">
        <f t="shared" si="3"/>
        <v>44658</v>
      </c>
      <c r="O12" s="165">
        <f>'Aim 1 Study Calendar - JV'!AC12</f>
        <v>30.7</v>
      </c>
      <c r="P12" s="169">
        <f t="shared" si="4"/>
        <v>44672</v>
      </c>
      <c r="Q12" s="165">
        <f>'Aim 1 Study Calendar - JV'!AK12</f>
        <v>30.3</v>
      </c>
      <c r="R12" s="169">
        <f t="shared" si="5"/>
        <v>44686</v>
      </c>
      <c r="S12" s="165">
        <v>27.6</v>
      </c>
      <c r="T12" s="169">
        <f t="shared" si="6"/>
        <v>44693</v>
      </c>
      <c r="U12" s="165">
        <v>29</v>
      </c>
      <c r="V12" s="170">
        <f t="shared" si="7"/>
        <v>44700</v>
      </c>
      <c r="W12" s="165">
        <v>29.05</v>
      </c>
      <c r="X12" s="169">
        <f t="shared" si="8"/>
        <v>44714</v>
      </c>
      <c r="Y12" s="165">
        <v>29.1</v>
      </c>
      <c r="Z12" s="169">
        <f t="shared" si="9"/>
        <v>44728</v>
      </c>
      <c r="AA12" s="165">
        <v>30.1</v>
      </c>
      <c r="AB12" s="169">
        <f t="shared" si="10"/>
        <v>44742</v>
      </c>
      <c r="AC12" s="165">
        <v>33.4</v>
      </c>
      <c r="AD12" s="169">
        <f t="shared" si="11"/>
        <v>44756</v>
      </c>
      <c r="AE12" s="165">
        <v>31.4</v>
      </c>
      <c r="AF12" s="169">
        <f t="shared" si="12"/>
        <v>44770</v>
      </c>
      <c r="AG12" s="165">
        <v>33.200000000000003</v>
      </c>
      <c r="AH12" s="169">
        <f t="shared" si="13"/>
        <v>44784</v>
      </c>
      <c r="AI12" s="165">
        <v>34.299999999999997</v>
      </c>
      <c r="AJ12" s="169">
        <f t="shared" si="14"/>
        <v>44798</v>
      </c>
      <c r="AK12" s="165">
        <v>33.6</v>
      </c>
      <c r="AL12" s="169">
        <f t="shared" si="15"/>
        <v>44812</v>
      </c>
      <c r="AM12" s="165">
        <v>34.4</v>
      </c>
      <c r="AN12" s="169">
        <f t="shared" si="16"/>
        <v>44826</v>
      </c>
      <c r="AO12" s="165">
        <v>34.299999999999997</v>
      </c>
      <c r="AP12" s="169">
        <f t="shared" si="17"/>
        <v>44840</v>
      </c>
      <c r="AQ12" s="165">
        <v>31.8</v>
      </c>
      <c r="AR12" s="169">
        <f t="shared" si="18"/>
        <v>44854</v>
      </c>
      <c r="AT12" s="169">
        <f t="shared" si="19"/>
        <v>44868</v>
      </c>
      <c r="AV12" s="169">
        <f t="shared" si="20"/>
        <v>44882</v>
      </c>
      <c r="AX12" s="169">
        <f t="shared" si="21"/>
        <v>44896</v>
      </c>
    </row>
    <row r="13" spans="1:51" s="171" customFormat="1">
      <c r="A13" s="177">
        <f>'Aim 1 Study Calendar - JV'!A13</f>
        <v>12</v>
      </c>
      <c r="B13" s="176">
        <f>'Aim 1 Study Calendar - JV'!D13</f>
        <v>200107</v>
      </c>
      <c r="C13" s="176">
        <f>'Aim 1 Study Calendar - JV'!E13</f>
        <v>198207</v>
      </c>
      <c r="D13" s="175">
        <f>'Aim 1 Study Calendar - JV'!T13</f>
        <v>44589</v>
      </c>
      <c r="E13" s="175" t="str">
        <f>'Aim 1 Study Calendar - JV'!L13</f>
        <v>HFD-EX</v>
      </c>
      <c r="F13" s="173">
        <f>'Aim 1 Study Calendar - JV'!AX13</f>
        <v>44623</v>
      </c>
      <c r="G13" s="172">
        <v>17.5</v>
      </c>
      <c r="H13" s="173">
        <f t="shared" si="0"/>
        <v>44637</v>
      </c>
      <c r="I13" s="172">
        <v>22.1</v>
      </c>
      <c r="J13" s="173">
        <f t="shared" si="1"/>
        <v>44651</v>
      </c>
      <c r="K13" s="172">
        <v>25</v>
      </c>
      <c r="L13" s="173">
        <f t="shared" si="2"/>
        <v>44665</v>
      </c>
      <c r="M13" s="172">
        <v>25.9</v>
      </c>
      <c r="N13" s="173">
        <f t="shared" si="3"/>
        <v>44679</v>
      </c>
      <c r="O13" s="172" t="str">
        <f>'Aim 1 Study Calendar - JV'!AC13</f>
        <v>N/A</v>
      </c>
      <c r="P13" s="173">
        <f t="shared" si="4"/>
        <v>44693</v>
      </c>
      <c r="Q13" s="172" t="str">
        <f>'Aim 1 Study Calendar - JV'!AK13</f>
        <v>N/A</v>
      </c>
      <c r="R13" s="173">
        <f t="shared" si="5"/>
        <v>44707</v>
      </c>
      <c r="S13" s="172" t="s">
        <v>61</v>
      </c>
      <c r="T13" s="172" t="s">
        <v>61</v>
      </c>
      <c r="U13" s="172" t="s">
        <v>61</v>
      </c>
      <c r="V13" s="172" t="s">
        <v>61</v>
      </c>
      <c r="W13" s="172" t="s">
        <v>61</v>
      </c>
      <c r="X13" s="172" t="s">
        <v>61</v>
      </c>
      <c r="Y13" s="172" t="s">
        <v>61</v>
      </c>
      <c r="Z13" s="172" t="s">
        <v>61</v>
      </c>
      <c r="AA13" s="172" t="s">
        <v>61</v>
      </c>
      <c r="AB13" s="172" t="s">
        <v>61</v>
      </c>
      <c r="AC13" s="172" t="s">
        <v>61</v>
      </c>
      <c r="AD13" s="172" t="s">
        <v>61</v>
      </c>
      <c r="AE13" s="172" t="s">
        <v>61</v>
      </c>
      <c r="AF13" s="172" t="s">
        <v>61</v>
      </c>
      <c r="AG13" s="172" t="s">
        <v>61</v>
      </c>
      <c r="AH13" s="172" t="s">
        <v>61</v>
      </c>
      <c r="AI13" s="172" t="s">
        <v>61</v>
      </c>
      <c r="AJ13" s="172" t="s">
        <v>61</v>
      </c>
      <c r="AK13" s="172" t="s">
        <v>61</v>
      </c>
      <c r="AL13" s="172" t="s">
        <v>61</v>
      </c>
      <c r="AM13" s="172" t="s">
        <v>61</v>
      </c>
      <c r="AN13" s="172" t="s">
        <v>61</v>
      </c>
      <c r="AO13" s="172" t="s">
        <v>61</v>
      </c>
      <c r="AP13" s="172" t="s">
        <v>61</v>
      </c>
      <c r="AQ13" s="172" t="s">
        <v>61</v>
      </c>
      <c r="AR13" s="172" t="s">
        <v>61</v>
      </c>
      <c r="AS13" s="172" t="s">
        <v>61</v>
      </c>
      <c r="AT13" s="172" t="s">
        <v>61</v>
      </c>
      <c r="AU13" s="172" t="s">
        <v>61</v>
      </c>
      <c r="AV13" s="172" t="s">
        <v>61</v>
      </c>
      <c r="AW13" s="172" t="s">
        <v>61</v>
      </c>
      <c r="AX13" s="172" t="s">
        <v>61</v>
      </c>
      <c r="AY13" s="172"/>
    </row>
    <row r="14" spans="1:51" s="171" customFormat="1">
      <c r="A14" s="177">
        <f>'Aim 1 Study Calendar - JV'!A14</f>
        <v>13</v>
      </c>
      <c r="B14" s="176">
        <f>'Aim 1 Study Calendar - JV'!D14</f>
        <v>198205</v>
      </c>
      <c r="C14" s="176" t="str">
        <f>'Aim 1 Study Calendar - JV'!E14</f>
        <v>Unchanged</v>
      </c>
      <c r="D14" s="175">
        <f>'Aim 1 Study Calendar - JV'!T14</f>
        <v>44589</v>
      </c>
      <c r="E14" s="175" t="str">
        <f>'Aim 1 Study Calendar - JV'!L14</f>
        <v>HFD-EX</v>
      </c>
      <c r="F14" s="173">
        <f>'Aim 1 Study Calendar - JV'!AX14</f>
        <v>44623</v>
      </c>
      <c r="G14" s="172">
        <v>16</v>
      </c>
      <c r="H14" s="173">
        <f t="shared" si="0"/>
        <v>44637</v>
      </c>
      <c r="I14" s="172">
        <v>18.2</v>
      </c>
      <c r="J14" s="173">
        <f t="shared" si="1"/>
        <v>44651</v>
      </c>
      <c r="K14" s="172">
        <v>19.399999999999999</v>
      </c>
      <c r="L14" s="173">
        <f t="shared" si="2"/>
        <v>44665</v>
      </c>
      <c r="M14" s="172">
        <v>22.1</v>
      </c>
      <c r="N14" s="173">
        <f t="shared" si="3"/>
        <v>44679</v>
      </c>
      <c r="O14" s="172">
        <f>'Aim 1 Study Calendar - JV'!AC14</f>
        <v>23.5</v>
      </c>
      <c r="P14" s="173">
        <f t="shared" si="4"/>
        <v>44693</v>
      </c>
      <c r="Q14" s="172">
        <f>'Aim 1 Study Calendar - JV'!AK14</f>
        <v>22.2</v>
      </c>
      <c r="R14" s="173">
        <f t="shared" si="5"/>
        <v>44707</v>
      </c>
      <c r="S14" s="172">
        <v>22.2</v>
      </c>
      <c r="T14" s="173">
        <f t="shared" ref="T14:T28" si="22">R14+7</f>
        <v>44714</v>
      </c>
      <c r="U14" s="172">
        <v>21.8</v>
      </c>
      <c r="V14" s="174">
        <f t="shared" ref="V14:V28" si="23">T14+7</f>
        <v>44721</v>
      </c>
      <c r="W14" s="172">
        <v>22.05</v>
      </c>
      <c r="X14" s="173">
        <f t="shared" ref="X14:X28" si="24">T14+21</f>
        <v>44735</v>
      </c>
      <c r="Y14" s="172">
        <v>22.3</v>
      </c>
      <c r="Z14" s="173">
        <f t="shared" ref="Z14:Z28" si="25">X14+14</f>
        <v>44749</v>
      </c>
      <c r="AA14" s="172">
        <v>20.9</v>
      </c>
      <c r="AB14" s="173">
        <f t="shared" ref="AB14:AB28" si="26">Z14+14</f>
        <v>44763</v>
      </c>
      <c r="AC14" s="172">
        <v>22.5</v>
      </c>
      <c r="AD14" s="173">
        <f t="shared" ref="AD14:AD28" si="27">AB14+14</f>
        <v>44777</v>
      </c>
      <c r="AE14" s="172">
        <v>23</v>
      </c>
      <c r="AF14" s="173">
        <f t="shared" ref="AF14:AF28" si="28">AD14+14</f>
        <v>44791</v>
      </c>
      <c r="AG14" s="172">
        <v>24</v>
      </c>
      <c r="AH14" s="173">
        <f t="shared" ref="AH14:AH28" si="29">AF14+14</f>
        <v>44805</v>
      </c>
      <c r="AI14" s="172">
        <v>24.7</v>
      </c>
      <c r="AJ14" s="173">
        <f t="shared" ref="AJ14:AJ28" si="30">AH14+14</f>
        <v>44819</v>
      </c>
      <c r="AK14" s="189"/>
      <c r="AL14" s="173">
        <f t="shared" ref="AL14:AL28" si="31">AJ14+14</f>
        <v>44833</v>
      </c>
      <c r="AM14" s="189"/>
      <c r="AN14" s="173">
        <f t="shared" ref="AN14:AN28" si="32">AL14+14</f>
        <v>44847</v>
      </c>
      <c r="AO14" s="172"/>
      <c r="AP14" s="173">
        <f t="shared" ref="AP14:AP28" si="33">AN14+14</f>
        <v>44861</v>
      </c>
      <c r="AQ14" s="172"/>
      <c r="AR14" s="173">
        <f t="shared" ref="AR14:AR28" si="34">AP14+14</f>
        <v>44875</v>
      </c>
      <c r="AS14" s="172"/>
      <c r="AT14" s="173">
        <f t="shared" ref="AT14:AT28" si="35">AR14+14</f>
        <v>44889</v>
      </c>
      <c r="AU14" s="172"/>
      <c r="AV14" s="173">
        <f t="shared" ref="AV14:AV28" si="36">AT14+14</f>
        <v>44903</v>
      </c>
      <c r="AW14" s="172"/>
      <c r="AX14" s="173">
        <f t="shared" ref="AX14:AX28" si="37">AV14+14</f>
        <v>44917</v>
      </c>
      <c r="AY14" s="172"/>
    </row>
    <row r="15" spans="1:51" s="171" customFormat="1">
      <c r="A15" s="177">
        <f>'Aim 1 Study Calendar - JV'!A15</f>
        <v>14</v>
      </c>
      <c r="B15" s="176">
        <f>'Aim 1 Study Calendar - JV'!D15</f>
        <v>200107</v>
      </c>
      <c r="C15" s="176">
        <f>'Aim 1 Study Calendar - JV'!E15</f>
        <v>198207</v>
      </c>
      <c r="D15" s="175">
        <f>'Aim 1 Study Calendar - JV'!T15</f>
        <v>44589</v>
      </c>
      <c r="E15" s="175" t="str">
        <f>'Aim 1 Study Calendar - JV'!L15</f>
        <v>HFD-SED</v>
      </c>
      <c r="F15" s="173">
        <f>'Aim 1 Study Calendar - JV'!AX15</f>
        <v>44623</v>
      </c>
      <c r="G15" s="172">
        <v>21.8</v>
      </c>
      <c r="H15" s="173">
        <f t="shared" si="0"/>
        <v>44637</v>
      </c>
      <c r="I15" s="172">
        <v>25.9</v>
      </c>
      <c r="J15" s="173">
        <f t="shared" si="1"/>
        <v>44651</v>
      </c>
      <c r="K15" s="172">
        <v>28.6</v>
      </c>
      <c r="L15" s="173">
        <f t="shared" si="2"/>
        <v>44665</v>
      </c>
      <c r="M15" s="172">
        <v>31.6</v>
      </c>
      <c r="N15" s="173">
        <f t="shared" si="3"/>
        <v>44679</v>
      </c>
      <c r="O15" s="172">
        <f>'Aim 1 Study Calendar - JV'!AC15</f>
        <v>33.6</v>
      </c>
      <c r="P15" s="173">
        <f t="shared" si="4"/>
        <v>44693</v>
      </c>
      <c r="Q15" s="172">
        <f>'Aim 1 Study Calendar - JV'!AK15</f>
        <v>32.4</v>
      </c>
      <c r="R15" s="173">
        <f t="shared" si="5"/>
        <v>44707</v>
      </c>
      <c r="S15" s="172">
        <v>32.4</v>
      </c>
      <c r="T15" s="173">
        <f t="shared" si="22"/>
        <v>44714</v>
      </c>
      <c r="U15" s="172">
        <v>31.5</v>
      </c>
      <c r="V15" s="174">
        <f t="shared" si="23"/>
        <v>44721</v>
      </c>
      <c r="W15" s="172">
        <v>31.5</v>
      </c>
      <c r="X15" s="173">
        <f t="shared" si="24"/>
        <v>44735</v>
      </c>
      <c r="Y15" s="172">
        <v>31.5</v>
      </c>
      <c r="Z15" s="173">
        <f t="shared" si="25"/>
        <v>44749</v>
      </c>
      <c r="AA15" s="172">
        <v>32.4</v>
      </c>
      <c r="AB15" s="173">
        <f t="shared" si="26"/>
        <v>44763</v>
      </c>
      <c r="AC15" s="172">
        <v>33.4</v>
      </c>
      <c r="AD15" s="173">
        <f t="shared" si="27"/>
        <v>44777</v>
      </c>
      <c r="AE15" s="172">
        <v>35.1</v>
      </c>
      <c r="AF15" s="173">
        <f t="shared" si="28"/>
        <v>44791</v>
      </c>
      <c r="AG15" s="172">
        <v>35.799999999999997</v>
      </c>
      <c r="AH15" s="173">
        <f t="shared" si="29"/>
        <v>44805</v>
      </c>
      <c r="AI15" s="172">
        <v>37.4</v>
      </c>
      <c r="AJ15" s="173">
        <f t="shared" si="30"/>
        <v>44819</v>
      </c>
      <c r="AK15" s="189"/>
      <c r="AL15" s="173">
        <f t="shared" si="31"/>
        <v>44833</v>
      </c>
      <c r="AM15" s="189"/>
      <c r="AN15" s="173">
        <f t="shared" si="32"/>
        <v>44847</v>
      </c>
      <c r="AO15" s="172"/>
      <c r="AP15" s="173">
        <f t="shared" si="33"/>
        <v>44861</v>
      </c>
      <c r="AQ15" s="172"/>
      <c r="AR15" s="173">
        <f t="shared" si="34"/>
        <v>44875</v>
      </c>
      <c r="AS15" s="172"/>
      <c r="AT15" s="173">
        <f t="shared" si="35"/>
        <v>44889</v>
      </c>
      <c r="AU15" s="172"/>
      <c r="AV15" s="173">
        <f t="shared" si="36"/>
        <v>44903</v>
      </c>
      <c r="AW15" s="172"/>
      <c r="AX15" s="173">
        <f t="shared" si="37"/>
        <v>44917</v>
      </c>
      <c r="AY15" s="172"/>
    </row>
    <row r="16" spans="1:51" s="171" customFormat="1">
      <c r="A16" s="177">
        <f>'Aim 1 Study Calendar - JV'!A16</f>
        <v>15</v>
      </c>
      <c r="B16" s="176">
        <f>'Aim 1 Study Calendar - JV'!D16</f>
        <v>198205</v>
      </c>
      <c r="C16" s="176" t="str">
        <f>'Aim 1 Study Calendar - JV'!E16</f>
        <v>Unchanged</v>
      </c>
      <c r="D16" s="175">
        <f>'Aim 1 Study Calendar - JV'!T16</f>
        <v>44592</v>
      </c>
      <c r="E16" s="175" t="str">
        <f>'Aim 1 Study Calendar - JV'!L16</f>
        <v>HFD-EX</v>
      </c>
      <c r="F16" s="173">
        <f>'Aim 1 Study Calendar - JV'!AX16</f>
        <v>44623</v>
      </c>
      <c r="G16" s="172">
        <v>17.5</v>
      </c>
      <c r="H16" s="173">
        <f t="shared" si="0"/>
        <v>44637</v>
      </c>
      <c r="I16" s="172">
        <v>18.100000000000001</v>
      </c>
      <c r="J16" s="173">
        <f t="shared" si="1"/>
        <v>44651</v>
      </c>
      <c r="K16" s="172">
        <v>19.2</v>
      </c>
      <c r="L16" s="173">
        <f t="shared" si="2"/>
        <v>44665</v>
      </c>
      <c r="M16" s="172">
        <v>22.9</v>
      </c>
      <c r="N16" s="173">
        <f t="shared" si="3"/>
        <v>44679</v>
      </c>
      <c r="O16" s="172">
        <f>'Aim 1 Study Calendar - JV'!AC16</f>
        <v>22.7</v>
      </c>
      <c r="P16" s="173">
        <f t="shared" si="4"/>
        <v>44693</v>
      </c>
      <c r="Q16" s="172">
        <f>'Aim 1 Study Calendar - JV'!AK16</f>
        <v>22</v>
      </c>
      <c r="R16" s="173">
        <f t="shared" si="5"/>
        <v>44707</v>
      </c>
      <c r="S16" s="172">
        <v>22</v>
      </c>
      <c r="T16" s="173">
        <f t="shared" si="22"/>
        <v>44714</v>
      </c>
      <c r="U16" s="172">
        <v>21.4</v>
      </c>
      <c r="V16" s="174">
        <f t="shared" si="23"/>
        <v>44721</v>
      </c>
      <c r="W16" s="172">
        <v>22.049999999999997</v>
      </c>
      <c r="X16" s="173">
        <f t="shared" si="24"/>
        <v>44735</v>
      </c>
      <c r="Y16" s="172">
        <v>22.7</v>
      </c>
      <c r="Z16" s="173">
        <f t="shared" si="25"/>
        <v>44749</v>
      </c>
      <c r="AA16" s="172">
        <v>21.4</v>
      </c>
      <c r="AB16" s="173">
        <f t="shared" si="26"/>
        <v>44763</v>
      </c>
      <c r="AC16" s="172">
        <v>22.3</v>
      </c>
      <c r="AD16" s="173">
        <f t="shared" si="27"/>
        <v>44777</v>
      </c>
      <c r="AE16" s="172">
        <v>22.8</v>
      </c>
      <c r="AF16" s="173">
        <f t="shared" si="28"/>
        <v>44791</v>
      </c>
      <c r="AG16" s="172">
        <v>23.9</v>
      </c>
      <c r="AH16" s="173">
        <f t="shared" si="29"/>
        <v>44805</v>
      </c>
      <c r="AI16" s="172">
        <v>23.2</v>
      </c>
      <c r="AJ16" s="173">
        <f t="shared" si="30"/>
        <v>44819</v>
      </c>
      <c r="AK16" s="172">
        <v>23</v>
      </c>
      <c r="AL16" s="173">
        <f t="shared" si="31"/>
        <v>44833</v>
      </c>
      <c r="AM16" s="189"/>
      <c r="AN16" s="173">
        <f t="shared" si="32"/>
        <v>44847</v>
      </c>
      <c r="AO16" s="172"/>
      <c r="AP16" s="173">
        <f t="shared" si="33"/>
        <v>44861</v>
      </c>
      <c r="AQ16" s="172"/>
      <c r="AR16" s="173">
        <f t="shared" si="34"/>
        <v>44875</v>
      </c>
      <c r="AS16" s="172"/>
      <c r="AT16" s="173">
        <f t="shared" si="35"/>
        <v>44889</v>
      </c>
      <c r="AU16" s="172"/>
      <c r="AV16" s="173">
        <f t="shared" si="36"/>
        <v>44903</v>
      </c>
      <c r="AW16" s="172"/>
      <c r="AX16" s="173">
        <f t="shared" si="37"/>
        <v>44917</v>
      </c>
      <c r="AY16" s="172"/>
    </row>
    <row r="17" spans="1:51" s="171" customFormat="1">
      <c r="A17" s="177">
        <f>'Aim 1 Study Calendar - JV'!A17</f>
        <v>16</v>
      </c>
      <c r="B17" s="176">
        <f>'Aim 1 Study Calendar - JV'!D17</f>
        <v>198206</v>
      </c>
      <c r="C17" s="176">
        <f>'Aim 1 Study Calendar - JV'!E17</f>
        <v>203298</v>
      </c>
      <c r="D17" s="175">
        <f>'Aim 1 Study Calendar - JV'!T17</f>
        <v>44592</v>
      </c>
      <c r="E17" s="175" t="str">
        <f>'Aim 1 Study Calendar - JV'!L17</f>
        <v>CON-EX</v>
      </c>
      <c r="F17" s="173">
        <f>'Aim 1 Study Calendar - JV'!AX17</f>
        <v>44623</v>
      </c>
      <c r="G17" s="172">
        <v>17.3</v>
      </c>
      <c r="H17" s="173">
        <f t="shared" si="0"/>
        <v>44637</v>
      </c>
      <c r="I17" s="172">
        <v>18.600000000000001</v>
      </c>
      <c r="J17" s="173">
        <f t="shared" si="1"/>
        <v>44651</v>
      </c>
      <c r="K17" s="172">
        <v>18.5</v>
      </c>
      <c r="L17" s="173">
        <f t="shared" si="2"/>
        <v>44665</v>
      </c>
      <c r="M17" s="172">
        <v>19.600000000000001</v>
      </c>
      <c r="N17" s="173">
        <f t="shared" si="3"/>
        <v>44679</v>
      </c>
      <c r="O17" s="172">
        <f>'Aim 1 Study Calendar - JV'!AC17</f>
        <v>22.5</v>
      </c>
      <c r="P17" s="173">
        <f t="shared" si="4"/>
        <v>44693</v>
      </c>
      <c r="Q17" s="172">
        <f>'Aim 1 Study Calendar - JV'!AK17</f>
        <v>22</v>
      </c>
      <c r="R17" s="173">
        <f t="shared" si="5"/>
        <v>44707</v>
      </c>
      <c r="S17" s="172">
        <v>22</v>
      </c>
      <c r="T17" s="173">
        <f t="shared" si="22"/>
        <v>44714</v>
      </c>
      <c r="U17" s="172">
        <v>21.3</v>
      </c>
      <c r="V17" s="174">
        <f t="shared" si="23"/>
        <v>44721</v>
      </c>
      <c r="W17" s="172">
        <v>21.950000000000003</v>
      </c>
      <c r="X17" s="173">
        <f t="shared" si="24"/>
        <v>44735</v>
      </c>
      <c r="Y17" s="172">
        <v>22.6</v>
      </c>
      <c r="Z17" s="173">
        <f t="shared" si="25"/>
        <v>44749</v>
      </c>
      <c r="AA17" s="172">
        <v>23.1</v>
      </c>
      <c r="AB17" s="173">
        <f t="shared" si="26"/>
        <v>44763</v>
      </c>
      <c r="AC17" s="172">
        <v>22.6</v>
      </c>
      <c r="AD17" s="173">
        <f t="shared" si="27"/>
        <v>44777</v>
      </c>
      <c r="AE17" s="172">
        <v>23.8</v>
      </c>
      <c r="AF17" s="173">
        <f t="shared" si="28"/>
        <v>44791</v>
      </c>
      <c r="AG17" s="172">
        <v>24.8</v>
      </c>
      <c r="AH17" s="173">
        <f t="shared" si="29"/>
        <v>44805</v>
      </c>
      <c r="AI17" s="172">
        <v>24.4</v>
      </c>
      <c r="AJ17" s="173">
        <f t="shared" si="30"/>
        <v>44819</v>
      </c>
      <c r="AK17" s="189"/>
      <c r="AL17" s="173">
        <f t="shared" si="31"/>
        <v>44833</v>
      </c>
      <c r="AM17" s="189"/>
      <c r="AN17" s="173">
        <f t="shared" si="32"/>
        <v>44847</v>
      </c>
      <c r="AO17" s="172"/>
      <c r="AP17" s="173">
        <f t="shared" si="33"/>
        <v>44861</v>
      </c>
      <c r="AQ17" s="172"/>
      <c r="AR17" s="173">
        <f t="shared" si="34"/>
        <v>44875</v>
      </c>
      <c r="AS17" s="172"/>
      <c r="AT17" s="173">
        <f t="shared" si="35"/>
        <v>44889</v>
      </c>
      <c r="AU17" s="172"/>
      <c r="AV17" s="173">
        <f t="shared" si="36"/>
        <v>44903</v>
      </c>
      <c r="AW17" s="172"/>
      <c r="AX17" s="173">
        <f t="shared" si="37"/>
        <v>44917</v>
      </c>
      <c r="AY17" s="172"/>
    </row>
    <row r="18" spans="1:51" s="171" customFormat="1">
      <c r="A18" s="177">
        <f>'Aim 1 Study Calendar - JV'!A18</f>
        <v>17</v>
      </c>
      <c r="B18" s="176">
        <f>'Aim 1 Study Calendar - JV'!D18</f>
        <v>200102</v>
      </c>
      <c r="C18" s="176">
        <f>'Aim 1 Study Calendar - JV'!E18</f>
        <v>203299</v>
      </c>
      <c r="D18" s="175">
        <f>'Aim 1 Study Calendar - JV'!T18</f>
        <v>44592</v>
      </c>
      <c r="E18" s="175" t="str">
        <f>'Aim 1 Study Calendar - JV'!L18</f>
        <v>CON-SED</v>
      </c>
      <c r="F18" s="173">
        <f>'Aim 1 Study Calendar - JV'!AX18</f>
        <v>44623</v>
      </c>
      <c r="G18" s="172">
        <v>19.7</v>
      </c>
      <c r="H18" s="173">
        <f t="shared" si="0"/>
        <v>44637</v>
      </c>
      <c r="I18" s="172">
        <v>21.3</v>
      </c>
      <c r="J18" s="173">
        <f t="shared" si="1"/>
        <v>44651</v>
      </c>
      <c r="K18" s="172">
        <v>24.2</v>
      </c>
      <c r="L18" s="173">
        <f t="shared" si="2"/>
        <v>44665</v>
      </c>
      <c r="M18" s="172">
        <v>25.5</v>
      </c>
      <c r="N18" s="173">
        <f t="shared" si="3"/>
        <v>44679</v>
      </c>
      <c r="O18" s="172">
        <f>'Aim 1 Study Calendar - JV'!AC18</f>
        <v>27.4</v>
      </c>
      <c r="P18" s="173">
        <f t="shared" si="4"/>
        <v>44693</v>
      </c>
      <c r="Q18" s="172">
        <f>'Aim 1 Study Calendar - JV'!AK18</f>
        <v>29.4</v>
      </c>
      <c r="R18" s="173">
        <f t="shared" si="5"/>
        <v>44707</v>
      </c>
      <c r="S18" s="172">
        <v>29.4</v>
      </c>
      <c r="T18" s="173">
        <f t="shared" si="22"/>
        <v>44714</v>
      </c>
      <c r="U18" s="172">
        <v>28.9</v>
      </c>
      <c r="V18" s="174">
        <f t="shared" si="23"/>
        <v>44721</v>
      </c>
      <c r="W18" s="172">
        <v>29.299999999999997</v>
      </c>
      <c r="X18" s="173">
        <f t="shared" si="24"/>
        <v>44735</v>
      </c>
      <c r="Y18" s="172">
        <v>29.7</v>
      </c>
      <c r="Z18" s="173">
        <f t="shared" si="25"/>
        <v>44749</v>
      </c>
      <c r="AA18" s="172">
        <v>30.7</v>
      </c>
      <c r="AB18" s="173">
        <f t="shared" si="26"/>
        <v>44763</v>
      </c>
      <c r="AC18" s="172">
        <v>31</v>
      </c>
      <c r="AD18" s="173">
        <f t="shared" si="27"/>
        <v>44777</v>
      </c>
      <c r="AE18" s="172">
        <v>31.8</v>
      </c>
      <c r="AF18" s="173">
        <f t="shared" si="28"/>
        <v>44791</v>
      </c>
      <c r="AG18" s="172">
        <v>33.299999999999997</v>
      </c>
      <c r="AH18" s="173">
        <f t="shared" si="29"/>
        <v>44805</v>
      </c>
      <c r="AI18" s="172">
        <v>34.799999999999997</v>
      </c>
      <c r="AJ18" s="173">
        <f t="shared" si="30"/>
        <v>44819</v>
      </c>
      <c r="AK18" s="189"/>
      <c r="AL18" s="173">
        <f t="shared" si="31"/>
        <v>44833</v>
      </c>
      <c r="AM18" s="189"/>
      <c r="AN18" s="173">
        <f t="shared" si="32"/>
        <v>44847</v>
      </c>
      <c r="AO18" s="172"/>
      <c r="AP18" s="173">
        <f t="shared" si="33"/>
        <v>44861</v>
      </c>
      <c r="AQ18" s="172"/>
      <c r="AR18" s="173">
        <f t="shared" si="34"/>
        <v>44875</v>
      </c>
      <c r="AS18" s="172"/>
      <c r="AT18" s="173">
        <f t="shared" si="35"/>
        <v>44889</v>
      </c>
      <c r="AU18" s="172"/>
      <c r="AV18" s="173">
        <f t="shared" si="36"/>
        <v>44903</v>
      </c>
      <c r="AW18" s="172"/>
      <c r="AX18" s="173">
        <f t="shared" si="37"/>
        <v>44917</v>
      </c>
      <c r="AY18" s="172"/>
    </row>
    <row r="19" spans="1:51" s="171" customFormat="1">
      <c r="A19" s="177">
        <f>'Aim 1 Study Calendar - JV'!A19</f>
        <v>18</v>
      </c>
      <c r="B19" s="176">
        <f>'Aim 1 Study Calendar - JV'!D19</f>
        <v>198206</v>
      </c>
      <c r="C19" s="176">
        <f>'Aim 1 Study Calendar - JV'!E19</f>
        <v>203298</v>
      </c>
      <c r="D19" s="175">
        <f>'Aim 1 Study Calendar - JV'!T19</f>
        <v>44592</v>
      </c>
      <c r="E19" s="175" t="str">
        <f>'Aim 1 Study Calendar - JV'!L19</f>
        <v>CON-EX</v>
      </c>
      <c r="F19" s="173">
        <f>'Aim 1 Study Calendar - JV'!AX19</f>
        <v>44623</v>
      </c>
      <c r="G19" s="172">
        <v>15.6</v>
      </c>
      <c r="H19" s="173">
        <f t="shared" si="0"/>
        <v>44637</v>
      </c>
      <c r="I19" s="172">
        <v>16.899999999999999</v>
      </c>
      <c r="J19" s="173">
        <f t="shared" si="1"/>
        <v>44651</v>
      </c>
      <c r="K19" s="172">
        <v>17.5</v>
      </c>
      <c r="L19" s="173">
        <f t="shared" si="2"/>
        <v>44665</v>
      </c>
      <c r="M19" s="172">
        <v>21.4</v>
      </c>
      <c r="N19" s="173">
        <f t="shared" si="3"/>
        <v>44679</v>
      </c>
      <c r="O19" s="172">
        <f>'Aim 1 Study Calendar - JV'!AC19</f>
        <v>22.2</v>
      </c>
      <c r="P19" s="173">
        <f t="shared" si="4"/>
        <v>44693</v>
      </c>
      <c r="Q19" s="172">
        <f>'Aim 1 Study Calendar - JV'!AK19</f>
        <v>22.5</v>
      </c>
      <c r="R19" s="173">
        <f t="shared" si="5"/>
        <v>44707</v>
      </c>
      <c r="S19" s="172">
        <v>22.5</v>
      </c>
      <c r="T19" s="173">
        <f t="shared" si="22"/>
        <v>44714</v>
      </c>
      <c r="U19" s="172">
        <v>21.7</v>
      </c>
      <c r="V19" s="174">
        <f t="shared" si="23"/>
        <v>44721</v>
      </c>
      <c r="W19" s="172">
        <v>21.5</v>
      </c>
      <c r="X19" s="173">
        <f t="shared" si="24"/>
        <v>44735</v>
      </c>
      <c r="Y19" s="172">
        <v>21.3</v>
      </c>
      <c r="Z19" s="173">
        <f t="shared" si="25"/>
        <v>44749</v>
      </c>
      <c r="AA19" s="172">
        <v>22.9</v>
      </c>
      <c r="AB19" s="173">
        <f t="shared" si="26"/>
        <v>44763</v>
      </c>
      <c r="AC19" s="172">
        <v>22.7</v>
      </c>
      <c r="AD19" s="173">
        <f t="shared" si="27"/>
        <v>44777</v>
      </c>
      <c r="AE19" s="172">
        <v>23.7</v>
      </c>
      <c r="AF19" s="173">
        <f t="shared" si="28"/>
        <v>44791</v>
      </c>
      <c r="AG19" s="172">
        <v>24.7</v>
      </c>
      <c r="AH19" s="173">
        <f t="shared" si="29"/>
        <v>44805</v>
      </c>
      <c r="AI19" s="172">
        <v>24.7</v>
      </c>
      <c r="AJ19" s="173">
        <f t="shared" si="30"/>
        <v>44819</v>
      </c>
      <c r="AK19" s="172">
        <v>24.8</v>
      </c>
      <c r="AL19" s="173">
        <f t="shared" si="31"/>
        <v>44833</v>
      </c>
      <c r="AM19" s="189"/>
      <c r="AN19" s="173">
        <f t="shared" si="32"/>
        <v>44847</v>
      </c>
      <c r="AO19" s="172"/>
      <c r="AP19" s="173">
        <f t="shared" si="33"/>
        <v>44861</v>
      </c>
      <c r="AQ19" s="172"/>
      <c r="AR19" s="173">
        <f t="shared" si="34"/>
        <v>44875</v>
      </c>
      <c r="AS19" s="172"/>
      <c r="AT19" s="173">
        <f t="shared" si="35"/>
        <v>44889</v>
      </c>
      <c r="AU19" s="172"/>
      <c r="AV19" s="173">
        <f t="shared" si="36"/>
        <v>44903</v>
      </c>
      <c r="AW19" s="172"/>
      <c r="AX19" s="173">
        <f t="shared" si="37"/>
        <v>44917</v>
      </c>
      <c r="AY19" s="172"/>
    </row>
    <row r="20" spans="1:51" s="171" customFormat="1">
      <c r="A20" s="177">
        <f>'Aim 1 Study Calendar - JV'!A20</f>
        <v>19</v>
      </c>
      <c r="B20" s="176">
        <f>'Aim 1 Study Calendar - JV'!D20</f>
        <v>198206</v>
      </c>
      <c r="C20" s="176">
        <f>'Aim 1 Study Calendar - JV'!E20</f>
        <v>203298</v>
      </c>
      <c r="D20" s="175">
        <f>'Aim 1 Study Calendar - JV'!T20</f>
        <v>44592</v>
      </c>
      <c r="E20" s="175" t="str">
        <f>'Aim 1 Study Calendar - JV'!L20</f>
        <v>CON-SED</v>
      </c>
      <c r="F20" s="173">
        <f>'Aim 1 Study Calendar - JV'!AX20</f>
        <v>44623</v>
      </c>
      <c r="G20" s="172">
        <v>15.3</v>
      </c>
      <c r="H20" s="173">
        <f t="shared" si="0"/>
        <v>44637</v>
      </c>
      <c r="I20" s="172">
        <v>17.399999999999999</v>
      </c>
      <c r="J20" s="173">
        <f t="shared" si="1"/>
        <v>44651</v>
      </c>
      <c r="K20" s="172">
        <v>19.100000000000001</v>
      </c>
      <c r="L20" s="173">
        <f t="shared" si="2"/>
        <v>44665</v>
      </c>
      <c r="M20" s="172">
        <v>17.8</v>
      </c>
      <c r="N20" s="173">
        <f t="shared" si="3"/>
        <v>44679</v>
      </c>
      <c r="O20" s="172">
        <f>'Aim 1 Study Calendar - JV'!AC20</f>
        <v>20.8</v>
      </c>
      <c r="P20" s="173">
        <f t="shared" si="4"/>
        <v>44693</v>
      </c>
      <c r="Q20" s="172">
        <f>'Aim 1 Study Calendar - JV'!AK20</f>
        <v>20.6</v>
      </c>
      <c r="R20" s="173">
        <f t="shared" si="5"/>
        <v>44707</v>
      </c>
      <c r="S20" s="172">
        <v>20.6</v>
      </c>
      <c r="T20" s="173">
        <f t="shared" si="22"/>
        <v>44714</v>
      </c>
      <c r="U20" s="172">
        <v>19.899999999999999</v>
      </c>
      <c r="V20" s="174">
        <f t="shared" si="23"/>
        <v>44721</v>
      </c>
      <c r="W20" s="172">
        <v>21.7</v>
      </c>
      <c r="X20" s="173">
        <f t="shared" si="24"/>
        <v>44735</v>
      </c>
      <c r="Y20" s="172">
        <v>23.5</v>
      </c>
      <c r="Z20" s="173">
        <f t="shared" si="25"/>
        <v>44749</v>
      </c>
      <c r="AA20" s="172">
        <v>21.1</v>
      </c>
      <c r="AB20" s="173">
        <f t="shared" si="26"/>
        <v>44763</v>
      </c>
      <c r="AC20" s="172">
        <v>21.9</v>
      </c>
      <c r="AD20" s="173">
        <f t="shared" si="27"/>
        <v>44777</v>
      </c>
      <c r="AE20" s="172">
        <v>22</v>
      </c>
      <c r="AF20" s="173">
        <f t="shared" si="28"/>
        <v>44791</v>
      </c>
      <c r="AG20" s="172">
        <v>22.3</v>
      </c>
      <c r="AH20" s="173">
        <f t="shared" si="29"/>
        <v>44805</v>
      </c>
      <c r="AI20" s="172">
        <v>23.3</v>
      </c>
      <c r="AJ20" s="173">
        <f t="shared" si="30"/>
        <v>44819</v>
      </c>
      <c r="AK20" s="172">
        <v>23.2</v>
      </c>
      <c r="AL20" s="173">
        <f t="shared" si="31"/>
        <v>44833</v>
      </c>
      <c r="AM20" s="189"/>
      <c r="AN20" s="173">
        <f t="shared" si="32"/>
        <v>44847</v>
      </c>
      <c r="AO20" s="172"/>
      <c r="AP20" s="173">
        <f t="shared" si="33"/>
        <v>44861</v>
      </c>
      <c r="AQ20" s="172"/>
      <c r="AR20" s="173">
        <f t="shared" si="34"/>
        <v>44875</v>
      </c>
      <c r="AS20" s="172"/>
      <c r="AT20" s="173">
        <f t="shared" si="35"/>
        <v>44889</v>
      </c>
      <c r="AU20" s="172"/>
      <c r="AV20" s="173">
        <f t="shared" si="36"/>
        <v>44903</v>
      </c>
      <c r="AW20" s="172"/>
      <c r="AX20" s="173">
        <f t="shared" si="37"/>
        <v>44917</v>
      </c>
      <c r="AY20" s="172"/>
    </row>
    <row r="21" spans="1:51" s="171" customFormat="1">
      <c r="A21" s="177">
        <f>'Aim 1 Study Calendar - JV'!A21</f>
        <v>20</v>
      </c>
      <c r="B21" s="176">
        <f>'Aim 1 Study Calendar - JV'!D21</f>
        <v>198207</v>
      </c>
      <c r="C21" s="176">
        <f>'Aim 1 Study Calendar - JV'!E21</f>
        <v>203301</v>
      </c>
      <c r="D21" s="175">
        <f>'Aim 1 Study Calendar - JV'!T21</f>
        <v>44592</v>
      </c>
      <c r="E21" s="175" t="str">
        <f>'Aim 1 Study Calendar - JV'!L21</f>
        <v>CON-EX</v>
      </c>
      <c r="F21" s="173">
        <f>'Aim 1 Study Calendar - JV'!AX21</f>
        <v>44623</v>
      </c>
      <c r="G21" s="172">
        <v>19.5</v>
      </c>
      <c r="H21" s="173">
        <f t="shared" si="0"/>
        <v>44637</v>
      </c>
      <c r="I21" s="172">
        <v>26</v>
      </c>
      <c r="J21" s="173">
        <f t="shared" si="1"/>
        <v>44651</v>
      </c>
      <c r="K21" s="172">
        <v>25.6</v>
      </c>
      <c r="L21" s="173">
        <f t="shared" si="2"/>
        <v>44665</v>
      </c>
      <c r="M21" s="172">
        <v>30.8</v>
      </c>
      <c r="N21" s="173">
        <f t="shared" si="3"/>
        <v>44679</v>
      </c>
      <c r="O21" s="172">
        <f>'Aim 1 Study Calendar - JV'!AC21</f>
        <v>29.3</v>
      </c>
      <c r="P21" s="173">
        <f t="shared" si="4"/>
        <v>44693</v>
      </c>
      <c r="Q21" s="172">
        <f>'Aim 1 Study Calendar - JV'!AK21</f>
        <v>29.3</v>
      </c>
      <c r="R21" s="173">
        <f t="shared" si="5"/>
        <v>44707</v>
      </c>
      <c r="S21" s="172">
        <v>29.3</v>
      </c>
      <c r="T21" s="173">
        <f t="shared" si="22"/>
        <v>44714</v>
      </c>
      <c r="U21" s="172">
        <v>28.9</v>
      </c>
      <c r="V21" s="174">
        <f t="shared" si="23"/>
        <v>44721</v>
      </c>
      <c r="W21" s="189"/>
      <c r="X21" s="173">
        <f t="shared" si="24"/>
        <v>44735</v>
      </c>
      <c r="Y21" s="172">
        <v>30.3</v>
      </c>
      <c r="Z21" s="173">
        <f t="shared" si="25"/>
        <v>44749</v>
      </c>
      <c r="AA21" s="172">
        <v>30.8</v>
      </c>
      <c r="AB21" s="173">
        <f t="shared" si="26"/>
        <v>44763</v>
      </c>
      <c r="AC21" s="172">
        <v>31</v>
      </c>
      <c r="AD21" s="173">
        <f t="shared" si="27"/>
        <v>44777</v>
      </c>
      <c r="AE21" s="172">
        <v>31.3</v>
      </c>
      <c r="AF21" s="173">
        <f t="shared" si="28"/>
        <v>44791</v>
      </c>
      <c r="AG21" s="172">
        <v>31.3</v>
      </c>
      <c r="AH21" s="173">
        <f t="shared" si="29"/>
        <v>44805</v>
      </c>
      <c r="AI21" s="172">
        <v>32.1</v>
      </c>
      <c r="AJ21" s="173">
        <f t="shared" si="30"/>
        <v>44819</v>
      </c>
      <c r="AK21" s="172">
        <v>32.200000000000003</v>
      </c>
      <c r="AL21" s="173">
        <f t="shared" si="31"/>
        <v>44833</v>
      </c>
      <c r="AM21" s="189"/>
      <c r="AN21" s="173">
        <f t="shared" si="32"/>
        <v>44847</v>
      </c>
      <c r="AO21" s="172"/>
      <c r="AP21" s="173">
        <f t="shared" si="33"/>
        <v>44861</v>
      </c>
      <c r="AQ21" s="172"/>
      <c r="AR21" s="173">
        <f t="shared" si="34"/>
        <v>44875</v>
      </c>
      <c r="AS21" s="172"/>
      <c r="AT21" s="173">
        <f t="shared" si="35"/>
        <v>44889</v>
      </c>
      <c r="AU21" s="172"/>
      <c r="AV21" s="173">
        <f t="shared" si="36"/>
        <v>44903</v>
      </c>
      <c r="AW21" s="172"/>
      <c r="AX21" s="173">
        <f t="shared" si="37"/>
        <v>44917</v>
      </c>
      <c r="AY21" s="172"/>
    </row>
    <row r="22" spans="1:51" s="171" customFormat="1">
      <c r="A22" s="177">
        <f>'Aim 1 Study Calendar - JV'!A22</f>
        <v>21</v>
      </c>
      <c r="B22" s="176">
        <f>'Aim 1 Study Calendar - JV'!D22</f>
        <v>198207</v>
      </c>
      <c r="C22" s="176">
        <f>'Aim 1 Study Calendar - JV'!E22</f>
        <v>203301</v>
      </c>
      <c r="D22" s="175">
        <f>'Aim 1 Study Calendar - JV'!T22</f>
        <v>44592</v>
      </c>
      <c r="E22" s="175" t="str">
        <f>'Aim 1 Study Calendar - JV'!L22</f>
        <v>CON-EX</v>
      </c>
      <c r="F22" s="173">
        <f>'Aim 1 Study Calendar - JV'!AX22</f>
        <v>44623</v>
      </c>
      <c r="G22" s="172">
        <v>22.4</v>
      </c>
      <c r="H22" s="173">
        <f t="shared" si="0"/>
        <v>44637</v>
      </c>
      <c r="I22" s="172">
        <v>24.2</v>
      </c>
      <c r="J22" s="173">
        <f t="shared" si="1"/>
        <v>44651</v>
      </c>
      <c r="K22" s="172">
        <v>27.6</v>
      </c>
      <c r="L22" s="173">
        <f t="shared" si="2"/>
        <v>44665</v>
      </c>
      <c r="M22" s="172">
        <v>28.2</v>
      </c>
      <c r="N22" s="173">
        <f t="shared" si="3"/>
        <v>44679</v>
      </c>
      <c r="O22" s="172">
        <f>'Aim 1 Study Calendar - JV'!AC22</f>
        <v>30.3</v>
      </c>
      <c r="P22" s="173">
        <f t="shared" si="4"/>
        <v>44693</v>
      </c>
      <c r="Q22" s="172">
        <f>'Aim 1 Study Calendar - JV'!AK22</f>
        <v>29.9</v>
      </c>
      <c r="R22" s="173">
        <f t="shared" si="5"/>
        <v>44707</v>
      </c>
      <c r="S22" s="172">
        <v>29.9</v>
      </c>
      <c r="T22" s="173">
        <f t="shared" si="22"/>
        <v>44714</v>
      </c>
      <c r="U22" s="172">
        <v>29.4</v>
      </c>
      <c r="V22" s="174">
        <f t="shared" si="23"/>
        <v>44721</v>
      </c>
      <c r="W22" s="189"/>
      <c r="X22" s="173">
        <f t="shared" si="24"/>
        <v>44735</v>
      </c>
      <c r="Y22" s="172">
        <v>30.8</v>
      </c>
      <c r="Z22" s="173">
        <f t="shared" si="25"/>
        <v>44749</v>
      </c>
      <c r="AA22" s="172">
        <v>34.4</v>
      </c>
      <c r="AB22" s="173">
        <f t="shared" si="26"/>
        <v>44763</v>
      </c>
      <c r="AC22" s="172">
        <v>35.200000000000003</v>
      </c>
      <c r="AD22" s="173">
        <f t="shared" si="27"/>
        <v>44777</v>
      </c>
      <c r="AE22" s="172">
        <v>35.5</v>
      </c>
      <c r="AF22" s="173">
        <f t="shared" si="28"/>
        <v>44791</v>
      </c>
      <c r="AG22" s="172">
        <v>36.200000000000003</v>
      </c>
      <c r="AH22" s="173">
        <f t="shared" si="29"/>
        <v>44805</v>
      </c>
      <c r="AI22" s="172">
        <v>36.799999999999997</v>
      </c>
      <c r="AJ22" s="173">
        <f t="shared" si="30"/>
        <v>44819</v>
      </c>
      <c r="AK22" s="172">
        <v>36.200000000000003</v>
      </c>
      <c r="AL22" s="173">
        <f t="shared" si="31"/>
        <v>44833</v>
      </c>
      <c r="AM22" s="189"/>
      <c r="AN22" s="173">
        <f t="shared" si="32"/>
        <v>44847</v>
      </c>
      <c r="AO22" s="172"/>
      <c r="AP22" s="173">
        <f t="shared" si="33"/>
        <v>44861</v>
      </c>
      <c r="AQ22" s="172"/>
      <c r="AR22" s="173">
        <f t="shared" si="34"/>
        <v>44875</v>
      </c>
      <c r="AS22" s="172"/>
      <c r="AT22" s="173">
        <f t="shared" si="35"/>
        <v>44889</v>
      </c>
      <c r="AU22" s="172"/>
      <c r="AV22" s="173">
        <f t="shared" si="36"/>
        <v>44903</v>
      </c>
      <c r="AW22" s="172"/>
      <c r="AX22" s="173">
        <f t="shared" si="37"/>
        <v>44917</v>
      </c>
      <c r="AY22" s="172"/>
    </row>
    <row r="23" spans="1:51" s="171" customFormat="1">
      <c r="A23" s="177">
        <f>'Aim 1 Study Calendar - JV'!A23</f>
        <v>22</v>
      </c>
      <c r="B23" s="176">
        <f>'Aim 1 Study Calendar - JV'!D23</f>
        <v>198207</v>
      </c>
      <c r="C23" s="176">
        <f>'Aim 1 Study Calendar - JV'!E23</f>
        <v>203301</v>
      </c>
      <c r="D23" s="175">
        <f>'Aim 1 Study Calendar - JV'!T23</f>
        <v>44592</v>
      </c>
      <c r="E23" s="175" t="str">
        <f>'Aim 1 Study Calendar - JV'!L23</f>
        <v>CON-SED</v>
      </c>
      <c r="F23" s="173">
        <f>'Aim 1 Study Calendar - JV'!AX23</f>
        <v>44623</v>
      </c>
      <c r="G23" s="172">
        <v>22.2</v>
      </c>
      <c r="H23" s="173">
        <f t="shared" si="0"/>
        <v>44637</v>
      </c>
      <c r="I23" s="172">
        <v>22.9</v>
      </c>
      <c r="J23" s="173">
        <f t="shared" si="1"/>
        <v>44651</v>
      </c>
      <c r="K23" s="172">
        <v>24.6</v>
      </c>
      <c r="L23" s="173">
        <f t="shared" si="2"/>
        <v>44665</v>
      </c>
      <c r="M23" s="172">
        <v>26.9</v>
      </c>
      <c r="N23" s="173">
        <f t="shared" si="3"/>
        <v>44679</v>
      </c>
      <c r="O23" s="172">
        <f>'Aim 1 Study Calendar - JV'!AC23</f>
        <v>33</v>
      </c>
      <c r="P23" s="173">
        <f t="shared" si="4"/>
        <v>44693</v>
      </c>
      <c r="Q23" s="172">
        <f>'Aim 1 Study Calendar - JV'!AK23</f>
        <v>32</v>
      </c>
      <c r="R23" s="173">
        <f t="shared" si="5"/>
        <v>44707</v>
      </c>
      <c r="S23" s="172">
        <v>32</v>
      </c>
      <c r="T23" s="173">
        <f t="shared" si="22"/>
        <v>44714</v>
      </c>
      <c r="U23" s="172">
        <v>32</v>
      </c>
      <c r="V23" s="174">
        <f t="shared" si="23"/>
        <v>44721</v>
      </c>
      <c r="W23" s="189"/>
      <c r="X23" s="173">
        <f t="shared" si="24"/>
        <v>44735</v>
      </c>
      <c r="Y23" s="172">
        <v>33.6</v>
      </c>
      <c r="Z23" s="173">
        <f t="shared" si="25"/>
        <v>44749</v>
      </c>
      <c r="AA23" s="172">
        <v>31.9</v>
      </c>
      <c r="AB23" s="173">
        <f t="shared" si="26"/>
        <v>44763</v>
      </c>
      <c r="AC23" s="172">
        <v>35.200000000000003</v>
      </c>
      <c r="AD23" s="173">
        <f t="shared" si="27"/>
        <v>44777</v>
      </c>
      <c r="AE23" s="172">
        <v>33.6</v>
      </c>
      <c r="AF23" s="173">
        <f t="shared" si="28"/>
        <v>44791</v>
      </c>
      <c r="AG23" s="172">
        <v>33.5</v>
      </c>
      <c r="AH23" s="173">
        <f t="shared" si="29"/>
        <v>44805</v>
      </c>
      <c r="AI23" s="172">
        <v>33.1</v>
      </c>
      <c r="AJ23" s="173">
        <f t="shared" si="30"/>
        <v>44819</v>
      </c>
      <c r="AK23" s="172">
        <v>33.6</v>
      </c>
      <c r="AL23" s="173">
        <f t="shared" si="31"/>
        <v>44833</v>
      </c>
      <c r="AM23" s="189"/>
      <c r="AN23" s="173">
        <f t="shared" si="32"/>
        <v>44847</v>
      </c>
      <c r="AO23" s="172"/>
      <c r="AP23" s="173">
        <f t="shared" si="33"/>
        <v>44861</v>
      </c>
      <c r="AQ23" s="172"/>
      <c r="AR23" s="173">
        <f t="shared" si="34"/>
        <v>44875</v>
      </c>
      <c r="AS23" s="172"/>
      <c r="AT23" s="173">
        <f t="shared" si="35"/>
        <v>44889</v>
      </c>
      <c r="AU23" s="172"/>
      <c r="AV23" s="173">
        <f t="shared" si="36"/>
        <v>44903</v>
      </c>
      <c r="AW23" s="172"/>
      <c r="AX23" s="173">
        <f t="shared" si="37"/>
        <v>44917</v>
      </c>
      <c r="AY23" s="172"/>
    </row>
    <row r="24" spans="1:51" s="171" customFormat="1">
      <c r="A24" s="177">
        <f>'Aim 1 Study Calendar - JV'!A24</f>
        <v>23</v>
      </c>
      <c r="B24" s="176">
        <f>'Aim 1 Study Calendar - JV'!D24</f>
        <v>198820</v>
      </c>
      <c r="C24" s="176">
        <f>'Aim 1 Study Calendar - JV'!E24</f>
        <v>203376</v>
      </c>
      <c r="D24" s="175">
        <f>'Aim 1 Study Calendar - JV'!T24</f>
        <v>44595</v>
      </c>
      <c r="E24" s="175" t="str">
        <f>'Aim 1 Study Calendar - JV'!L24</f>
        <v>HFD-SED</v>
      </c>
      <c r="F24" s="173">
        <f>'Aim 1 Study Calendar - JV'!AX24</f>
        <v>44630</v>
      </c>
      <c r="G24" s="172">
        <v>16.7</v>
      </c>
      <c r="H24" s="173">
        <f t="shared" si="0"/>
        <v>44644</v>
      </c>
      <c r="I24" s="172">
        <v>18.7</v>
      </c>
      <c r="J24" s="173">
        <f t="shared" si="1"/>
        <v>44658</v>
      </c>
      <c r="K24" s="172">
        <v>20.3</v>
      </c>
      <c r="L24" s="173">
        <f t="shared" si="2"/>
        <v>44672</v>
      </c>
      <c r="M24" s="172">
        <v>21.4</v>
      </c>
      <c r="N24" s="173">
        <f t="shared" si="3"/>
        <v>44686</v>
      </c>
      <c r="O24" s="172">
        <f>'Aim 1 Study Calendar - JV'!AC24</f>
        <v>21.8</v>
      </c>
      <c r="P24" s="173">
        <f t="shared" si="4"/>
        <v>44700</v>
      </c>
      <c r="Q24" s="172">
        <f>'Aim 1 Study Calendar - JV'!AK24</f>
        <v>20.100000000000001</v>
      </c>
      <c r="R24" s="173">
        <f t="shared" si="5"/>
        <v>44714</v>
      </c>
      <c r="S24" s="172">
        <v>19.399999999999999</v>
      </c>
      <c r="T24" s="173">
        <f t="shared" si="22"/>
        <v>44721</v>
      </c>
      <c r="U24" s="172">
        <v>20.6</v>
      </c>
      <c r="V24" s="174">
        <f t="shared" si="23"/>
        <v>44728</v>
      </c>
      <c r="W24" s="172">
        <v>20.3</v>
      </c>
      <c r="X24" s="173">
        <f t="shared" si="24"/>
        <v>44742</v>
      </c>
      <c r="Y24" s="172">
        <v>24.8</v>
      </c>
      <c r="Z24" s="173">
        <f t="shared" si="25"/>
        <v>44756</v>
      </c>
      <c r="AA24" s="172">
        <v>23.4</v>
      </c>
      <c r="AB24" s="173">
        <f t="shared" si="26"/>
        <v>44770</v>
      </c>
      <c r="AC24" s="172">
        <v>23.9</v>
      </c>
      <c r="AD24" s="173">
        <f t="shared" si="27"/>
        <v>44784</v>
      </c>
      <c r="AE24" s="172">
        <v>24.5</v>
      </c>
      <c r="AF24" s="173">
        <f t="shared" si="28"/>
        <v>44798</v>
      </c>
      <c r="AG24" s="172">
        <v>24.8</v>
      </c>
      <c r="AH24" s="173">
        <f t="shared" si="29"/>
        <v>44812</v>
      </c>
      <c r="AI24" s="172">
        <v>25.2</v>
      </c>
      <c r="AJ24" s="173">
        <f t="shared" si="30"/>
        <v>44826</v>
      </c>
      <c r="AK24" s="172">
        <v>25.4</v>
      </c>
      <c r="AL24" s="173">
        <f t="shared" si="31"/>
        <v>44840</v>
      </c>
      <c r="AM24" s="189"/>
      <c r="AN24" s="173">
        <f t="shared" si="32"/>
        <v>44854</v>
      </c>
      <c r="AO24" s="172"/>
      <c r="AP24" s="173">
        <f t="shared" si="33"/>
        <v>44868</v>
      </c>
      <c r="AQ24" s="172"/>
      <c r="AR24" s="173">
        <f t="shared" si="34"/>
        <v>44882</v>
      </c>
      <c r="AS24" s="172"/>
      <c r="AT24" s="173">
        <f t="shared" si="35"/>
        <v>44896</v>
      </c>
      <c r="AU24" s="172"/>
      <c r="AV24" s="173">
        <f t="shared" si="36"/>
        <v>44910</v>
      </c>
      <c r="AW24" s="172"/>
      <c r="AX24" s="173">
        <f t="shared" si="37"/>
        <v>44924</v>
      </c>
      <c r="AY24" s="172"/>
    </row>
    <row r="25" spans="1:51" s="171" customFormat="1">
      <c r="A25" s="177">
        <f>'Aim 1 Study Calendar - JV'!A25</f>
        <v>24</v>
      </c>
      <c r="B25" s="176">
        <f>'Aim 1 Study Calendar - JV'!D25</f>
        <v>198820</v>
      </c>
      <c r="C25" s="176">
        <f>'Aim 1 Study Calendar - JV'!E25</f>
        <v>203376</v>
      </c>
      <c r="D25" s="175">
        <f>'Aim 1 Study Calendar - JV'!T25</f>
        <v>44595</v>
      </c>
      <c r="E25" s="175" t="str">
        <f>'Aim 1 Study Calendar - JV'!L25</f>
        <v>HFD-SED</v>
      </c>
      <c r="F25" s="173">
        <f>'Aim 1 Study Calendar - JV'!AX25</f>
        <v>44630</v>
      </c>
      <c r="G25" s="172">
        <v>18.100000000000001</v>
      </c>
      <c r="H25" s="173">
        <f t="shared" si="0"/>
        <v>44644</v>
      </c>
      <c r="I25" s="172">
        <v>20.2</v>
      </c>
      <c r="J25" s="173">
        <f t="shared" si="1"/>
        <v>44658</v>
      </c>
      <c r="K25" s="172">
        <v>21.6</v>
      </c>
      <c r="L25" s="173">
        <f t="shared" si="2"/>
        <v>44672</v>
      </c>
      <c r="M25" s="172">
        <v>23.1</v>
      </c>
      <c r="N25" s="173">
        <f t="shared" si="3"/>
        <v>44686</v>
      </c>
      <c r="O25" s="172">
        <f>'Aim 1 Study Calendar - JV'!AC25</f>
        <v>22.4</v>
      </c>
      <c r="P25" s="173">
        <f t="shared" si="4"/>
        <v>44700</v>
      </c>
      <c r="Q25" s="172">
        <f>'Aim 1 Study Calendar - JV'!AK25</f>
        <v>22.5</v>
      </c>
      <c r="R25" s="173">
        <f t="shared" si="5"/>
        <v>44714</v>
      </c>
      <c r="S25" s="172">
        <v>21.8</v>
      </c>
      <c r="T25" s="173">
        <f t="shared" si="22"/>
        <v>44721</v>
      </c>
      <c r="U25" s="172">
        <v>21.8</v>
      </c>
      <c r="V25" s="174">
        <f t="shared" si="23"/>
        <v>44728</v>
      </c>
      <c r="W25" s="172">
        <v>21.8</v>
      </c>
      <c r="X25" s="173">
        <f t="shared" si="24"/>
        <v>44742</v>
      </c>
      <c r="Y25" s="172">
        <v>24.6</v>
      </c>
      <c r="Z25" s="173">
        <f t="shared" si="25"/>
        <v>44756</v>
      </c>
      <c r="AA25" s="172">
        <v>23.4</v>
      </c>
      <c r="AB25" s="173">
        <f t="shared" si="26"/>
        <v>44770</v>
      </c>
      <c r="AC25" s="172">
        <v>24.5</v>
      </c>
      <c r="AD25" s="173">
        <f t="shared" si="27"/>
        <v>44784</v>
      </c>
      <c r="AE25" s="172">
        <v>24.2</v>
      </c>
      <c r="AF25" s="173">
        <f t="shared" si="28"/>
        <v>44798</v>
      </c>
      <c r="AG25" s="172">
        <v>24.6</v>
      </c>
      <c r="AH25" s="173">
        <f t="shared" si="29"/>
        <v>44812</v>
      </c>
      <c r="AI25" s="172">
        <v>24.9</v>
      </c>
      <c r="AJ25" s="173">
        <f t="shared" si="30"/>
        <v>44826</v>
      </c>
      <c r="AK25" s="172">
        <v>25.8</v>
      </c>
      <c r="AL25" s="173">
        <f t="shared" si="31"/>
        <v>44840</v>
      </c>
      <c r="AM25" s="189"/>
      <c r="AN25" s="173">
        <f t="shared" si="32"/>
        <v>44854</v>
      </c>
      <c r="AO25" s="172"/>
      <c r="AP25" s="173">
        <f t="shared" si="33"/>
        <v>44868</v>
      </c>
      <c r="AQ25" s="172"/>
      <c r="AR25" s="173">
        <f t="shared" si="34"/>
        <v>44882</v>
      </c>
      <c r="AS25" s="172"/>
      <c r="AT25" s="173">
        <f t="shared" si="35"/>
        <v>44896</v>
      </c>
      <c r="AU25" s="172"/>
      <c r="AV25" s="173">
        <f t="shared" si="36"/>
        <v>44910</v>
      </c>
      <c r="AW25" s="172"/>
      <c r="AX25" s="173">
        <f t="shared" si="37"/>
        <v>44924</v>
      </c>
      <c r="AY25" s="172"/>
    </row>
    <row r="26" spans="1:51" s="171" customFormat="1">
      <c r="A26" s="177">
        <f>'Aim 1 Study Calendar - JV'!A26</f>
        <v>25</v>
      </c>
      <c r="B26" s="176">
        <f>'Aim 1 Study Calendar - JV'!D26</f>
        <v>198820</v>
      </c>
      <c r="C26" s="176">
        <f>'Aim 1 Study Calendar - JV'!E26</f>
        <v>203376</v>
      </c>
      <c r="D26" s="175">
        <f>'Aim 1 Study Calendar - JV'!T26</f>
        <v>44595</v>
      </c>
      <c r="E26" s="175" t="str">
        <f>'Aim 1 Study Calendar - JV'!L26</f>
        <v>HFD-EX</v>
      </c>
      <c r="F26" s="173">
        <f>'Aim 1 Study Calendar - JV'!AX26</f>
        <v>44630</v>
      </c>
      <c r="G26" s="172">
        <v>16.7</v>
      </c>
      <c r="H26" s="173">
        <f t="shared" si="0"/>
        <v>44644</v>
      </c>
      <c r="I26" s="172">
        <v>19.399999999999999</v>
      </c>
      <c r="J26" s="173">
        <f t="shared" si="1"/>
        <v>44658</v>
      </c>
      <c r="K26" s="172">
        <v>20.399999999999999</v>
      </c>
      <c r="L26" s="173">
        <f t="shared" si="2"/>
        <v>44672</v>
      </c>
      <c r="M26" s="172">
        <v>22.3</v>
      </c>
      <c r="N26" s="173">
        <f t="shared" si="3"/>
        <v>44686</v>
      </c>
      <c r="O26" s="172">
        <f>'Aim 1 Study Calendar - JV'!AC26</f>
        <v>23.5</v>
      </c>
      <c r="P26" s="173">
        <f t="shared" si="4"/>
        <v>44700</v>
      </c>
      <c r="Q26" s="172">
        <f>'Aim 1 Study Calendar - JV'!AK26</f>
        <v>22.8</v>
      </c>
      <c r="R26" s="173">
        <f t="shared" si="5"/>
        <v>44714</v>
      </c>
      <c r="S26" s="172">
        <v>21.9</v>
      </c>
      <c r="T26" s="173">
        <f t="shared" si="22"/>
        <v>44721</v>
      </c>
      <c r="U26" s="172">
        <v>21.8</v>
      </c>
      <c r="V26" s="174">
        <f t="shared" si="23"/>
        <v>44728</v>
      </c>
      <c r="W26" s="172">
        <v>22.1</v>
      </c>
      <c r="X26" s="173">
        <f t="shared" si="24"/>
        <v>44742</v>
      </c>
      <c r="Y26" s="172">
        <v>24.1</v>
      </c>
      <c r="Z26" s="173">
        <f t="shared" si="25"/>
        <v>44756</v>
      </c>
      <c r="AA26" s="172">
        <v>22.7</v>
      </c>
      <c r="AB26" s="173">
        <f t="shared" si="26"/>
        <v>44770</v>
      </c>
      <c r="AC26" s="172">
        <v>22.8</v>
      </c>
      <c r="AD26" s="173">
        <f t="shared" si="27"/>
        <v>44784</v>
      </c>
      <c r="AE26" s="172">
        <v>23.3</v>
      </c>
      <c r="AF26" s="173">
        <f t="shared" si="28"/>
        <v>44798</v>
      </c>
      <c r="AG26" s="172">
        <v>24.1</v>
      </c>
      <c r="AH26" s="173">
        <f t="shared" si="29"/>
        <v>44812</v>
      </c>
      <c r="AI26" s="172">
        <v>23.8</v>
      </c>
      <c r="AJ26" s="173">
        <f t="shared" si="30"/>
        <v>44826</v>
      </c>
      <c r="AK26" s="172">
        <v>24.3</v>
      </c>
      <c r="AL26" s="173">
        <f t="shared" si="31"/>
        <v>44840</v>
      </c>
      <c r="AM26" s="189"/>
      <c r="AN26" s="173">
        <f t="shared" si="32"/>
        <v>44854</v>
      </c>
      <c r="AO26" s="172"/>
      <c r="AP26" s="173">
        <f t="shared" si="33"/>
        <v>44868</v>
      </c>
      <c r="AQ26" s="172"/>
      <c r="AR26" s="173">
        <f t="shared" si="34"/>
        <v>44882</v>
      </c>
      <c r="AS26" s="172"/>
      <c r="AT26" s="173">
        <f t="shared" si="35"/>
        <v>44896</v>
      </c>
      <c r="AU26" s="172"/>
      <c r="AV26" s="173">
        <f t="shared" si="36"/>
        <v>44910</v>
      </c>
      <c r="AW26" s="172"/>
      <c r="AX26" s="173">
        <f t="shared" si="37"/>
        <v>44924</v>
      </c>
      <c r="AY26" s="172"/>
    </row>
    <row r="27" spans="1:51" s="171" customFormat="1">
      <c r="A27" s="177">
        <f>'Aim 1 Study Calendar - JV'!A27</f>
        <v>26</v>
      </c>
      <c r="B27" s="176">
        <f>'Aim 1 Study Calendar - JV'!D27</f>
        <v>198820</v>
      </c>
      <c r="C27" s="176">
        <f>'Aim 1 Study Calendar - JV'!E27</f>
        <v>203376</v>
      </c>
      <c r="D27" s="175">
        <f>'Aim 1 Study Calendar - JV'!T27</f>
        <v>44595</v>
      </c>
      <c r="E27" s="175" t="str">
        <f>'Aim 1 Study Calendar - JV'!L27</f>
        <v>HFD-EX</v>
      </c>
      <c r="F27" s="173">
        <f>'Aim 1 Study Calendar - JV'!AX27</f>
        <v>44630</v>
      </c>
      <c r="G27" s="172">
        <v>17.600000000000001</v>
      </c>
      <c r="H27" s="173">
        <f t="shared" si="0"/>
        <v>44644</v>
      </c>
      <c r="I27" s="172">
        <v>18.8</v>
      </c>
      <c r="J27" s="173">
        <f t="shared" si="1"/>
        <v>44658</v>
      </c>
      <c r="K27" s="172">
        <v>19.7</v>
      </c>
      <c r="L27" s="173">
        <f t="shared" si="2"/>
        <v>44672</v>
      </c>
      <c r="M27" s="172">
        <v>22.8</v>
      </c>
      <c r="N27" s="173">
        <f t="shared" si="3"/>
        <v>44686</v>
      </c>
      <c r="O27" s="172">
        <f>'Aim 1 Study Calendar - JV'!AC27</f>
        <v>23.5</v>
      </c>
      <c r="P27" s="173">
        <f t="shared" si="4"/>
        <v>44700</v>
      </c>
      <c r="Q27" s="172">
        <f>'Aim 1 Study Calendar - JV'!AK27</f>
        <v>21.8</v>
      </c>
      <c r="R27" s="173">
        <f t="shared" si="5"/>
        <v>44714</v>
      </c>
      <c r="S27" s="172">
        <v>22.3</v>
      </c>
      <c r="T27" s="173">
        <f t="shared" si="22"/>
        <v>44721</v>
      </c>
      <c r="U27" s="172">
        <v>20.9</v>
      </c>
      <c r="V27" s="174">
        <f t="shared" si="23"/>
        <v>44728</v>
      </c>
      <c r="W27" s="172">
        <v>21.3</v>
      </c>
      <c r="X27" s="173">
        <f t="shared" si="24"/>
        <v>44742</v>
      </c>
      <c r="Y27" s="172">
        <v>22.1</v>
      </c>
      <c r="Z27" s="173">
        <f t="shared" si="25"/>
        <v>44756</v>
      </c>
      <c r="AA27" s="172">
        <v>20.399999999999999</v>
      </c>
      <c r="AB27" s="173">
        <f t="shared" si="26"/>
        <v>44770</v>
      </c>
      <c r="AC27" s="172">
        <v>20.7</v>
      </c>
      <c r="AD27" s="173">
        <f t="shared" si="27"/>
        <v>44784</v>
      </c>
      <c r="AE27" s="172">
        <v>21.8</v>
      </c>
      <c r="AF27" s="173">
        <f t="shared" si="28"/>
        <v>44798</v>
      </c>
      <c r="AG27" s="172">
        <v>22.1</v>
      </c>
      <c r="AH27" s="173">
        <f t="shared" si="29"/>
        <v>44812</v>
      </c>
      <c r="AI27" s="172">
        <v>21.8</v>
      </c>
      <c r="AJ27" s="173">
        <f t="shared" si="30"/>
        <v>44826</v>
      </c>
      <c r="AK27" s="172">
        <v>21.8</v>
      </c>
      <c r="AL27" s="173">
        <f t="shared" si="31"/>
        <v>44840</v>
      </c>
      <c r="AM27" s="189"/>
      <c r="AN27" s="173">
        <f t="shared" si="32"/>
        <v>44854</v>
      </c>
      <c r="AO27" s="172"/>
      <c r="AP27" s="173">
        <f t="shared" si="33"/>
        <v>44868</v>
      </c>
      <c r="AQ27" s="172"/>
      <c r="AR27" s="173">
        <f t="shared" si="34"/>
        <v>44882</v>
      </c>
      <c r="AS27" s="172"/>
      <c r="AT27" s="173">
        <f t="shared" si="35"/>
        <v>44896</v>
      </c>
      <c r="AU27" s="172"/>
      <c r="AV27" s="173">
        <f t="shared" si="36"/>
        <v>44910</v>
      </c>
      <c r="AW27" s="172"/>
      <c r="AX27" s="173">
        <f t="shared" si="37"/>
        <v>44924</v>
      </c>
      <c r="AY27" s="172"/>
    </row>
    <row r="28" spans="1:51" s="171" customFormat="1">
      <c r="A28" s="177">
        <f>'Aim 1 Study Calendar - JV'!A28</f>
        <v>27</v>
      </c>
      <c r="B28" s="176">
        <f>'Aim 1 Study Calendar - JV'!D28</f>
        <v>200095</v>
      </c>
      <c r="C28" s="176">
        <f>'Aim 1 Study Calendar - JV'!E28</f>
        <v>203377</v>
      </c>
      <c r="D28" s="175">
        <f>'Aim 1 Study Calendar - JV'!T28</f>
        <v>44595</v>
      </c>
      <c r="E28" s="175" t="str">
        <f>'Aim 1 Study Calendar - JV'!L28</f>
        <v>HFD-EX</v>
      </c>
      <c r="F28" s="173">
        <f>'Aim 1 Study Calendar - JV'!AX28</f>
        <v>44630</v>
      </c>
      <c r="G28" s="172">
        <v>17</v>
      </c>
      <c r="H28" s="173">
        <f t="shared" si="0"/>
        <v>44644</v>
      </c>
      <c r="I28" s="172">
        <v>18.5</v>
      </c>
      <c r="J28" s="173">
        <f t="shared" si="1"/>
        <v>44658</v>
      </c>
      <c r="K28" s="172">
        <v>21</v>
      </c>
      <c r="L28" s="173">
        <f t="shared" si="2"/>
        <v>44672</v>
      </c>
      <c r="M28" s="172">
        <v>21.9</v>
      </c>
      <c r="N28" s="173">
        <f t="shared" si="3"/>
        <v>44686</v>
      </c>
      <c r="O28" s="172">
        <f>'Aim 1 Study Calendar - JV'!AC28</f>
        <v>22.5</v>
      </c>
      <c r="P28" s="173">
        <f t="shared" si="4"/>
        <v>44700</v>
      </c>
      <c r="Q28" s="172">
        <f>'Aim 1 Study Calendar - JV'!AK28</f>
        <v>22.3</v>
      </c>
      <c r="R28" s="173">
        <f t="shared" si="5"/>
        <v>44714</v>
      </c>
      <c r="S28" s="172">
        <v>21.7</v>
      </c>
      <c r="T28" s="173">
        <f t="shared" si="22"/>
        <v>44721</v>
      </c>
      <c r="U28" s="172">
        <v>21</v>
      </c>
      <c r="V28" s="174">
        <f t="shared" si="23"/>
        <v>44728</v>
      </c>
      <c r="W28" s="172">
        <v>21.5</v>
      </c>
      <c r="X28" s="173">
        <f t="shared" si="24"/>
        <v>44742</v>
      </c>
      <c r="Y28" s="172">
        <v>24.6</v>
      </c>
      <c r="Z28" s="173">
        <f t="shared" si="25"/>
        <v>44756</v>
      </c>
      <c r="AA28" s="172">
        <v>22.7</v>
      </c>
      <c r="AB28" s="173">
        <f t="shared" si="26"/>
        <v>44770</v>
      </c>
      <c r="AC28" s="172">
        <v>22</v>
      </c>
      <c r="AD28" s="173">
        <f t="shared" si="27"/>
        <v>44784</v>
      </c>
      <c r="AE28" s="172">
        <v>23.6</v>
      </c>
      <c r="AF28" s="173">
        <f t="shared" si="28"/>
        <v>44798</v>
      </c>
      <c r="AG28" s="172">
        <v>24.6</v>
      </c>
      <c r="AH28" s="173">
        <f t="shared" si="29"/>
        <v>44812</v>
      </c>
      <c r="AI28" s="172">
        <v>23.4</v>
      </c>
      <c r="AJ28" s="173">
        <f t="shared" si="30"/>
        <v>44826</v>
      </c>
      <c r="AK28" s="172">
        <v>23.5</v>
      </c>
      <c r="AL28" s="173">
        <f t="shared" si="31"/>
        <v>44840</v>
      </c>
      <c r="AM28" s="189"/>
      <c r="AN28" s="173">
        <f t="shared" si="32"/>
        <v>44854</v>
      </c>
      <c r="AO28" s="172"/>
      <c r="AP28" s="173">
        <f t="shared" si="33"/>
        <v>44868</v>
      </c>
      <c r="AQ28" s="172"/>
      <c r="AR28" s="173">
        <f t="shared" si="34"/>
        <v>44882</v>
      </c>
      <c r="AS28" s="172"/>
      <c r="AT28" s="173">
        <f t="shared" si="35"/>
        <v>44896</v>
      </c>
      <c r="AU28" s="172"/>
      <c r="AV28" s="173">
        <f t="shared" si="36"/>
        <v>44910</v>
      </c>
      <c r="AW28" s="172"/>
      <c r="AX28" s="173">
        <f t="shared" si="37"/>
        <v>44924</v>
      </c>
      <c r="AY28" s="172"/>
    </row>
    <row r="29" spans="1:51" s="171" customFormat="1">
      <c r="A29" s="177">
        <f>'Aim 1 Study Calendar - JV'!A29</f>
        <v>28</v>
      </c>
      <c r="B29" s="176">
        <f>'Aim 1 Study Calendar - JV'!D29</f>
        <v>198821</v>
      </c>
      <c r="C29" s="176">
        <f>'Aim 1 Study Calendar - JV'!E29</f>
        <v>203378</v>
      </c>
      <c r="D29" s="175">
        <f>'Aim 1 Study Calendar - JV'!T29</f>
        <v>44595</v>
      </c>
      <c r="E29" s="175" t="str">
        <f>'Aim 1 Study Calendar - JV'!L29</f>
        <v>HFD-SED</v>
      </c>
      <c r="F29" s="173">
        <f>'Aim 1 Study Calendar - JV'!AX29</f>
        <v>44630</v>
      </c>
      <c r="G29" s="172">
        <v>21.9</v>
      </c>
      <c r="H29" s="173">
        <f t="shared" si="0"/>
        <v>44644</v>
      </c>
      <c r="I29" s="172">
        <v>26.3</v>
      </c>
      <c r="J29" s="173">
        <f t="shared" si="1"/>
        <v>44658</v>
      </c>
      <c r="K29" s="172">
        <v>29.9</v>
      </c>
      <c r="L29" s="173">
        <f t="shared" si="2"/>
        <v>44672</v>
      </c>
      <c r="M29" s="172">
        <v>32.799999999999997</v>
      </c>
      <c r="N29" s="173">
        <f t="shared" si="3"/>
        <v>44686</v>
      </c>
      <c r="O29" s="172" t="str">
        <f>'Aim 1 Study Calendar - JV'!AC29</f>
        <v>N/A</v>
      </c>
      <c r="P29" s="173">
        <f t="shared" si="4"/>
        <v>44700</v>
      </c>
      <c r="Q29" s="172" t="str">
        <f>'Aim 1 Study Calendar - JV'!AK29</f>
        <v>N/A</v>
      </c>
      <c r="R29" s="172" t="s">
        <v>61</v>
      </c>
      <c r="S29" s="172" t="s">
        <v>61</v>
      </c>
      <c r="T29" s="172" t="s">
        <v>61</v>
      </c>
      <c r="U29" s="172" t="s">
        <v>61</v>
      </c>
      <c r="V29" s="172" t="s">
        <v>61</v>
      </c>
      <c r="W29" s="172" t="s">
        <v>61</v>
      </c>
      <c r="X29" s="172" t="s">
        <v>61</v>
      </c>
      <c r="Y29" s="172" t="s">
        <v>61</v>
      </c>
      <c r="Z29" s="172" t="s">
        <v>61</v>
      </c>
      <c r="AA29" s="172" t="s">
        <v>61</v>
      </c>
      <c r="AB29" s="172" t="s">
        <v>61</v>
      </c>
      <c r="AC29" s="172" t="s">
        <v>61</v>
      </c>
      <c r="AD29" s="172" t="s">
        <v>61</v>
      </c>
      <c r="AE29" s="172" t="s">
        <v>61</v>
      </c>
      <c r="AF29" s="172" t="s">
        <v>61</v>
      </c>
      <c r="AG29" s="172" t="s">
        <v>61</v>
      </c>
      <c r="AH29" s="172" t="s">
        <v>61</v>
      </c>
      <c r="AI29" s="172" t="s">
        <v>61</v>
      </c>
      <c r="AJ29" s="172" t="s">
        <v>61</v>
      </c>
      <c r="AK29" s="172" t="s">
        <v>61</v>
      </c>
      <c r="AL29" s="172" t="s">
        <v>61</v>
      </c>
      <c r="AM29" s="172" t="s">
        <v>61</v>
      </c>
      <c r="AN29" s="172" t="s">
        <v>61</v>
      </c>
      <c r="AO29" s="172" t="s">
        <v>61</v>
      </c>
      <c r="AP29" s="172" t="s">
        <v>61</v>
      </c>
      <c r="AQ29" s="172" t="s">
        <v>61</v>
      </c>
      <c r="AR29" s="172" t="s">
        <v>61</v>
      </c>
      <c r="AS29" s="172" t="s">
        <v>61</v>
      </c>
      <c r="AT29" s="172" t="s">
        <v>61</v>
      </c>
      <c r="AU29" s="172" t="s">
        <v>61</v>
      </c>
      <c r="AV29" s="172" t="s">
        <v>61</v>
      </c>
      <c r="AW29" s="172" t="s">
        <v>61</v>
      </c>
      <c r="AX29" s="172" t="s">
        <v>61</v>
      </c>
      <c r="AY29" s="172"/>
    </row>
    <row r="30" spans="1:51" s="171" customFormat="1">
      <c r="A30" s="177">
        <f>'Aim 1 Study Calendar - JV'!A30</f>
        <v>29</v>
      </c>
      <c r="B30" s="176">
        <f>'Aim 1 Study Calendar - JV'!D30</f>
        <v>198821</v>
      </c>
      <c r="C30" s="176">
        <f>'Aim 1 Study Calendar - JV'!E30</f>
        <v>203378</v>
      </c>
      <c r="D30" s="175">
        <f>'Aim 1 Study Calendar - JV'!T30</f>
        <v>44595</v>
      </c>
      <c r="E30" s="175" t="str">
        <f>'Aim 1 Study Calendar - JV'!L30</f>
        <v>HFD-EX</v>
      </c>
      <c r="F30" s="173">
        <f>'Aim 1 Study Calendar - JV'!AX30</f>
        <v>44630</v>
      </c>
      <c r="G30" s="172">
        <v>19.399999999999999</v>
      </c>
      <c r="H30" s="173">
        <f t="shared" si="0"/>
        <v>44644</v>
      </c>
      <c r="I30" s="172">
        <v>23.7</v>
      </c>
      <c r="J30" s="173">
        <f t="shared" si="1"/>
        <v>44658</v>
      </c>
      <c r="K30" s="172">
        <v>27.3</v>
      </c>
      <c r="L30" s="173">
        <f t="shared" si="2"/>
        <v>44672</v>
      </c>
      <c r="M30" s="172">
        <v>34.799999999999997</v>
      </c>
      <c r="N30" s="173">
        <f t="shared" si="3"/>
        <v>44686</v>
      </c>
      <c r="O30" s="172">
        <f>'Aim 1 Study Calendar - JV'!AC30</f>
        <v>31.5</v>
      </c>
      <c r="P30" s="173">
        <f t="shared" si="4"/>
        <v>44700</v>
      </c>
      <c r="Q30" s="172">
        <f>'Aim 1 Study Calendar - JV'!AK30</f>
        <v>30.2</v>
      </c>
      <c r="R30" s="173">
        <f t="shared" ref="R30:R93" si="38">P30+14</f>
        <v>44714</v>
      </c>
      <c r="S30" s="172">
        <v>30</v>
      </c>
      <c r="T30" s="173">
        <f t="shared" ref="T30:T93" si="39">R30+7</f>
        <v>44721</v>
      </c>
      <c r="U30" s="172">
        <v>29.9</v>
      </c>
      <c r="V30" s="174">
        <f t="shared" ref="V30:V61" si="40">T30+7</f>
        <v>44728</v>
      </c>
      <c r="W30" s="172">
        <v>29.9</v>
      </c>
      <c r="X30" s="173">
        <f t="shared" ref="X30:X93" si="41">T30+21</f>
        <v>44742</v>
      </c>
      <c r="Y30" s="172">
        <v>33.5</v>
      </c>
      <c r="Z30" s="173">
        <f t="shared" ref="Z30:Z93" si="42">X30+14</f>
        <v>44756</v>
      </c>
      <c r="AA30" s="172">
        <v>29.7</v>
      </c>
      <c r="AB30" s="173">
        <f t="shared" ref="AB30:AB93" si="43">Z30+14</f>
        <v>44770</v>
      </c>
      <c r="AC30" s="172">
        <v>30.6</v>
      </c>
      <c r="AD30" s="173">
        <f t="shared" ref="AD30:AD93" si="44">AB30+14</f>
        <v>44784</v>
      </c>
      <c r="AE30" s="189"/>
      <c r="AF30" s="173">
        <f t="shared" ref="AF30:AF93" si="45">AD30+14</f>
        <v>44798</v>
      </c>
      <c r="AG30" s="172">
        <v>33.5</v>
      </c>
      <c r="AH30" s="173">
        <f t="shared" ref="AH30:AH93" si="46">AF30+14</f>
        <v>44812</v>
      </c>
      <c r="AI30" s="172">
        <v>33.1</v>
      </c>
      <c r="AJ30" s="173">
        <f t="shared" ref="AJ30:AJ93" si="47">AH30+14</f>
        <v>44826</v>
      </c>
      <c r="AK30" s="172">
        <v>33</v>
      </c>
      <c r="AL30" s="173">
        <f t="shared" ref="AL30:AL43" si="48">AJ30+14</f>
        <v>44840</v>
      </c>
      <c r="AM30" s="189"/>
      <c r="AN30" s="173">
        <f t="shared" ref="AN30:AN43" si="49">AL30+14</f>
        <v>44854</v>
      </c>
      <c r="AO30" s="172"/>
      <c r="AP30" s="173">
        <f t="shared" ref="AP30:AP43" si="50">AN30+14</f>
        <v>44868</v>
      </c>
      <c r="AQ30" s="172"/>
      <c r="AR30" s="173">
        <f t="shared" ref="AR30:AR43" si="51">AP30+14</f>
        <v>44882</v>
      </c>
      <c r="AS30" s="172"/>
      <c r="AT30" s="173">
        <f t="shared" ref="AT30:AT93" si="52">AR30+14</f>
        <v>44896</v>
      </c>
      <c r="AU30" s="172"/>
      <c r="AV30" s="173">
        <f t="shared" ref="AV30:AV93" si="53">AT30+14</f>
        <v>44910</v>
      </c>
      <c r="AW30" s="172"/>
      <c r="AX30" s="173">
        <f t="shared" ref="AX30:AX93" si="54">AV30+14</f>
        <v>44924</v>
      </c>
      <c r="AY30" s="172"/>
    </row>
    <row r="31" spans="1:51">
      <c r="A31" s="167">
        <f>'Aim 1 Study Calendar - JV'!A31</f>
        <v>30</v>
      </c>
      <c r="B31" s="166">
        <f>'Aim 1 Study Calendar - JV'!D31</f>
        <v>201352</v>
      </c>
      <c r="C31" s="166" t="str">
        <f>'Aim 1 Study Calendar - JV'!E31</f>
        <v>Unchanged</v>
      </c>
      <c r="D31" s="168">
        <f>'Aim 1 Study Calendar - JV'!T31</f>
        <v>44615</v>
      </c>
      <c r="E31" s="168" t="str">
        <f>'Aim 1 Study Calendar - JV'!L31</f>
        <v>HFD-EX</v>
      </c>
      <c r="F31" s="169">
        <f>'Aim 1 Study Calendar - JV'!AX31</f>
        <v>44651</v>
      </c>
      <c r="G31" s="165">
        <v>15.8</v>
      </c>
      <c r="H31" s="169">
        <f t="shared" si="0"/>
        <v>44665</v>
      </c>
      <c r="I31" s="165">
        <v>18.5</v>
      </c>
      <c r="J31" s="169">
        <f t="shared" si="1"/>
        <v>44679</v>
      </c>
      <c r="K31" s="165">
        <v>19.399999999999999</v>
      </c>
      <c r="L31" s="169">
        <f t="shared" si="2"/>
        <v>44693</v>
      </c>
      <c r="M31" s="165">
        <v>20.9</v>
      </c>
      <c r="N31" s="169">
        <f t="shared" si="3"/>
        <v>44707</v>
      </c>
      <c r="O31" s="165">
        <f>'Aim 1 Study Calendar - JV'!AC31</f>
        <v>21.6</v>
      </c>
      <c r="P31" s="169">
        <f t="shared" si="4"/>
        <v>44721</v>
      </c>
      <c r="Q31" s="165">
        <f>'Aim 1 Study Calendar - JV'!AK31</f>
        <v>21.3</v>
      </c>
      <c r="R31" s="169">
        <f t="shared" si="38"/>
        <v>44735</v>
      </c>
      <c r="S31" s="165">
        <v>20.5</v>
      </c>
      <c r="T31" s="169">
        <f t="shared" si="39"/>
        <v>44742</v>
      </c>
      <c r="U31" s="165">
        <v>21.1</v>
      </c>
      <c r="V31" s="170">
        <f t="shared" si="40"/>
        <v>44749</v>
      </c>
      <c r="W31" s="189"/>
      <c r="X31" s="169">
        <f t="shared" si="41"/>
        <v>44763</v>
      </c>
      <c r="Y31" s="165">
        <v>20.6</v>
      </c>
      <c r="Z31" s="169">
        <f t="shared" si="42"/>
        <v>44777</v>
      </c>
      <c r="AA31" s="165">
        <v>21.5</v>
      </c>
      <c r="AB31" s="169">
        <f t="shared" si="43"/>
        <v>44791</v>
      </c>
      <c r="AC31" s="165">
        <v>22.2</v>
      </c>
      <c r="AD31" s="169">
        <f t="shared" si="44"/>
        <v>44805</v>
      </c>
      <c r="AE31" s="165">
        <v>23</v>
      </c>
      <c r="AF31" s="169">
        <f t="shared" si="45"/>
        <v>44819</v>
      </c>
      <c r="AG31" s="165">
        <v>22.5</v>
      </c>
      <c r="AH31" s="169">
        <f t="shared" si="46"/>
        <v>44833</v>
      </c>
      <c r="AI31" s="165">
        <v>22.4</v>
      </c>
      <c r="AJ31" s="169">
        <f t="shared" si="47"/>
        <v>44847</v>
      </c>
      <c r="AK31" s="165">
        <v>22.5</v>
      </c>
      <c r="AL31" s="169">
        <f t="shared" si="48"/>
        <v>44861</v>
      </c>
      <c r="AN31" s="169">
        <f t="shared" si="49"/>
        <v>44875</v>
      </c>
      <c r="AP31" s="169">
        <f t="shared" si="50"/>
        <v>44889</v>
      </c>
      <c r="AR31" s="169">
        <f t="shared" si="51"/>
        <v>44903</v>
      </c>
      <c r="AT31" s="169">
        <f t="shared" si="52"/>
        <v>44917</v>
      </c>
      <c r="AV31" s="169">
        <f t="shared" si="53"/>
        <v>44931</v>
      </c>
      <c r="AX31" s="169">
        <f t="shared" si="54"/>
        <v>44945</v>
      </c>
    </row>
    <row r="32" spans="1:51">
      <c r="A32" s="167">
        <f>'Aim 1 Study Calendar - JV'!A32</f>
        <v>31</v>
      </c>
      <c r="B32" s="166">
        <f>'Aim 1 Study Calendar - JV'!D32</f>
        <v>201352</v>
      </c>
      <c r="C32" s="166" t="str">
        <f>'Aim 1 Study Calendar - JV'!E32</f>
        <v>Unchanged</v>
      </c>
      <c r="D32" s="168">
        <f>'Aim 1 Study Calendar - JV'!T32</f>
        <v>44615</v>
      </c>
      <c r="E32" s="168" t="str">
        <f>'Aim 1 Study Calendar - JV'!L32</f>
        <v>HFD-EX</v>
      </c>
      <c r="F32" s="169">
        <f>'Aim 1 Study Calendar - JV'!AX32</f>
        <v>44651</v>
      </c>
      <c r="G32" s="165">
        <v>16</v>
      </c>
      <c r="H32" s="169">
        <f t="shared" si="0"/>
        <v>44665</v>
      </c>
      <c r="I32" s="165">
        <v>16.899999999999999</v>
      </c>
      <c r="J32" s="169">
        <f t="shared" si="1"/>
        <v>44679</v>
      </c>
      <c r="K32" s="165">
        <v>18.3</v>
      </c>
      <c r="L32" s="169">
        <f t="shared" si="2"/>
        <v>44693</v>
      </c>
      <c r="M32" s="165">
        <v>19.8</v>
      </c>
      <c r="N32" s="169">
        <f t="shared" si="3"/>
        <v>44707</v>
      </c>
      <c r="O32" s="165">
        <f>'Aim 1 Study Calendar - JV'!AC32</f>
        <v>21.3</v>
      </c>
      <c r="P32" s="169">
        <f t="shared" si="4"/>
        <v>44721</v>
      </c>
      <c r="Q32" s="165">
        <f>'Aim 1 Study Calendar - JV'!AK32</f>
        <v>20.8</v>
      </c>
      <c r="R32" s="169">
        <f t="shared" si="38"/>
        <v>44735</v>
      </c>
      <c r="S32" s="165">
        <v>20.7</v>
      </c>
      <c r="T32" s="169">
        <f t="shared" si="39"/>
        <v>44742</v>
      </c>
      <c r="U32" s="165">
        <v>21.7</v>
      </c>
      <c r="V32" s="170">
        <f t="shared" si="40"/>
        <v>44749</v>
      </c>
      <c r="W32" s="189"/>
      <c r="X32" s="169">
        <f t="shared" si="41"/>
        <v>44763</v>
      </c>
      <c r="Y32" s="165">
        <v>21.4</v>
      </c>
      <c r="Z32" s="169">
        <f t="shared" si="42"/>
        <v>44777</v>
      </c>
      <c r="AA32" s="165">
        <v>22</v>
      </c>
      <c r="AB32" s="169">
        <f t="shared" si="43"/>
        <v>44791</v>
      </c>
      <c r="AC32" s="165">
        <v>22.5</v>
      </c>
      <c r="AD32" s="169">
        <f t="shared" si="44"/>
        <v>44805</v>
      </c>
      <c r="AE32" s="165">
        <v>22</v>
      </c>
      <c r="AF32" s="169">
        <f t="shared" si="45"/>
        <v>44819</v>
      </c>
      <c r="AG32" s="165">
        <v>22.4</v>
      </c>
      <c r="AH32" s="169">
        <f t="shared" si="46"/>
        <v>44833</v>
      </c>
      <c r="AI32" s="165">
        <v>22.3</v>
      </c>
      <c r="AJ32" s="169">
        <f t="shared" si="47"/>
        <v>44847</v>
      </c>
      <c r="AK32" s="165">
        <v>22.5</v>
      </c>
      <c r="AL32" s="169">
        <f t="shared" si="48"/>
        <v>44861</v>
      </c>
      <c r="AN32" s="169">
        <f t="shared" si="49"/>
        <v>44875</v>
      </c>
      <c r="AP32" s="169">
        <f t="shared" si="50"/>
        <v>44889</v>
      </c>
      <c r="AR32" s="169">
        <f t="shared" si="51"/>
        <v>44903</v>
      </c>
      <c r="AT32" s="169">
        <f t="shared" si="52"/>
        <v>44917</v>
      </c>
      <c r="AV32" s="169">
        <f t="shared" si="53"/>
        <v>44931</v>
      </c>
      <c r="AX32" s="169">
        <f t="shared" si="54"/>
        <v>44945</v>
      </c>
    </row>
    <row r="33" spans="1:51">
      <c r="A33" s="167">
        <f>'Aim 1 Study Calendar - JV'!A33</f>
        <v>32</v>
      </c>
      <c r="B33" s="166">
        <f>'Aim 1 Study Calendar - JV'!D33</f>
        <v>201352</v>
      </c>
      <c r="C33" s="166" t="str">
        <f>'Aim 1 Study Calendar - JV'!E33</f>
        <v>Unchanged</v>
      </c>
      <c r="D33" s="168">
        <f>'Aim 1 Study Calendar - JV'!T33</f>
        <v>44615</v>
      </c>
      <c r="E33" s="168" t="str">
        <f>'Aim 1 Study Calendar - JV'!L33</f>
        <v>HFD-SED</v>
      </c>
      <c r="F33" s="169">
        <f>'Aim 1 Study Calendar - JV'!AX33</f>
        <v>44651</v>
      </c>
      <c r="G33" s="165">
        <v>17.8</v>
      </c>
      <c r="H33" s="169">
        <f t="shared" si="0"/>
        <v>44665</v>
      </c>
      <c r="I33" s="165">
        <v>19</v>
      </c>
      <c r="J33" s="169">
        <f t="shared" si="1"/>
        <v>44679</v>
      </c>
      <c r="K33" s="165">
        <v>21.2</v>
      </c>
      <c r="L33" s="169">
        <f t="shared" si="2"/>
        <v>44693</v>
      </c>
      <c r="M33" s="165">
        <v>23.8</v>
      </c>
      <c r="N33" s="169">
        <f t="shared" si="3"/>
        <v>44707</v>
      </c>
      <c r="O33" s="165">
        <f>'Aim 1 Study Calendar - JV'!AC33</f>
        <v>23.7</v>
      </c>
      <c r="P33" s="169">
        <f t="shared" si="4"/>
        <v>44721</v>
      </c>
      <c r="Q33" s="165">
        <f>'Aim 1 Study Calendar - JV'!AK33</f>
        <v>22</v>
      </c>
      <c r="R33" s="169">
        <f t="shared" si="38"/>
        <v>44735</v>
      </c>
      <c r="S33" s="165">
        <v>21.2</v>
      </c>
      <c r="T33" s="169">
        <f t="shared" si="39"/>
        <v>44742</v>
      </c>
      <c r="U33" s="165">
        <v>21.4</v>
      </c>
      <c r="V33" s="170">
        <f t="shared" si="40"/>
        <v>44749</v>
      </c>
      <c r="W33" s="189"/>
      <c r="X33" s="169">
        <f t="shared" si="41"/>
        <v>44763</v>
      </c>
      <c r="Y33" s="165">
        <v>21.8</v>
      </c>
      <c r="Z33" s="169">
        <f t="shared" si="42"/>
        <v>44777</v>
      </c>
      <c r="AA33" s="165">
        <v>23.1</v>
      </c>
      <c r="AB33" s="169">
        <f t="shared" si="43"/>
        <v>44791</v>
      </c>
      <c r="AC33" s="165">
        <v>23.8</v>
      </c>
      <c r="AD33" s="169">
        <f t="shared" si="44"/>
        <v>44805</v>
      </c>
      <c r="AE33" s="165">
        <v>23.3</v>
      </c>
      <c r="AF33" s="169">
        <f t="shared" si="45"/>
        <v>44819</v>
      </c>
      <c r="AG33" s="165">
        <v>24.7</v>
      </c>
      <c r="AH33" s="169">
        <f t="shared" si="46"/>
        <v>44833</v>
      </c>
      <c r="AI33" s="165">
        <v>23.6</v>
      </c>
      <c r="AJ33" s="169">
        <f t="shared" si="47"/>
        <v>44847</v>
      </c>
      <c r="AK33" s="165">
        <v>24.4</v>
      </c>
      <c r="AL33" s="169">
        <f t="shared" si="48"/>
        <v>44861</v>
      </c>
      <c r="AN33" s="169">
        <f t="shared" si="49"/>
        <v>44875</v>
      </c>
      <c r="AP33" s="169">
        <f t="shared" si="50"/>
        <v>44889</v>
      </c>
      <c r="AR33" s="169">
        <f t="shared" si="51"/>
        <v>44903</v>
      </c>
      <c r="AT33" s="169">
        <f t="shared" si="52"/>
        <v>44917</v>
      </c>
      <c r="AV33" s="169">
        <f t="shared" si="53"/>
        <v>44931</v>
      </c>
      <c r="AX33" s="169">
        <f t="shared" si="54"/>
        <v>44945</v>
      </c>
    </row>
    <row r="34" spans="1:51">
      <c r="A34" s="167">
        <f>'Aim 1 Study Calendar - JV'!A34</f>
        <v>33</v>
      </c>
      <c r="B34" s="166">
        <f>'Aim 1 Study Calendar - JV'!D34</f>
        <v>201352</v>
      </c>
      <c r="C34" s="166" t="str">
        <f>'Aim 1 Study Calendar - JV'!E34</f>
        <v>Unchanged</v>
      </c>
      <c r="D34" s="168">
        <f>'Aim 1 Study Calendar - JV'!T34</f>
        <v>44615</v>
      </c>
      <c r="E34" s="168" t="str">
        <f>'Aim 1 Study Calendar - JV'!L34</f>
        <v>HFD-SED</v>
      </c>
      <c r="F34" s="169">
        <f>'Aim 1 Study Calendar - JV'!AX34</f>
        <v>44651</v>
      </c>
      <c r="G34" s="165">
        <v>16.399999999999999</v>
      </c>
      <c r="H34" s="169">
        <f t="shared" si="0"/>
        <v>44665</v>
      </c>
      <c r="I34" s="165">
        <v>17.7</v>
      </c>
      <c r="J34" s="169">
        <f t="shared" si="1"/>
        <v>44679</v>
      </c>
      <c r="K34" s="165">
        <v>18.5</v>
      </c>
      <c r="L34" s="169">
        <f t="shared" si="2"/>
        <v>44693</v>
      </c>
      <c r="M34" s="165">
        <v>20.3</v>
      </c>
      <c r="N34" s="169">
        <f t="shared" si="3"/>
        <v>44707</v>
      </c>
      <c r="O34" s="165">
        <f>'Aim 1 Study Calendar - JV'!AC34</f>
        <v>21.1</v>
      </c>
      <c r="P34" s="169">
        <f t="shared" si="4"/>
        <v>44721</v>
      </c>
      <c r="Q34" s="165">
        <f>'Aim 1 Study Calendar - JV'!AK34</f>
        <v>20.2</v>
      </c>
      <c r="R34" s="169">
        <f t="shared" si="38"/>
        <v>44735</v>
      </c>
      <c r="S34" s="165">
        <v>19.5</v>
      </c>
      <c r="T34" s="169">
        <f t="shared" si="39"/>
        <v>44742</v>
      </c>
      <c r="U34" s="165">
        <v>20.399999999999999</v>
      </c>
      <c r="V34" s="170">
        <f t="shared" si="40"/>
        <v>44749</v>
      </c>
      <c r="W34" s="189"/>
      <c r="X34" s="169">
        <f t="shared" si="41"/>
        <v>44763</v>
      </c>
      <c r="Y34" s="165">
        <v>20.8</v>
      </c>
      <c r="Z34" s="169">
        <f t="shared" si="42"/>
        <v>44777</v>
      </c>
      <c r="AA34" s="165">
        <v>21.2</v>
      </c>
      <c r="AB34" s="169">
        <f t="shared" si="43"/>
        <v>44791</v>
      </c>
      <c r="AC34" s="165">
        <v>21.1</v>
      </c>
      <c r="AD34" s="169">
        <f t="shared" si="44"/>
        <v>44805</v>
      </c>
      <c r="AE34" s="165">
        <v>22.3</v>
      </c>
      <c r="AF34" s="169">
        <f t="shared" si="45"/>
        <v>44819</v>
      </c>
      <c r="AG34" s="165">
        <v>21.9</v>
      </c>
      <c r="AH34" s="169">
        <f t="shared" si="46"/>
        <v>44833</v>
      </c>
      <c r="AI34" s="165">
        <v>33.200000000000003</v>
      </c>
      <c r="AJ34" s="169">
        <f t="shared" si="47"/>
        <v>44847</v>
      </c>
      <c r="AK34" s="165">
        <v>22.3</v>
      </c>
      <c r="AL34" s="169">
        <f t="shared" si="48"/>
        <v>44861</v>
      </c>
      <c r="AN34" s="169">
        <f t="shared" si="49"/>
        <v>44875</v>
      </c>
      <c r="AP34" s="169">
        <f t="shared" si="50"/>
        <v>44889</v>
      </c>
      <c r="AR34" s="169">
        <f t="shared" si="51"/>
        <v>44903</v>
      </c>
      <c r="AT34" s="169">
        <f t="shared" si="52"/>
        <v>44917</v>
      </c>
      <c r="AV34" s="169">
        <f t="shared" si="53"/>
        <v>44931</v>
      </c>
      <c r="AX34" s="169">
        <f t="shared" si="54"/>
        <v>44945</v>
      </c>
    </row>
    <row r="35" spans="1:51">
      <c r="A35" s="167">
        <f>'Aim 1 Study Calendar - JV'!A35</f>
        <v>34</v>
      </c>
      <c r="B35" s="166">
        <f>'Aim 1 Study Calendar - JV'!D35</f>
        <v>201353</v>
      </c>
      <c r="C35" s="166" t="str">
        <f>'Aim 1 Study Calendar - JV'!E35</f>
        <v>Unchanged</v>
      </c>
      <c r="D35" s="168">
        <f>'Aim 1 Study Calendar - JV'!T35</f>
        <v>44615</v>
      </c>
      <c r="E35" s="168" t="str">
        <f>'Aim 1 Study Calendar - JV'!L35</f>
        <v>HFD-EX</v>
      </c>
      <c r="F35" s="169">
        <f>'Aim 1 Study Calendar - JV'!AX35</f>
        <v>44651</v>
      </c>
      <c r="G35" s="165">
        <v>20</v>
      </c>
      <c r="H35" s="169">
        <f t="shared" si="0"/>
        <v>44665</v>
      </c>
      <c r="I35" s="165">
        <v>22.7</v>
      </c>
      <c r="J35" s="169">
        <f t="shared" si="1"/>
        <v>44679</v>
      </c>
      <c r="K35" s="165">
        <v>25.8</v>
      </c>
      <c r="L35" s="169">
        <f t="shared" si="2"/>
        <v>44693</v>
      </c>
      <c r="M35" s="165">
        <v>28.4</v>
      </c>
      <c r="N35" s="169">
        <f t="shared" si="3"/>
        <v>44707</v>
      </c>
      <c r="O35" s="165">
        <f>'Aim 1 Study Calendar - JV'!AC35</f>
        <v>26.7</v>
      </c>
      <c r="P35" s="169">
        <f t="shared" si="4"/>
        <v>44721</v>
      </c>
      <c r="Q35" s="165">
        <f>'Aim 1 Study Calendar - JV'!AK35</f>
        <v>28.2</v>
      </c>
      <c r="R35" s="169">
        <f t="shared" si="38"/>
        <v>44735</v>
      </c>
      <c r="S35" s="165">
        <v>25.4</v>
      </c>
      <c r="T35" s="169">
        <f t="shared" si="39"/>
        <v>44742</v>
      </c>
      <c r="U35" s="165">
        <v>27.7</v>
      </c>
      <c r="V35" s="170">
        <f t="shared" si="40"/>
        <v>44749</v>
      </c>
      <c r="W35" s="189"/>
      <c r="X35" s="169">
        <f t="shared" si="41"/>
        <v>44763</v>
      </c>
      <c r="Y35" s="165">
        <v>28.6</v>
      </c>
      <c r="Z35" s="169">
        <f t="shared" si="42"/>
        <v>44777</v>
      </c>
      <c r="AA35" s="165">
        <v>27.8</v>
      </c>
      <c r="AB35" s="169">
        <f t="shared" si="43"/>
        <v>44791</v>
      </c>
      <c r="AC35" s="165">
        <v>27.3</v>
      </c>
      <c r="AD35" s="169">
        <f t="shared" si="44"/>
        <v>44805</v>
      </c>
      <c r="AE35" s="165">
        <v>27.7</v>
      </c>
      <c r="AF35" s="169">
        <f t="shared" si="45"/>
        <v>44819</v>
      </c>
      <c r="AG35" s="165">
        <v>28.8</v>
      </c>
      <c r="AH35" s="169">
        <f t="shared" si="46"/>
        <v>44833</v>
      </c>
      <c r="AI35" s="165">
        <v>28.1</v>
      </c>
      <c r="AJ35" s="169">
        <f t="shared" si="47"/>
        <v>44847</v>
      </c>
      <c r="AK35" s="165">
        <v>28.5</v>
      </c>
      <c r="AL35" s="169">
        <f t="shared" si="48"/>
        <v>44861</v>
      </c>
      <c r="AN35" s="169">
        <f t="shared" si="49"/>
        <v>44875</v>
      </c>
      <c r="AP35" s="169">
        <f t="shared" si="50"/>
        <v>44889</v>
      </c>
      <c r="AR35" s="169">
        <f t="shared" si="51"/>
        <v>44903</v>
      </c>
      <c r="AT35" s="169">
        <f t="shared" si="52"/>
        <v>44917</v>
      </c>
      <c r="AV35" s="169">
        <f t="shared" si="53"/>
        <v>44931</v>
      </c>
      <c r="AX35" s="169">
        <f t="shared" si="54"/>
        <v>44945</v>
      </c>
    </row>
    <row r="36" spans="1:51">
      <c r="A36" s="167">
        <f>'Aim 1 Study Calendar - JV'!A36</f>
        <v>35</v>
      </c>
      <c r="B36" s="166">
        <f>'Aim 1 Study Calendar - JV'!D36</f>
        <v>201353</v>
      </c>
      <c r="C36" s="166" t="str">
        <f>'Aim 1 Study Calendar - JV'!E36</f>
        <v>Unchanged</v>
      </c>
      <c r="D36" s="168">
        <f>'Aim 1 Study Calendar - JV'!T36</f>
        <v>44615</v>
      </c>
      <c r="E36" s="168" t="str">
        <f>'Aim 1 Study Calendar - JV'!L36</f>
        <v>HFD-EX</v>
      </c>
      <c r="F36" s="169">
        <f>'Aim 1 Study Calendar - JV'!AX36</f>
        <v>44651</v>
      </c>
      <c r="G36" s="165">
        <v>20.399999999999999</v>
      </c>
      <c r="H36" s="169">
        <f t="shared" si="0"/>
        <v>44665</v>
      </c>
      <c r="I36" s="165">
        <v>24.6</v>
      </c>
      <c r="J36" s="169">
        <f t="shared" si="1"/>
        <v>44679</v>
      </c>
      <c r="K36" s="165">
        <v>27.9</v>
      </c>
      <c r="L36" s="169">
        <f t="shared" si="2"/>
        <v>44693</v>
      </c>
      <c r="M36" s="165">
        <v>29.9</v>
      </c>
      <c r="N36" s="169">
        <f t="shared" si="3"/>
        <v>44707</v>
      </c>
      <c r="O36" s="165">
        <f>'Aim 1 Study Calendar - JV'!AC36</f>
        <v>26.2</v>
      </c>
      <c r="P36" s="169">
        <f t="shared" si="4"/>
        <v>44721</v>
      </c>
      <c r="Q36" s="165">
        <f>'Aim 1 Study Calendar - JV'!AK36</f>
        <v>30.7</v>
      </c>
      <c r="R36" s="169">
        <f t="shared" si="38"/>
        <v>44735</v>
      </c>
      <c r="S36" s="165">
        <v>28.1</v>
      </c>
      <c r="T36" s="169">
        <f t="shared" si="39"/>
        <v>44742</v>
      </c>
      <c r="U36" s="165">
        <v>29.5</v>
      </c>
      <c r="V36" s="170">
        <f t="shared" si="40"/>
        <v>44749</v>
      </c>
      <c r="W36" s="189"/>
      <c r="X36" s="169">
        <f t="shared" si="41"/>
        <v>44763</v>
      </c>
      <c r="Y36" s="165">
        <v>28.1</v>
      </c>
      <c r="Z36" s="169">
        <f t="shared" si="42"/>
        <v>44777</v>
      </c>
      <c r="AA36" s="165">
        <v>28.8</v>
      </c>
      <c r="AB36" s="169">
        <f t="shared" si="43"/>
        <v>44791</v>
      </c>
      <c r="AC36" s="165">
        <v>29.4</v>
      </c>
      <c r="AD36" s="169">
        <f t="shared" si="44"/>
        <v>44805</v>
      </c>
      <c r="AE36" s="165">
        <v>30.1</v>
      </c>
      <c r="AF36" s="169">
        <f t="shared" si="45"/>
        <v>44819</v>
      </c>
      <c r="AG36" s="165">
        <v>31.6</v>
      </c>
      <c r="AH36" s="169">
        <f t="shared" si="46"/>
        <v>44833</v>
      </c>
      <c r="AI36" s="165">
        <v>31.1</v>
      </c>
      <c r="AJ36" s="169">
        <f t="shared" si="47"/>
        <v>44847</v>
      </c>
      <c r="AK36" s="165">
        <v>1.9</v>
      </c>
      <c r="AL36" s="169">
        <f t="shared" si="48"/>
        <v>44861</v>
      </c>
      <c r="AN36" s="169">
        <f t="shared" si="49"/>
        <v>44875</v>
      </c>
      <c r="AP36" s="169">
        <f t="shared" si="50"/>
        <v>44889</v>
      </c>
      <c r="AR36" s="169">
        <f t="shared" si="51"/>
        <v>44903</v>
      </c>
      <c r="AT36" s="169">
        <f t="shared" si="52"/>
        <v>44917</v>
      </c>
      <c r="AV36" s="169">
        <f t="shared" si="53"/>
        <v>44931</v>
      </c>
      <c r="AX36" s="169">
        <f t="shared" si="54"/>
        <v>44945</v>
      </c>
    </row>
    <row r="37" spans="1:51">
      <c r="A37" s="167">
        <f>'Aim 1 Study Calendar - JV'!A37</f>
        <v>36</v>
      </c>
      <c r="B37" s="166">
        <f>'Aim 1 Study Calendar - JV'!D37</f>
        <v>201353</v>
      </c>
      <c r="C37" s="166" t="str">
        <f>'Aim 1 Study Calendar - JV'!E37</f>
        <v>Unchanged</v>
      </c>
      <c r="D37" s="168">
        <f>'Aim 1 Study Calendar - JV'!T37</f>
        <v>44615</v>
      </c>
      <c r="E37" s="168" t="str">
        <f>'Aim 1 Study Calendar - JV'!L37</f>
        <v>HFD-SED</v>
      </c>
      <c r="F37" s="169">
        <f>'Aim 1 Study Calendar - JV'!AX37</f>
        <v>44651</v>
      </c>
      <c r="G37" s="165">
        <v>19.5</v>
      </c>
      <c r="H37" s="169">
        <f t="shared" si="0"/>
        <v>44665</v>
      </c>
      <c r="I37" s="165">
        <v>22.4</v>
      </c>
      <c r="J37" s="169">
        <f t="shared" si="1"/>
        <v>44679</v>
      </c>
      <c r="K37" s="165">
        <v>25.4</v>
      </c>
      <c r="L37" s="169">
        <f t="shared" si="2"/>
        <v>44693</v>
      </c>
      <c r="M37" s="165">
        <v>27.8</v>
      </c>
      <c r="N37" s="169">
        <f t="shared" si="3"/>
        <v>44707</v>
      </c>
      <c r="O37" s="165">
        <f>'Aim 1 Study Calendar - JV'!AC37</f>
        <v>25.5</v>
      </c>
      <c r="P37" s="169">
        <f t="shared" si="4"/>
        <v>44721</v>
      </c>
      <c r="Q37" s="165">
        <f>'Aim 1 Study Calendar - JV'!AK37</f>
        <v>27.5</v>
      </c>
      <c r="R37" s="169">
        <f t="shared" si="38"/>
        <v>44735</v>
      </c>
      <c r="S37" s="165">
        <v>26.4</v>
      </c>
      <c r="T37" s="169">
        <f t="shared" si="39"/>
        <v>44742</v>
      </c>
      <c r="U37" s="165">
        <v>28</v>
      </c>
      <c r="V37" s="170">
        <f t="shared" si="40"/>
        <v>44749</v>
      </c>
      <c r="W37" s="189"/>
      <c r="X37" s="169">
        <f t="shared" si="41"/>
        <v>44763</v>
      </c>
      <c r="Y37" s="165">
        <v>27.7</v>
      </c>
      <c r="Z37" s="169">
        <f t="shared" si="42"/>
        <v>44777</v>
      </c>
      <c r="AA37" s="165">
        <v>27.9</v>
      </c>
      <c r="AB37" s="169">
        <f t="shared" si="43"/>
        <v>44791</v>
      </c>
      <c r="AC37" s="165">
        <v>28.4</v>
      </c>
      <c r="AD37" s="169">
        <f t="shared" si="44"/>
        <v>44805</v>
      </c>
      <c r="AE37" s="165">
        <v>28.9</v>
      </c>
      <c r="AF37" s="169">
        <f t="shared" si="45"/>
        <v>44819</v>
      </c>
      <c r="AG37" s="165">
        <v>29</v>
      </c>
      <c r="AH37" s="169">
        <f t="shared" si="46"/>
        <v>44833</v>
      </c>
      <c r="AI37" s="165">
        <v>28.6</v>
      </c>
      <c r="AJ37" s="169">
        <f t="shared" si="47"/>
        <v>44847</v>
      </c>
      <c r="AK37" s="165">
        <v>29.2</v>
      </c>
      <c r="AL37" s="169">
        <f t="shared" si="48"/>
        <v>44861</v>
      </c>
      <c r="AN37" s="169">
        <f t="shared" si="49"/>
        <v>44875</v>
      </c>
      <c r="AP37" s="169">
        <f t="shared" si="50"/>
        <v>44889</v>
      </c>
      <c r="AR37" s="169">
        <f t="shared" si="51"/>
        <v>44903</v>
      </c>
      <c r="AT37" s="169">
        <f t="shared" si="52"/>
        <v>44917</v>
      </c>
      <c r="AV37" s="169">
        <f t="shared" si="53"/>
        <v>44931</v>
      </c>
      <c r="AX37" s="169">
        <f t="shared" si="54"/>
        <v>44945</v>
      </c>
    </row>
    <row r="38" spans="1:51">
      <c r="A38" s="167">
        <f>'Aim 1 Study Calendar - JV'!A38</f>
        <v>37</v>
      </c>
      <c r="B38" s="166">
        <f>'Aim 1 Study Calendar - JV'!D38</f>
        <v>201353</v>
      </c>
      <c r="C38" s="166" t="str">
        <f>'Aim 1 Study Calendar - JV'!E38</f>
        <v>Unchanged</v>
      </c>
      <c r="D38" s="168">
        <f>'Aim 1 Study Calendar - JV'!T38</f>
        <v>44615</v>
      </c>
      <c r="E38" s="168" t="str">
        <f>'Aim 1 Study Calendar - JV'!L38</f>
        <v>HFD-SED</v>
      </c>
      <c r="F38" s="169">
        <f>'Aim 1 Study Calendar - JV'!AX38</f>
        <v>44651</v>
      </c>
      <c r="G38" s="165">
        <v>20.100000000000001</v>
      </c>
      <c r="H38" s="169">
        <f t="shared" si="0"/>
        <v>44665</v>
      </c>
      <c r="I38" s="165">
        <v>24.4</v>
      </c>
      <c r="J38" s="169">
        <f t="shared" si="1"/>
        <v>44679</v>
      </c>
      <c r="K38" s="165">
        <v>26.8</v>
      </c>
      <c r="L38" s="169">
        <f t="shared" si="2"/>
        <v>44693</v>
      </c>
      <c r="M38" s="165">
        <v>29.2</v>
      </c>
      <c r="N38" s="169">
        <f t="shared" si="3"/>
        <v>44707</v>
      </c>
      <c r="O38" s="165">
        <f>'Aim 1 Study Calendar - JV'!AC38</f>
        <v>27.5</v>
      </c>
      <c r="P38" s="169">
        <f t="shared" si="4"/>
        <v>44721</v>
      </c>
      <c r="Q38" s="165">
        <f>'Aim 1 Study Calendar - JV'!AK38</f>
        <v>29.1</v>
      </c>
      <c r="R38" s="169">
        <f t="shared" si="38"/>
        <v>44735</v>
      </c>
      <c r="S38" s="165">
        <v>27.7</v>
      </c>
      <c r="T38" s="169">
        <f t="shared" si="39"/>
        <v>44742</v>
      </c>
      <c r="U38" s="165">
        <v>28</v>
      </c>
      <c r="V38" s="170">
        <f t="shared" si="40"/>
        <v>44749</v>
      </c>
      <c r="W38" s="189"/>
      <c r="X38" s="169">
        <f t="shared" si="41"/>
        <v>44763</v>
      </c>
      <c r="Y38" s="165">
        <v>29.4</v>
      </c>
      <c r="Z38" s="169">
        <f t="shared" si="42"/>
        <v>44777</v>
      </c>
      <c r="AA38" s="165">
        <v>29.3</v>
      </c>
      <c r="AB38" s="169">
        <f t="shared" si="43"/>
        <v>44791</v>
      </c>
      <c r="AC38" s="165">
        <v>30.1</v>
      </c>
      <c r="AD38" s="169">
        <f t="shared" si="44"/>
        <v>44805</v>
      </c>
      <c r="AE38" s="165">
        <v>31.2</v>
      </c>
      <c r="AF38" s="169">
        <f t="shared" si="45"/>
        <v>44819</v>
      </c>
      <c r="AG38" s="165">
        <v>29.2</v>
      </c>
      <c r="AH38" s="169">
        <f t="shared" si="46"/>
        <v>44833</v>
      </c>
      <c r="AI38" s="165">
        <v>31.3</v>
      </c>
      <c r="AJ38" s="169">
        <f t="shared" si="47"/>
        <v>44847</v>
      </c>
      <c r="AK38" s="165">
        <v>31.4</v>
      </c>
      <c r="AL38" s="169">
        <f t="shared" si="48"/>
        <v>44861</v>
      </c>
      <c r="AN38" s="169">
        <f t="shared" si="49"/>
        <v>44875</v>
      </c>
      <c r="AP38" s="169">
        <f t="shared" si="50"/>
        <v>44889</v>
      </c>
      <c r="AR38" s="169">
        <f t="shared" si="51"/>
        <v>44903</v>
      </c>
      <c r="AT38" s="169">
        <f t="shared" si="52"/>
        <v>44917</v>
      </c>
      <c r="AV38" s="169">
        <f t="shared" si="53"/>
        <v>44931</v>
      </c>
      <c r="AX38" s="169">
        <f t="shared" si="54"/>
        <v>44945</v>
      </c>
    </row>
    <row r="39" spans="1:51">
      <c r="A39" s="167">
        <f>'Aim 1 Study Calendar - JV'!A39</f>
        <v>38</v>
      </c>
      <c r="B39" s="166">
        <f>'Aim 1 Study Calendar - JV'!D39</f>
        <v>201353</v>
      </c>
      <c r="C39" s="166" t="str">
        <f>'Aim 1 Study Calendar - JV'!E39</f>
        <v>Unchanged</v>
      </c>
      <c r="D39" s="168">
        <f>'Aim 1 Study Calendar - JV'!T39</f>
        <v>44615</v>
      </c>
      <c r="E39" s="168" t="str">
        <f>'Aim 1 Study Calendar - JV'!L39</f>
        <v>HFD-SED</v>
      </c>
      <c r="F39" s="169">
        <f>'Aim 1 Study Calendar - JV'!AX39</f>
        <v>44651</v>
      </c>
      <c r="G39" s="165">
        <v>17.7</v>
      </c>
      <c r="H39" s="169">
        <f t="shared" si="0"/>
        <v>44665</v>
      </c>
      <c r="I39" s="165">
        <v>21.6</v>
      </c>
      <c r="J39" s="169">
        <f t="shared" si="1"/>
        <v>44679</v>
      </c>
      <c r="K39" s="165">
        <v>24.2</v>
      </c>
      <c r="L39" s="169">
        <f t="shared" si="2"/>
        <v>44693</v>
      </c>
      <c r="M39" s="165">
        <v>26.4</v>
      </c>
      <c r="N39" s="169">
        <f t="shared" si="3"/>
        <v>44707</v>
      </c>
      <c r="O39" s="165">
        <f>'Aim 1 Study Calendar - JV'!AC39</f>
        <v>24.3</v>
      </c>
      <c r="P39" s="169">
        <f t="shared" si="4"/>
        <v>44721</v>
      </c>
      <c r="Q39" s="165">
        <f>'Aim 1 Study Calendar - JV'!AK39</f>
        <v>26.5</v>
      </c>
      <c r="R39" s="169">
        <f t="shared" si="38"/>
        <v>44735</v>
      </c>
      <c r="S39" s="165">
        <v>24.7</v>
      </c>
      <c r="T39" s="169">
        <f t="shared" si="39"/>
        <v>44742</v>
      </c>
      <c r="U39" s="165">
        <v>26.5</v>
      </c>
      <c r="V39" s="170">
        <f t="shared" si="40"/>
        <v>44749</v>
      </c>
      <c r="W39" s="189"/>
      <c r="X39" s="169">
        <f t="shared" si="41"/>
        <v>44763</v>
      </c>
      <c r="Y39" s="165">
        <v>26.4</v>
      </c>
      <c r="Z39" s="169">
        <f t="shared" si="42"/>
        <v>44777</v>
      </c>
      <c r="AA39" s="165">
        <v>27.2</v>
      </c>
      <c r="AB39" s="169">
        <f t="shared" si="43"/>
        <v>44791</v>
      </c>
      <c r="AC39" s="165">
        <v>27.7</v>
      </c>
      <c r="AD39" s="169">
        <f t="shared" si="44"/>
        <v>44805</v>
      </c>
      <c r="AE39" s="165">
        <v>28.2</v>
      </c>
      <c r="AF39" s="169">
        <f t="shared" si="45"/>
        <v>44819</v>
      </c>
      <c r="AG39" s="165">
        <v>32</v>
      </c>
      <c r="AH39" s="169">
        <f t="shared" si="46"/>
        <v>44833</v>
      </c>
      <c r="AI39" s="165">
        <v>28.7</v>
      </c>
      <c r="AJ39" s="169">
        <f t="shared" si="47"/>
        <v>44847</v>
      </c>
      <c r="AK39" s="165">
        <v>29.9</v>
      </c>
      <c r="AL39" s="169">
        <f t="shared" si="48"/>
        <v>44861</v>
      </c>
      <c r="AN39" s="169">
        <f t="shared" si="49"/>
        <v>44875</v>
      </c>
      <c r="AP39" s="169">
        <f t="shared" si="50"/>
        <v>44889</v>
      </c>
      <c r="AR39" s="169">
        <f t="shared" si="51"/>
        <v>44903</v>
      </c>
      <c r="AT39" s="169">
        <f t="shared" si="52"/>
        <v>44917</v>
      </c>
      <c r="AV39" s="169">
        <f t="shared" si="53"/>
        <v>44931</v>
      </c>
      <c r="AX39" s="169">
        <f t="shared" si="54"/>
        <v>44945</v>
      </c>
    </row>
    <row r="40" spans="1:51" s="171" customFormat="1">
      <c r="A40" s="177">
        <f>'Aim 1 Study Calendar - JV'!A40</f>
        <v>39</v>
      </c>
      <c r="B40" s="176">
        <f>'Aim 1 Study Calendar - JV'!D40</f>
        <v>202516</v>
      </c>
      <c r="C40" s="176">
        <f>'Aim 1 Study Calendar - JV'!E40</f>
        <v>203308</v>
      </c>
      <c r="D40" s="175">
        <f>'Aim 1 Study Calendar - JV'!T40</f>
        <v>44627</v>
      </c>
      <c r="E40" s="175" t="str">
        <f>'Aim 1 Study Calendar - JV'!L40</f>
        <v>CON-EX</v>
      </c>
      <c r="F40" s="173">
        <f>'Aim 1 Study Calendar - JV'!AX40</f>
        <v>44658</v>
      </c>
      <c r="G40" s="172">
        <v>13.9</v>
      </c>
      <c r="H40" s="173">
        <f t="shared" si="0"/>
        <v>44672</v>
      </c>
      <c r="I40" s="172">
        <v>17</v>
      </c>
      <c r="J40" s="173">
        <f t="shared" si="1"/>
        <v>44686</v>
      </c>
      <c r="K40" s="172">
        <v>18.8</v>
      </c>
      <c r="L40" s="173">
        <f t="shared" si="2"/>
        <v>44700</v>
      </c>
      <c r="M40" s="172">
        <v>19.7</v>
      </c>
      <c r="N40" s="173">
        <f t="shared" si="3"/>
        <v>44714</v>
      </c>
      <c r="O40" s="172">
        <f>'Aim 1 Study Calendar - JV'!AC40</f>
        <v>21.6</v>
      </c>
      <c r="P40" s="173">
        <f t="shared" si="4"/>
        <v>44728</v>
      </c>
      <c r="Q40" s="172">
        <f>'Aim 1 Study Calendar - JV'!AK40</f>
        <v>20.8</v>
      </c>
      <c r="R40" s="173">
        <f t="shared" si="38"/>
        <v>44742</v>
      </c>
      <c r="S40" s="172">
        <v>20</v>
      </c>
      <c r="T40" s="173">
        <f t="shared" si="39"/>
        <v>44749</v>
      </c>
      <c r="U40" s="172">
        <v>20</v>
      </c>
      <c r="V40" s="174">
        <f t="shared" si="40"/>
        <v>44756</v>
      </c>
      <c r="W40" s="172"/>
      <c r="X40" s="173">
        <f t="shared" si="41"/>
        <v>44770</v>
      </c>
      <c r="Y40" s="172">
        <v>32.4</v>
      </c>
      <c r="Z40" s="173">
        <f t="shared" si="42"/>
        <v>44784</v>
      </c>
      <c r="AA40" s="172">
        <v>21.6</v>
      </c>
      <c r="AB40" s="173">
        <f t="shared" si="43"/>
        <v>44798</v>
      </c>
      <c r="AC40" s="172">
        <v>21.9</v>
      </c>
      <c r="AD40" s="173">
        <f t="shared" si="44"/>
        <v>44812</v>
      </c>
      <c r="AE40" s="172">
        <v>22</v>
      </c>
      <c r="AF40" s="173">
        <f t="shared" si="45"/>
        <v>44826</v>
      </c>
      <c r="AG40" s="172">
        <v>22.8</v>
      </c>
      <c r="AH40" s="173">
        <f t="shared" si="46"/>
        <v>44840</v>
      </c>
      <c r="AI40" s="172">
        <v>21.8</v>
      </c>
      <c r="AJ40" s="173">
        <f t="shared" si="47"/>
        <v>44854</v>
      </c>
      <c r="AK40" s="189"/>
      <c r="AL40" s="173">
        <f t="shared" si="48"/>
        <v>44868</v>
      </c>
      <c r="AM40" s="172"/>
      <c r="AN40" s="173">
        <f t="shared" si="49"/>
        <v>44882</v>
      </c>
      <c r="AO40" s="172"/>
      <c r="AP40" s="173">
        <f t="shared" si="50"/>
        <v>44896</v>
      </c>
      <c r="AQ40" s="172"/>
      <c r="AR40" s="173">
        <f t="shared" si="51"/>
        <v>44910</v>
      </c>
      <c r="AS40" s="172"/>
      <c r="AT40" s="173">
        <f t="shared" si="52"/>
        <v>44924</v>
      </c>
      <c r="AU40" s="172"/>
      <c r="AV40" s="173">
        <f t="shared" si="53"/>
        <v>44938</v>
      </c>
      <c r="AW40" s="172"/>
      <c r="AX40" s="173">
        <f t="shared" si="54"/>
        <v>44952</v>
      </c>
      <c r="AY40" s="172"/>
    </row>
    <row r="41" spans="1:51" s="171" customFormat="1">
      <c r="A41" s="177">
        <f>'Aim 1 Study Calendar - JV'!A41</f>
        <v>40</v>
      </c>
      <c r="B41" s="176">
        <f>'Aim 1 Study Calendar - JV'!D41</f>
        <v>202516</v>
      </c>
      <c r="C41" s="176">
        <f>'Aim 1 Study Calendar - JV'!E41</f>
        <v>203308</v>
      </c>
      <c r="D41" s="175">
        <f>'Aim 1 Study Calendar - JV'!T41</f>
        <v>44627</v>
      </c>
      <c r="E41" s="175" t="str">
        <f>'Aim 1 Study Calendar - JV'!L41</f>
        <v>CON-EX</v>
      </c>
      <c r="F41" s="173">
        <f>'Aim 1 Study Calendar - JV'!AX41</f>
        <v>44658</v>
      </c>
      <c r="G41" s="172">
        <v>15.2</v>
      </c>
      <c r="H41" s="173">
        <f t="shared" si="0"/>
        <v>44672</v>
      </c>
      <c r="I41" s="172">
        <v>15.9</v>
      </c>
      <c r="J41" s="173">
        <f t="shared" si="1"/>
        <v>44686</v>
      </c>
      <c r="K41" s="172">
        <v>17.3</v>
      </c>
      <c r="L41" s="173">
        <f t="shared" si="2"/>
        <v>44700</v>
      </c>
      <c r="M41" s="172">
        <v>19.2</v>
      </c>
      <c r="N41" s="173">
        <f t="shared" si="3"/>
        <v>44714</v>
      </c>
      <c r="O41" s="172">
        <f>'Aim 1 Study Calendar - JV'!AC41</f>
        <v>22.4</v>
      </c>
      <c r="P41" s="173">
        <f t="shared" si="4"/>
        <v>44728</v>
      </c>
      <c r="Q41" s="172">
        <f>'Aim 1 Study Calendar - JV'!AK41</f>
        <v>22.1</v>
      </c>
      <c r="R41" s="173">
        <f t="shared" si="38"/>
        <v>44742</v>
      </c>
      <c r="S41" s="172">
        <v>21</v>
      </c>
      <c r="T41" s="173">
        <f t="shared" si="39"/>
        <v>44749</v>
      </c>
      <c r="U41" s="172">
        <v>20</v>
      </c>
      <c r="V41" s="174">
        <f t="shared" si="40"/>
        <v>44756</v>
      </c>
      <c r="W41" s="172"/>
      <c r="X41" s="173">
        <f t="shared" si="41"/>
        <v>44770</v>
      </c>
      <c r="Y41" s="172">
        <v>32.799999999999997</v>
      </c>
      <c r="Z41" s="173">
        <f t="shared" si="42"/>
        <v>44784</v>
      </c>
      <c r="AA41" s="172">
        <v>22.3</v>
      </c>
      <c r="AB41" s="173">
        <f t="shared" si="43"/>
        <v>44798</v>
      </c>
      <c r="AC41" s="172">
        <v>21.8</v>
      </c>
      <c r="AD41" s="173">
        <f t="shared" si="44"/>
        <v>44812</v>
      </c>
      <c r="AE41" s="172">
        <v>23.7</v>
      </c>
      <c r="AF41" s="173">
        <f t="shared" si="45"/>
        <v>44826</v>
      </c>
      <c r="AG41" s="172">
        <v>23.2</v>
      </c>
      <c r="AH41" s="173">
        <f t="shared" si="46"/>
        <v>44840</v>
      </c>
      <c r="AI41" s="172">
        <v>23.8</v>
      </c>
      <c r="AJ41" s="173">
        <f t="shared" si="47"/>
        <v>44854</v>
      </c>
      <c r="AK41" s="189"/>
      <c r="AL41" s="173">
        <f t="shared" si="48"/>
        <v>44868</v>
      </c>
      <c r="AM41" s="172"/>
      <c r="AN41" s="173">
        <f t="shared" si="49"/>
        <v>44882</v>
      </c>
      <c r="AO41" s="172"/>
      <c r="AP41" s="173">
        <f t="shared" si="50"/>
        <v>44896</v>
      </c>
      <c r="AQ41" s="172"/>
      <c r="AR41" s="173">
        <f t="shared" si="51"/>
        <v>44910</v>
      </c>
      <c r="AS41" s="172"/>
      <c r="AT41" s="173">
        <f t="shared" si="52"/>
        <v>44924</v>
      </c>
      <c r="AU41" s="172"/>
      <c r="AV41" s="173">
        <f t="shared" si="53"/>
        <v>44938</v>
      </c>
      <c r="AW41" s="172"/>
      <c r="AX41" s="173">
        <f t="shared" si="54"/>
        <v>44952</v>
      </c>
      <c r="AY41" s="172"/>
    </row>
    <row r="42" spans="1:51" s="171" customFormat="1">
      <c r="A42" s="177">
        <f>'Aim 1 Study Calendar - JV'!A42</f>
        <v>41</v>
      </c>
      <c r="B42" s="176">
        <f>'Aim 1 Study Calendar - JV'!D42</f>
        <v>202516</v>
      </c>
      <c r="C42" s="176">
        <f>'Aim 1 Study Calendar - JV'!E42</f>
        <v>203308</v>
      </c>
      <c r="D42" s="175">
        <f>'Aim 1 Study Calendar - JV'!T42</f>
        <v>44627</v>
      </c>
      <c r="E42" s="175" t="str">
        <f>'Aim 1 Study Calendar - JV'!L42</f>
        <v>CON-SED</v>
      </c>
      <c r="F42" s="173">
        <f>'Aim 1 Study Calendar - JV'!AX42</f>
        <v>44658</v>
      </c>
      <c r="G42" s="172">
        <v>14.6</v>
      </c>
      <c r="H42" s="173">
        <f t="shared" si="0"/>
        <v>44672</v>
      </c>
      <c r="I42" s="172">
        <v>16.899999999999999</v>
      </c>
      <c r="J42" s="173">
        <f t="shared" si="1"/>
        <v>44686</v>
      </c>
      <c r="K42" s="172">
        <v>17.399999999999999</v>
      </c>
      <c r="L42" s="173">
        <f t="shared" si="2"/>
        <v>44700</v>
      </c>
      <c r="M42" s="172">
        <v>18.600000000000001</v>
      </c>
      <c r="N42" s="173">
        <f t="shared" si="3"/>
        <v>44714</v>
      </c>
      <c r="O42" s="172">
        <f>'Aim 1 Study Calendar - JV'!AC42</f>
        <v>20.399999999999999</v>
      </c>
      <c r="P42" s="173">
        <f t="shared" si="4"/>
        <v>44728</v>
      </c>
      <c r="Q42" s="172">
        <f>'Aim 1 Study Calendar - JV'!AK42</f>
        <v>20.6</v>
      </c>
      <c r="R42" s="173">
        <f t="shared" si="38"/>
        <v>44742</v>
      </c>
      <c r="S42" s="172">
        <v>20.05</v>
      </c>
      <c r="T42" s="173">
        <f t="shared" si="39"/>
        <v>44749</v>
      </c>
      <c r="U42" s="172">
        <v>19.8</v>
      </c>
      <c r="V42" s="174">
        <f t="shared" si="40"/>
        <v>44756</v>
      </c>
      <c r="W42" s="172"/>
      <c r="X42" s="173">
        <f t="shared" si="41"/>
        <v>44770</v>
      </c>
      <c r="Y42" s="172">
        <v>39.6</v>
      </c>
      <c r="Z42" s="173">
        <f t="shared" si="42"/>
        <v>44784</v>
      </c>
      <c r="AA42" s="172">
        <v>20.9</v>
      </c>
      <c r="AB42" s="173">
        <f t="shared" si="43"/>
        <v>44798</v>
      </c>
      <c r="AC42" s="172">
        <v>21.8</v>
      </c>
      <c r="AD42" s="173">
        <f t="shared" si="44"/>
        <v>44812</v>
      </c>
      <c r="AE42" s="172">
        <v>21.6</v>
      </c>
      <c r="AF42" s="173">
        <f t="shared" si="45"/>
        <v>44826</v>
      </c>
      <c r="AG42" s="172">
        <v>21.9</v>
      </c>
      <c r="AH42" s="173">
        <f t="shared" si="46"/>
        <v>44840</v>
      </c>
      <c r="AI42" s="172">
        <v>21.5</v>
      </c>
      <c r="AJ42" s="173">
        <f t="shared" si="47"/>
        <v>44854</v>
      </c>
      <c r="AK42" s="189"/>
      <c r="AL42" s="173">
        <f t="shared" si="48"/>
        <v>44868</v>
      </c>
      <c r="AM42" s="172"/>
      <c r="AN42" s="173">
        <f t="shared" si="49"/>
        <v>44882</v>
      </c>
      <c r="AO42" s="172"/>
      <c r="AP42" s="173">
        <f t="shared" si="50"/>
        <v>44896</v>
      </c>
      <c r="AQ42" s="172"/>
      <c r="AR42" s="173">
        <f t="shared" si="51"/>
        <v>44910</v>
      </c>
      <c r="AS42" s="172"/>
      <c r="AT42" s="173">
        <f t="shared" si="52"/>
        <v>44924</v>
      </c>
      <c r="AU42" s="172"/>
      <c r="AV42" s="173">
        <f t="shared" si="53"/>
        <v>44938</v>
      </c>
      <c r="AW42" s="172"/>
      <c r="AX42" s="173">
        <f t="shared" si="54"/>
        <v>44952</v>
      </c>
      <c r="AY42" s="172"/>
    </row>
    <row r="43" spans="1:51" s="171" customFormat="1">
      <c r="A43" s="177">
        <f>'Aim 1 Study Calendar - JV'!A43</f>
        <v>42</v>
      </c>
      <c r="B43" s="176">
        <f>'Aim 1 Study Calendar - JV'!D43</f>
        <v>202516</v>
      </c>
      <c r="C43" s="176">
        <f>'Aim 1 Study Calendar - JV'!E43</f>
        <v>203308</v>
      </c>
      <c r="D43" s="175">
        <f>'Aim 1 Study Calendar - JV'!T43</f>
        <v>44627</v>
      </c>
      <c r="E43" s="175" t="str">
        <f>'Aim 1 Study Calendar - JV'!L43</f>
        <v>CON-SED</v>
      </c>
      <c r="F43" s="173">
        <f>'Aim 1 Study Calendar - JV'!AX43</f>
        <v>44658</v>
      </c>
      <c r="G43" s="172">
        <v>14.6</v>
      </c>
      <c r="H43" s="173">
        <f t="shared" si="0"/>
        <v>44672</v>
      </c>
      <c r="I43" s="172">
        <v>15.8</v>
      </c>
      <c r="J43" s="173">
        <f t="shared" si="1"/>
        <v>44686</v>
      </c>
      <c r="K43" s="172">
        <v>17.399999999999999</v>
      </c>
      <c r="L43" s="173">
        <f t="shared" si="2"/>
        <v>44700</v>
      </c>
      <c r="M43" s="172">
        <v>19.399999999999999</v>
      </c>
      <c r="N43" s="173">
        <f t="shared" si="3"/>
        <v>44714</v>
      </c>
      <c r="O43" s="172">
        <f>'Aim 1 Study Calendar - JV'!AC43</f>
        <v>19.899999999999999</v>
      </c>
      <c r="P43" s="173">
        <f t="shared" si="4"/>
        <v>44728</v>
      </c>
      <c r="Q43" s="172">
        <f>'Aim 1 Study Calendar - JV'!AK43</f>
        <v>21.3</v>
      </c>
      <c r="R43" s="173">
        <f t="shared" si="38"/>
        <v>44742</v>
      </c>
      <c r="S43" s="172">
        <v>19.8</v>
      </c>
      <c r="T43" s="173">
        <f t="shared" si="39"/>
        <v>44749</v>
      </c>
      <c r="U43" s="172">
        <v>19.8</v>
      </c>
      <c r="V43" s="174">
        <f t="shared" si="40"/>
        <v>44756</v>
      </c>
      <c r="W43" s="172"/>
      <c r="X43" s="173">
        <f t="shared" si="41"/>
        <v>44770</v>
      </c>
      <c r="Y43" s="172">
        <v>32</v>
      </c>
      <c r="Z43" s="173">
        <f t="shared" si="42"/>
        <v>44784</v>
      </c>
      <c r="AA43" s="172">
        <v>21.8</v>
      </c>
      <c r="AB43" s="173">
        <f t="shared" si="43"/>
        <v>44798</v>
      </c>
      <c r="AC43" s="172">
        <v>21.4</v>
      </c>
      <c r="AD43" s="173">
        <f t="shared" si="44"/>
        <v>44812</v>
      </c>
      <c r="AE43" s="172">
        <v>21.4</v>
      </c>
      <c r="AF43" s="173">
        <f t="shared" si="45"/>
        <v>44826</v>
      </c>
      <c r="AG43" s="172">
        <v>22.5</v>
      </c>
      <c r="AH43" s="173">
        <f t="shared" si="46"/>
        <v>44840</v>
      </c>
      <c r="AI43" s="172">
        <v>21.6</v>
      </c>
      <c r="AJ43" s="173">
        <f t="shared" si="47"/>
        <v>44854</v>
      </c>
      <c r="AK43" s="189"/>
      <c r="AL43" s="173">
        <f t="shared" si="48"/>
        <v>44868</v>
      </c>
      <c r="AM43" s="172"/>
      <c r="AN43" s="173">
        <f t="shared" si="49"/>
        <v>44882</v>
      </c>
      <c r="AO43" s="172"/>
      <c r="AP43" s="173">
        <f t="shared" si="50"/>
        <v>44896</v>
      </c>
      <c r="AQ43" s="172"/>
      <c r="AR43" s="173">
        <f t="shared" si="51"/>
        <v>44910</v>
      </c>
      <c r="AS43" s="172"/>
      <c r="AT43" s="173">
        <f t="shared" si="52"/>
        <v>44924</v>
      </c>
      <c r="AU43" s="172"/>
      <c r="AV43" s="173">
        <f t="shared" si="53"/>
        <v>44938</v>
      </c>
      <c r="AW43" s="172"/>
      <c r="AX43" s="173">
        <f t="shared" si="54"/>
        <v>44952</v>
      </c>
      <c r="AY43" s="172"/>
    </row>
    <row r="44" spans="1:51" s="171" customFormat="1">
      <c r="A44" s="177">
        <f>'Aim 1 Study Calendar - JV'!A44</f>
        <v>43</v>
      </c>
      <c r="B44" s="176">
        <f>'Aim 1 Study Calendar - JV'!D44</f>
        <v>202517</v>
      </c>
      <c r="C44" s="176">
        <f>'Aim 1 Study Calendar - JV'!E44</f>
        <v>203309</v>
      </c>
      <c r="D44" s="175">
        <f>'Aim 1 Study Calendar - JV'!T44</f>
        <v>44627</v>
      </c>
      <c r="E44" s="175" t="str">
        <f>'Aim 1 Study Calendar - JV'!L44</f>
        <v>CON-EX</v>
      </c>
      <c r="F44" s="173">
        <f>'Aim 1 Study Calendar - JV'!AX44</f>
        <v>44658</v>
      </c>
      <c r="G44" s="172">
        <v>15.9</v>
      </c>
      <c r="H44" s="173">
        <f t="shared" si="0"/>
        <v>44672</v>
      </c>
      <c r="I44" s="172">
        <v>20.9</v>
      </c>
      <c r="J44" s="173">
        <f t="shared" si="1"/>
        <v>44686</v>
      </c>
      <c r="K44" s="172">
        <v>22.9</v>
      </c>
      <c r="L44" s="173">
        <f t="shared" si="2"/>
        <v>44700</v>
      </c>
      <c r="M44" s="172">
        <v>24.8</v>
      </c>
      <c r="N44" s="173">
        <f t="shared" si="3"/>
        <v>44714</v>
      </c>
      <c r="O44" s="172">
        <f>'Aim 1 Study Calendar - JV'!AC44</f>
        <v>26.9</v>
      </c>
      <c r="P44" s="173">
        <f t="shared" si="4"/>
        <v>44728</v>
      </c>
      <c r="Q44" s="172">
        <f>'Aim 1 Study Calendar - JV'!AK44</f>
        <v>28.9</v>
      </c>
      <c r="R44" s="173">
        <f t="shared" si="38"/>
        <v>44742</v>
      </c>
      <c r="S44" s="172">
        <v>27.85</v>
      </c>
      <c r="T44" s="173">
        <f t="shared" si="39"/>
        <v>44749</v>
      </c>
      <c r="U44" s="172">
        <v>28.6</v>
      </c>
      <c r="V44" s="174">
        <f t="shared" si="40"/>
        <v>44756</v>
      </c>
      <c r="W44" s="172"/>
      <c r="X44" s="173">
        <f t="shared" si="41"/>
        <v>44770</v>
      </c>
      <c r="Y44" s="172">
        <v>27.3</v>
      </c>
      <c r="Z44" s="173">
        <f t="shared" si="42"/>
        <v>44784</v>
      </c>
      <c r="AA44" s="172">
        <v>27.4</v>
      </c>
      <c r="AB44" s="173">
        <f t="shared" si="43"/>
        <v>44798</v>
      </c>
      <c r="AC44" s="172">
        <v>28.3</v>
      </c>
      <c r="AD44" s="173">
        <f t="shared" si="44"/>
        <v>44812</v>
      </c>
      <c r="AE44" s="172">
        <v>28.9</v>
      </c>
      <c r="AF44" s="173">
        <f t="shared" si="45"/>
        <v>44826</v>
      </c>
      <c r="AG44" s="172">
        <v>30.2</v>
      </c>
      <c r="AH44" s="173">
        <f t="shared" si="46"/>
        <v>44840</v>
      </c>
      <c r="AI44" s="172">
        <v>30.8</v>
      </c>
      <c r="AJ44" s="173">
        <f t="shared" si="47"/>
        <v>44854</v>
      </c>
      <c r="AK44" s="172" t="s">
        <v>394</v>
      </c>
      <c r="AL44" s="200" t="s">
        <v>394</v>
      </c>
      <c r="AM44" s="172" t="s">
        <v>394</v>
      </c>
      <c r="AN44" s="200" t="s">
        <v>394</v>
      </c>
      <c r="AO44" s="200" t="s">
        <v>394</v>
      </c>
      <c r="AP44" s="200" t="s">
        <v>394</v>
      </c>
      <c r="AQ44" s="200" t="s">
        <v>394</v>
      </c>
      <c r="AR44" s="200" t="s">
        <v>394</v>
      </c>
      <c r="AS44" s="172"/>
      <c r="AT44" s="173" t="e">
        <f t="shared" si="52"/>
        <v>#VALUE!</v>
      </c>
      <c r="AU44" s="172"/>
      <c r="AV44" s="173" t="e">
        <f t="shared" si="53"/>
        <v>#VALUE!</v>
      </c>
      <c r="AW44" s="172"/>
      <c r="AX44" s="173" t="e">
        <f t="shared" si="54"/>
        <v>#VALUE!</v>
      </c>
      <c r="AY44" s="172"/>
    </row>
    <row r="45" spans="1:51" s="171" customFormat="1">
      <c r="A45" s="177">
        <f>'Aim 1 Study Calendar - JV'!A45</f>
        <v>44</v>
      </c>
      <c r="B45" s="176">
        <f>'Aim 1 Study Calendar - JV'!D45</f>
        <v>202517</v>
      </c>
      <c r="C45" s="176">
        <f>'Aim 1 Study Calendar - JV'!E45</f>
        <v>203309</v>
      </c>
      <c r="D45" s="175">
        <f>'Aim 1 Study Calendar - JV'!T45</f>
        <v>44627</v>
      </c>
      <c r="E45" s="175" t="str">
        <f>'Aim 1 Study Calendar - JV'!L45</f>
        <v>CON-SED</v>
      </c>
      <c r="F45" s="173">
        <f>'Aim 1 Study Calendar - JV'!AX45</f>
        <v>44658</v>
      </c>
      <c r="G45" s="172">
        <v>16.100000000000001</v>
      </c>
      <c r="H45" s="173">
        <f t="shared" si="0"/>
        <v>44672</v>
      </c>
      <c r="I45" s="172">
        <v>19.8</v>
      </c>
      <c r="J45" s="173">
        <f t="shared" si="1"/>
        <v>44686</v>
      </c>
      <c r="K45" s="172">
        <v>22.1</v>
      </c>
      <c r="L45" s="173">
        <f t="shared" si="2"/>
        <v>44700</v>
      </c>
      <c r="M45" s="172">
        <v>23.3</v>
      </c>
      <c r="N45" s="173">
        <f t="shared" si="3"/>
        <v>44714</v>
      </c>
      <c r="O45" s="172">
        <f>'Aim 1 Study Calendar - JV'!AC45</f>
        <v>25.4</v>
      </c>
      <c r="P45" s="173">
        <f t="shared" si="4"/>
        <v>44728</v>
      </c>
      <c r="Q45" s="172">
        <f>'Aim 1 Study Calendar - JV'!AK45</f>
        <v>27</v>
      </c>
      <c r="R45" s="173">
        <f t="shared" si="38"/>
        <v>44742</v>
      </c>
      <c r="S45" s="172">
        <v>26</v>
      </c>
      <c r="T45" s="173">
        <f t="shared" si="39"/>
        <v>44749</v>
      </c>
      <c r="U45" s="172">
        <v>26.2</v>
      </c>
      <c r="V45" s="174">
        <f t="shared" si="40"/>
        <v>44756</v>
      </c>
      <c r="W45" s="172"/>
      <c r="X45" s="173">
        <f t="shared" si="41"/>
        <v>44770</v>
      </c>
      <c r="Y45" s="172">
        <v>26.4</v>
      </c>
      <c r="Z45" s="173">
        <f t="shared" si="42"/>
        <v>44784</v>
      </c>
      <c r="AA45" s="172">
        <v>26.9</v>
      </c>
      <c r="AB45" s="173">
        <f t="shared" si="43"/>
        <v>44798</v>
      </c>
      <c r="AC45" s="172">
        <v>28.3</v>
      </c>
      <c r="AD45" s="173">
        <f t="shared" si="44"/>
        <v>44812</v>
      </c>
      <c r="AE45" s="172">
        <v>28.5</v>
      </c>
      <c r="AF45" s="173">
        <f t="shared" si="45"/>
        <v>44826</v>
      </c>
      <c r="AG45" s="172">
        <v>28.7</v>
      </c>
      <c r="AH45" s="173">
        <f t="shared" si="46"/>
        <v>44840</v>
      </c>
      <c r="AI45" s="172">
        <v>29.4</v>
      </c>
      <c r="AJ45" s="173">
        <f t="shared" si="47"/>
        <v>44854</v>
      </c>
      <c r="AK45" s="200" t="s">
        <v>394</v>
      </c>
      <c r="AL45" s="200" t="s">
        <v>394</v>
      </c>
      <c r="AM45" s="200" t="s">
        <v>394</v>
      </c>
      <c r="AN45" s="200" t="s">
        <v>394</v>
      </c>
      <c r="AO45" s="200" t="s">
        <v>394</v>
      </c>
      <c r="AP45" s="200" t="s">
        <v>394</v>
      </c>
      <c r="AQ45" s="200" t="s">
        <v>394</v>
      </c>
      <c r="AR45" s="200" t="s">
        <v>394</v>
      </c>
      <c r="AS45" s="172"/>
      <c r="AT45" s="173" t="e">
        <f t="shared" si="52"/>
        <v>#VALUE!</v>
      </c>
      <c r="AU45" s="172"/>
      <c r="AV45" s="173" t="e">
        <f t="shared" si="53"/>
        <v>#VALUE!</v>
      </c>
      <c r="AW45" s="172"/>
      <c r="AX45" s="173" t="e">
        <f t="shared" si="54"/>
        <v>#VALUE!</v>
      </c>
      <c r="AY45" s="172"/>
    </row>
    <row r="46" spans="1:51">
      <c r="A46" s="167">
        <f>'Aim 1 Study Calendar - JV'!A46</f>
        <v>45</v>
      </c>
      <c r="B46" s="166">
        <f>'Aim 1 Study Calendar - JV'!D46</f>
        <v>202517</v>
      </c>
      <c r="C46" s="166">
        <f>'Aim 1 Study Calendar - JV'!E46</f>
        <v>203309</v>
      </c>
      <c r="D46" s="168">
        <f>'Aim 1 Study Calendar - JV'!T46</f>
        <v>44627</v>
      </c>
      <c r="E46" s="168" t="str">
        <f>'Aim 1 Study Calendar - JV'!L46</f>
        <v>CON-SED</v>
      </c>
      <c r="F46" s="169">
        <f>'Aim 1 Study Calendar - JV'!AX46</f>
        <v>44658</v>
      </c>
      <c r="G46" s="165">
        <v>14.6</v>
      </c>
      <c r="H46" s="169">
        <f t="shared" si="0"/>
        <v>44672</v>
      </c>
      <c r="I46" s="165">
        <v>20.399999999999999</v>
      </c>
      <c r="J46" s="169">
        <f t="shared" si="1"/>
        <v>44686</v>
      </c>
      <c r="K46" s="165">
        <v>23.2</v>
      </c>
      <c r="L46" s="169">
        <f t="shared" si="2"/>
        <v>44700</v>
      </c>
      <c r="M46" s="165">
        <v>23.6</v>
      </c>
      <c r="N46" s="169">
        <f t="shared" si="3"/>
        <v>44714</v>
      </c>
      <c r="O46" s="165">
        <f>'Aim 1 Study Calendar - JV'!AC46</f>
        <v>26.3</v>
      </c>
      <c r="P46" s="169">
        <f t="shared" si="4"/>
        <v>44728</v>
      </c>
      <c r="Q46" s="165">
        <f>'Aim 1 Study Calendar - JV'!AK46</f>
        <v>27.3</v>
      </c>
      <c r="R46" s="169">
        <f t="shared" si="38"/>
        <v>44742</v>
      </c>
      <c r="S46" s="165">
        <v>27</v>
      </c>
      <c r="T46" s="169">
        <f t="shared" si="39"/>
        <v>44749</v>
      </c>
      <c r="U46" s="165">
        <v>27.7</v>
      </c>
      <c r="V46" s="170">
        <f t="shared" si="40"/>
        <v>44756</v>
      </c>
      <c r="W46" s="189"/>
      <c r="X46" s="169">
        <f t="shared" si="41"/>
        <v>44770</v>
      </c>
      <c r="Y46" s="165">
        <v>26.1</v>
      </c>
      <c r="Z46" s="169">
        <f t="shared" si="42"/>
        <v>44784</v>
      </c>
      <c r="AA46" s="165">
        <v>27.9</v>
      </c>
      <c r="AB46" s="169">
        <f t="shared" si="43"/>
        <v>44798</v>
      </c>
      <c r="AC46" s="165">
        <v>28.5</v>
      </c>
      <c r="AD46" s="169">
        <f t="shared" si="44"/>
        <v>44812</v>
      </c>
      <c r="AE46" s="165">
        <v>28.3</v>
      </c>
      <c r="AF46" s="169">
        <f t="shared" si="45"/>
        <v>44826</v>
      </c>
      <c r="AG46" s="165">
        <v>29.9</v>
      </c>
      <c r="AH46" s="169">
        <f t="shared" si="46"/>
        <v>44840</v>
      </c>
      <c r="AI46" s="165">
        <v>30</v>
      </c>
      <c r="AJ46" s="169">
        <f t="shared" si="47"/>
        <v>44854</v>
      </c>
      <c r="AK46" s="165">
        <v>28.8</v>
      </c>
      <c r="AL46" s="169">
        <f>AJ46+14</f>
        <v>44868</v>
      </c>
      <c r="AN46" s="169">
        <f>AL46+14</f>
        <v>44882</v>
      </c>
      <c r="AP46" s="169">
        <f>AN46+14</f>
        <v>44896</v>
      </c>
      <c r="AR46" s="169">
        <f>AP46+14</f>
        <v>44910</v>
      </c>
      <c r="AT46" s="169">
        <f t="shared" si="52"/>
        <v>44924</v>
      </c>
      <c r="AV46" s="169">
        <f t="shared" si="53"/>
        <v>44938</v>
      </c>
      <c r="AX46" s="169">
        <f t="shared" si="54"/>
        <v>44952</v>
      </c>
    </row>
    <row r="47" spans="1:51">
      <c r="A47" s="167">
        <f>'Aim 1 Study Calendar - JV'!A47</f>
        <v>46</v>
      </c>
      <c r="B47" s="166">
        <f>'Aim 1 Study Calendar - JV'!D47</f>
        <v>202671</v>
      </c>
      <c r="C47" s="166" t="str">
        <f>'Aim 1 Study Calendar - JV'!E47</f>
        <v>Unchanged</v>
      </c>
      <c r="D47" s="168">
        <f>'Aim 1 Study Calendar - JV'!T47</f>
        <v>44628</v>
      </c>
      <c r="E47" s="168" t="str">
        <f>'Aim 1 Study Calendar - JV'!L47</f>
        <v>CON-SED</v>
      </c>
      <c r="F47" s="169">
        <f>'Aim 1 Study Calendar - JV'!AX47</f>
        <v>44658</v>
      </c>
      <c r="G47" s="165">
        <v>13.6</v>
      </c>
      <c r="H47" s="169">
        <f t="shared" si="0"/>
        <v>44672</v>
      </c>
      <c r="I47" s="165">
        <v>17.7</v>
      </c>
      <c r="J47" s="169">
        <f t="shared" si="1"/>
        <v>44686</v>
      </c>
      <c r="K47" s="165">
        <v>18.8</v>
      </c>
      <c r="L47" s="169">
        <f t="shared" si="2"/>
        <v>44700</v>
      </c>
      <c r="M47" s="165">
        <v>19.399999999999999</v>
      </c>
      <c r="N47" s="169">
        <f t="shared" si="3"/>
        <v>44714</v>
      </c>
      <c r="O47" s="165">
        <f>'Aim 1 Study Calendar - JV'!AC47</f>
        <v>21</v>
      </c>
      <c r="P47" s="169">
        <f t="shared" si="4"/>
        <v>44728</v>
      </c>
      <c r="Q47" s="165">
        <f>'Aim 1 Study Calendar - JV'!AK47</f>
        <v>21.4</v>
      </c>
      <c r="R47" s="169">
        <f t="shared" si="38"/>
        <v>44742</v>
      </c>
      <c r="S47" s="165">
        <v>20.6</v>
      </c>
      <c r="T47" s="169">
        <f t="shared" si="39"/>
        <v>44749</v>
      </c>
      <c r="U47" s="165">
        <v>20.399999999999999</v>
      </c>
      <c r="V47" s="170">
        <f t="shared" si="40"/>
        <v>44756</v>
      </c>
      <c r="W47" s="189"/>
      <c r="X47" s="169">
        <f t="shared" si="41"/>
        <v>44770</v>
      </c>
      <c r="Y47" s="165">
        <v>21.3</v>
      </c>
      <c r="Z47" s="169">
        <f t="shared" si="42"/>
        <v>44784</v>
      </c>
      <c r="AA47" s="165">
        <v>21.7</v>
      </c>
      <c r="AB47" s="169">
        <f t="shared" si="43"/>
        <v>44798</v>
      </c>
      <c r="AC47" s="165">
        <v>22.9</v>
      </c>
      <c r="AD47" s="169">
        <f t="shared" si="44"/>
        <v>44812</v>
      </c>
      <c r="AE47" s="165">
        <v>22.8</v>
      </c>
      <c r="AF47" s="169">
        <f t="shared" si="45"/>
        <v>44826</v>
      </c>
      <c r="AG47" s="165">
        <v>23.1</v>
      </c>
      <c r="AH47" s="169">
        <f t="shared" si="46"/>
        <v>44840</v>
      </c>
      <c r="AI47" s="165">
        <v>22.9</v>
      </c>
      <c r="AJ47" s="169">
        <f t="shared" si="47"/>
        <v>44854</v>
      </c>
      <c r="AK47" s="165">
        <v>23.2</v>
      </c>
      <c r="AL47" s="169">
        <f>AJ47+14</f>
        <v>44868</v>
      </c>
      <c r="AN47" s="169">
        <f>AL47+14</f>
        <v>44882</v>
      </c>
      <c r="AP47" s="169">
        <f>AN47+14</f>
        <v>44896</v>
      </c>
      <c r="AR47" s="169">
        <f>AP47+14</f>
        <v>44910</v>
      </c>
      <c r="AT47" s="169">
        <f t="shared" si="52"/>
        <v>44924</v>
      </c>
      <c r="AV47" s="169">
        <f t="shared" si="53"/>
        <v>44938</v>
      </c>
      <c r="AX47" s="169">
        <f t="shared" si="54"/>
        <v>44952</v>
      </c>
    </row>
    <row r="48" spans="1:51">
      <c r="A48" s="167">
        <f>'Aim 1 Study Calendar - JV'!A48</f>
        <v>47</v>
      </c>
      <c r="B48" s="166">
        <f>'Aim 1 Study Calendar - JV'!D48</f>
        <v>202671</v>
      </c>
      <c r="C48" s="166" t="str">
        <f>'Aim 1 Study Calendar - JV'!E48</f>
        <v>Unchanged</v>
      </c>
      <c r="D48" s="168">
        <f>'Aim 1 Study Calendar - JV'!T48</f>
        <v>44628</v>
      </c>
      <c r="E48" s="168" t="str">
        <f>'Aim 1 Study Calendar - JV'!L48</f>
        <v>CON-SED</v>
      </c>
      <c r="F48" s="169">
        <f>'Aim 1 Study Calendar - JV'!AX48</f>
        <v>44658</v>
      </c>
      <c r="G48" s="165">
        <v>12.8</v>
      </c>
      <c r="H48" s="169">
        <f t="shared" si="0"/>
        <v>44672</v>
      </c>
      <c r="I48" s="165">
        <v>15.2</v>
      </c>
      <c r="J48" s="169">
        <f t="shared" si="1"/>
        <v>44686</v>
      </c>
      <c r="K48" s="165">
        <v>16.899999999999999</v>
      </c>
      <c r="L48" s="169">
        <f t="shared" si="2"/>
        <v>44700</v>
      </c>
      <c r="M48" s="165">
        <v>17.8</v>
      </c>
      <c r="N48" s="169">
        <f t="shared" si="3"/>
        <v>44714</v>
      </c>
      <c r="O48" s="165">
        <f>'Aim 1 Study Calendar - JV'!AC48</f>
        <v>19.2</v>
      </c>
      <c r="P48" s="169">
        <f t="shared" si="4"/>
        <v>44728</v>
      </c>
      <c r="Q48" s="165">
        <f>'Aim 1 Study Calendar - JV'!AK48</f>
        <v>20.5</v>
      </c>
      <c r="R48" s="169">
        <f t="shared" si="38"/>
        <v>44742</v>
      </c>
      <c r="S48" s="165">
        <v>19.549999999999997</v>
      </c>
      <c r="T48" s="169">
        <f t="shared" si="39"/>
        <v>44749</v>
      </c>
      <c r="U48" s="165">
        <v>19.2</v>
      </c>
      <c r="V48" s="170">
        <f t="shared" si="40"/>
        <v>44756</v>
      </c>
      <c r="W48" s="189"/>
      <c r="X48" s="169">
        <f t="shared" si="41"/>
        <v>44770</v>
      </c>
      <c r="Y48" s="165">
        <v>19.5</v>
      </c>
      <c r="Z48" s="169">
        <f t="shared" si="42"/>
        <v>44784</v>
      </c>
      <c r="AA48" s="165">
        <v>20.2</v>
      </c>
      <c r="AB48" s="169">
        <f t="shared" si="43"/>
        <v>44798</v>
      </c>
      <c r="AC48" s="165">
        <v>21</v>
      </c>
      <c r="AD48" s="169">
        <f t="shared" si="44"/>
        <v>44812</v>
      </c>
      <c r="AE48" s="165">
        <v>20.9</v>
      </c>
      <c r="AF48" s="169">
        <f t="shared" si="45"/>
        <v>44826</v>
      </c>
      <c r="AG48" s="165">
        <v>20.7</v>
      </c>
      <c r="AH48" s="169">
        <f t="shared" si="46"/>
        <v>44840</v>
      </c>
      <c r="AI48" s="165">
        <v>21.1</v>
      </c>
      <c r="AJ48" s="169">
        <f t="shared" si="47"/>
        <v>44854</v>
      </c>
      <c r="AK48" s="165">
        <v>21</v>
      </c>
      <c r="AL48" s="169">
        <f>AJ48+14</f>
        <v>44868</v>
      </c>
      <c r="AN48" s="169">
        <f>AL48+14</f>
        <v>44882</v>
      </c>
      <c r="AP48" s="169">
        <f>AN48+14</f>
        <v>44896</v>
      </c>
      <c r="AR48" s="169">
        <f>AP48+14</f>
        <v>44910</v>
      </c>
      <c r="AT48" s="169">
        <f t="shared" si="52"/>
        <v>44924</v>
      </c>
      <c r="AV48" s="169">
        <f t="shared" si="53"/>
        <v>44938</v>
      </c>
      <c r="AX48" s="169">
        <f t="shared" si="54"/>
        <v>44952</v>
      </c>
    </row>
    <row r="49" spans="1:51" s="171" customFormat="1">
      <c r="A49" s="177">
        <f>'Aim 1 Study Calendar - JV'!A49</f>
        <v>48</v>
      </c>
      <c r="B49" s="176">
        <f>'Aim 1 Study Calendar - JV'!D49</f>
        <v>202671</v>
      </c>
      <c r="C49" s="176" t="str">
        <f>'Aim 1 Study Calendar - JV'!E49</f>
        <v>Unchanged</v>
      </c>
      <c r="D49" s="175">
        <f>'Aim 1 Study Calendar - JV'!T49</f>
        <v>44628</v>
      </c>
      <c r="E49" s="175" t="str">
        <f>'Aim 1 Study Calendar - JV'!L49</f>
        <v>CON-EX</v>
      </c>
      <c r="F49" s="173">
        <f>'Aim 1 Study Calendar - JV'!AX49</f>
        <v>44658</v>
      </c>
      <c r="G49" s="172">
        <v>12.5</v>
      </c>
      <c r="H49" s="173">
        <f t="shared" si="0"/>
        <v>44672</v>
      </c>
      <c r="I49" s="172">
        <v>17.3</v>
      </c>
      <c r="J49" s="173">
        <f t="shared" si="1"/>
        <v>44686</v>
      </c>
      <c r="K49" s="172">
        <v>18.2</v>
      </c>
      <c r="L49" s="173">
        <f t="shared" si="2"/>
        <v>44700</v>
      </c>
      <c r="M49" s="172">
        <v>20.2</v>
      </c>
      <c r="N49" s="173">
        <f t="shared" si="3"/>
        <v>44714</v>
      </c>
      <c r="O49" s="172">
        <f>'Aim 1 Study Calendar - JV'!AC49</f>
        <v>21.1</v>
      </c>
      <c r="P49" s="173">
        <f t="shared" si="4"/>
        <v>44728</v>
      </c>
      <c r="Q49" s="172">
        <f>'Aim 1 Study Calendar - JV'!AK49</f>
        <v>20.8</v>
      </c>
      <c r="R49" s="173">
        <f t="shared" si="38"/>
        <v>44742</v>
      </c>
      <c r="S49" s="172">
        <v>20.5</v>
      </c>
      <c r="T49" s="173">
        <f t="shared" si="39"/>
        <v>44749</v>
      </c>
      <c r="U49" s="172">
        <v>20.399999999999999</v>
      </c>
      <c r="V49" s="174">
        <f t="shared" si="40"/>
        <v>44756</v>
      </c>
      <c r="W49" s="172"/>
      <c r="X49" s="173">
        <f t="shared" si="41"/>
        <v>44770</v>
      </c>
      <c r="Y49" s="172">
        <v>21.8</v>
      </c>
      <c r="Z49" s="173">
        <f t="shared" si="42"/>
        <v>44784</v>
      </c>
      <c r="AA49" s="172">
        <v>20.9</v>
      </c>
      <c r="AB49" s="173">
        <f t="shared" si="43"/>
        <v>44798</v>
      </c>
      <c r="AC49" s="172">
        <v>21.8</v>
      </c>
      <c r="AD49" s="173">
        <f t="shared" si="44"/>
        <v>44812</v>
      </c>
      <c r="AE49" s="172">
        <v>22.4</v>
      </c>
      <c r="AF49" s="173">
        <f t="shared" si="45"/>
        <v>44826</v>
      </c>
      <c r="AG49" s="172">
        <v>23.1</v>
      </c>
      <c r="AH49" s="173">
        <f t="shared" si="46"/>
        <v>44840</v>
      </c>
      <c r="AI49" s="172">
        <v>22.4</v>
      </c>
      <c r="AJ49" s="173">
        <f t="shared" si="47"/>
        <v>44854</v>
      </c>
      <c r="AK49" s="200" t="s">
        <v>394</v>
      </c>
      <c r="AL49" s="200" t="s">
        <v>394</v>
      </c>
      <c r="AM49" s="200" t="s">
        <v>394</v>
      </c>
      <c r="AN49" s="200" t="s">
        <v>394</v>
      </c>
      <c r="AO49" s="200" t="s">
        <v>394</v>
      </c>
      <c r="AP49" s="200" t="s">
        <v>394</v>
      </c>
      <c r="AQ49" s="200" t="s">
        <v>394</v>
      </c>
      <c r="AR49" s="200" t="s">
        <v>394</v>
      </c>
      <c r="AS49" s="172"/>
      <c r="AT49" s="173" t="e">
        <f t="shared" si="52"/>
        <v>#VALUE!</v>
      </c>
      <c r="AU49" s="172"/>
      <c r="AV49" s="173" t="e">
        <f t="shared" si="53"/>
        <v>#VALUE!</v>
      </c>
      <c r="AW49" s="172"/>
      <c r="AX49" s="173" t="e">
        <f t="shared" si="54"/>
        <v>#VALUE!</v>
      </c>
      <c r="AY49" s="172"/>
    </row>
    <row r="50" spans="1:51" s="171" customFormat="1">
      <c r="A50" s="177">
        <f>'Aim 1 Study Calendar - JV'!A50</f>
        <v>49</v>
      </c>
      <c r="B50" s="176">
        <f>'Aim 1 Study Calendar - JV'!D50</f>
        <v>202671</v>
      </c>
      <c r="C50" s="176" t="str">
        <f>'Aim 1 Study Calendar - JV'!E50</f>
        <v>Unchanged</v>
      </c>
      <c r="D50" s="175">
        <f>'Aim 1 Study Calendar - JV'!T50</f>
        <v>44628</v>
      </c>
      <c r="E50" s="175" t="str">
        <f>'Aim 1 Study Calendar - JV'!L50</f>
        <v>CON-EX</v>
      </c>
      <c r="F50" s="173">
        <f>'Aim 1 Study Calendar - JV'!AX50</f>
        <v>44658</v>
      </c>
      <c r="G50" s="172">
        <v>13.1</v>
      </c>
      <c r="H50" s="173">
        <f t="shared" si="0"/>
        <v>44672</v>
      </c>
      <c r="I50" s="172">
        <v>15.9</v>
      </c>
      <c r="J50" s="173">
        <f t="shared" si="1"/>
        <v>44686</v>
      </c>
      <c r="K50" s="172">
        <v>16.8</v>
      </c>
      <c r="L50" s="173">
        <f t="shared" si="2"/>
        <v>44700</v>
      </c>
      <c r="M50" s="172">
        <v>17.600000000000001</v>
      </c>
      <c r="N50" s="173">
        <f t="shared" si="3"/>
        <v>44714</v>
      </c>
      <c r="O50" s="172">
        <f>'Aim 1 Study Calendar - JV'!AC50</f>
        <v>19.2</v>
      </c>
      <c r="P50" s="173">
        <f t="shared" si="4"/>
        <v>44728</v>
      </c>
      <c r="Q50" s="172">
        <f>'Aim 1 Study Calendar - JV'!AK50</f>
        <v>19.600000000000001</v>
      </c>
      <c r="R50" s="173">
        <f t="shared" si="38"/>
        <v>44742</v>
      </c>
      <c r="S50" s="172">
        <v>19.600000000000001</v>
      </c>
      <c r="T50" s="173">
        <f t="shared" si="39"/>
        <v>44749</v>
      </c>
      <c r="U50" s="172">
        <v>19.600000000000001</v>
      </c>
      <c r="V50" s="174">
        <f t="shared" si="40"/>
        <v>44756</v>
      </c>
      <c r="W50" s="172"/>
      <c r="X50" s="173">
        <f t="shared" si="41"/>
        <v>44770</v>
      </c>
      <c r="Y50" s="172">
        <v>20.5</v>
      </c>
      <c r="Z50" s="173">
        <f t="shared" si="42"/>
        <v>44784</v>
      </c>
      <c r="AA50" s="172">
        <v>20.2</v>
      </c>
      <c r="AB50" s="173">
        <f t="shared" si="43"/>
        <v>44798</v>
      </c>
      <c r="AC50" s="172">
        <v>20</v>
      </c>
      <c r="AD50" s="173">
        <f t="shared" si="44"/>
        <v>44812</v>
      </c>
      <c r="AE50" s="172">
        <v>20</v>
      </c>
      <c r="AF50" s="173">
        <f t="shared" si="45"/>
        <v>44826</v>
      </c>
      <c r="AG50" s="172">
        <v>21.7</v>
      </c>
      <c r="AH50" s="173">
        <f t="shared" si="46"/>
        <v>44840</v>
      </c>
      <c r="AI50" s="172">
        <v>19.8</v>
      </c>
      <c r="AJ50" s="173">
        <f t="shared" si="47"/>
        <v>44854</v>
      </c>
      <c r="AK50" s="200" t="s">
        <v>394</v>
      </c>
      <c r="AL50" s="200" t="s">
        <v>394</v>
      </c>
      <c r="AM50" s="200" t="s">
        <v>394</v>
      </c>
      <c r="AN50" s="200" t="s">
        <v>394</v>
      </c>
      <c r="AO50" s="200" t="s">
        <v>394</v>
      </c>
      <c r="AP50" s="200" t="s">
        <v>394</v>
      </c>
      <c r="AQ50" s="200" t="s">
        <v>394</v>
      </c>
      <c r="AR50" s="200" t="s">
        <v>394</v>
      </c>
      <c r="AS50" s="172"/>
      <c r="AT50" s="173" t="e">
        <f t="shared" si="52"/>
        <v>#VALUE!</v>
      </c>
      <c r="AU50" s="172"/>
      <c r="AV50" s="173" t="e">
        <f t="shared" si="53"/>
        <v>#VALUE!</v>
      </c>
      <c r="AW50" s="172"/>
      <c r="AX50" s="173" t="e">
        <f t="shared" si="54"/>
        <v>#VALUE!</v>
      </c>
      <c r="AY50" s="172"/>
    </row>
    <row r="51" spans="1:51">
      <c r="A51" s="167">
        <f>'Aim 1 Study Calendar - JV'!A51</f>
        <v>50</v>
      </c>
      <c r="B51" s="166">
        <f>'Aim 1 Study Calendar - JV'!D51</f>
        <v>202672</v>
      </c>
      <c r="C51" s="166" t="str">
        <f>'Aim 1 Study Calendar - JV'!E51</f>
        <v>Unchanged</v>
      </c>
      <c r="D51" s="168">
        <f>'Aim 1 Study Calendar - JV'!T51</f>
        <v>44628</v>
      </c>
      <c r="E51" s="168" t="str">
        <f>'Aim 1 Study Calendar - JV'!L51</f>
        <v>CON-SED</v>
      </c>
      <c r="F51" s="169">
        <f>'Aim 1 Study Calendar - JV'!AX51</f>
        <v>44658</v>
      </c>
      <c r="G51" s="165">
        <v>13.7</v>
      </c>
      <c r="H51" s="169">
        <f t="shared" si="0"/>
        <v>44672</v>
      </c>
      <c r="I51" s="165">
        <v>20.5</v>
      </c>
      <c r="J51" s="169">
        <f t="shared" si="1"/>
        <v>44686</v>
      </c>
      <c r="K51" s="165">
        <v>22.7</v>
      </c>
      <c r="L51" s="169">
        <f t="shared" si="2"/>
        <v>44700</v>
      </c>
      <c r="M51" s="165">
        <v>24.9</v>
      </c>
      <c r="N51" s="169">
        <f t="shared" si="3"/>
        <v>44714</v>
      </c>
      <c r="O51" s="165">
        <f>'Aim 1 Study Calendar - JV'!AC51</f>
        <v>26.5</v>
      </c>
      <c r="P51" s="169">
        <f t="shared" si="4"/>
        <v>44728</v>
      </c>
      <c r="Q51" s="165">
        <f>'Aim 1 Study Calendar - JV'!AK51</f>
        <v>27.4</v>
      </c>
      <c r="R51" s="169">
        <f t="shared" si="38"/>
        <v>44742</v>
      </c>
      <c r="S51" s="165">
        <v>25.3</v>
      </c>
      <c r="T51" s="169">
        <f t="shared" si="39"/>
        <v>44749</v>
      </c>
      <c r="U51" s="165">
        <v>25.6</v>
      </c>
      <c r="V51" s="170">
        <f t="shared" si="40"/>
        <v>44756</v>
      </c>
      <c r="W51" s="189"/>
      <c r="X51" s="169">
        <f t="shared" si="41"/>
        <v>44770</v>
      </c>
      <c r="Y51" s="165">
        <v>26.6</v>
      </c>
      <c r="Z51" s="169">
        <f t="shared" si="42"/>
        <v>44784</v>
      </c>
      <c r="AA51" s="165">
        <v>27.7</v>
      </c>
      <c r="AB51" s="169">
        <f t="shared" si="43"/>
        <v>44798</v>
      </c>
      <c r="AC51" s="165">
        <v>29.4</v>
      </c>
      <c r="AD51" s="169">
        <f t="shared" si="44"/>
        <v>44812</v>
      </c>
      <c r="AE51" s="165">
        <v>30</v>
      </c>
      <c r="AF51" s="169">
        <f t="shared" si="45"/>
        <v>44826</v>
      </c>
      <c r="AG51" s="165">
        <v>29.7</v>
      </c>
      <c r="AH51" s="169">
        <f t="shared" si="46"/>
        <v>44840</v>
      </c>
      <c r="AI51" s="165">
        <v>29.9</v>
      </c>
      <c r="AJ51" s="169">
        <f t="shared" si="47"/>
        <v>44854</v>
      </c>
      <c r="AK51" s="165">
        <v>30.7</v>
      </c>
      <c r="AL51" s="169">
        <f t="shared" ref="AL51:AL82" si="55">AJ51+14</f>
        <v>44868</v>
      </c>
      <c r="AN51" s="169">
        <f t="shared" ref="AN51:AN82" si="56">AL51+14</f>
        <v>44882</v>
      </c>
      <c r="AP51" s="169">
        <f t="shared" ref="AP51:AP82" si="57">AN51+14</f>
        <v>44896</v>
      </c>
      <c r="AR51" s="169">
        <f t="shared" ref="AR51:AR82" si="58">AP51+14</f>
        <v>44910</v>
      </c>
      <c r="AT51" s="169">
        <f t="shared" si="52"/>
        <v>44924</v>
      </c>
      <c r="AV51" s="169">
        <f t="shared" si="53"/>
        <v>44938</v>
      </c>
      <c r="AX51" s="169">
        <f t="shared" si="54"/>
        <v>44952</v>
      </c>
    </row>
    <row r="52" spans="1:51">
      <c r="A52" s="167">
        <f>'Aim 1 Study Calendar - JV'!A52</f>
        <v>51</v>
      </c>
      <c r="B52" s="166">
        <f>'Aim 1 Study Calendar - JV'!D52</f>
        <v>202672</v>
      </c>
      <c r="C52" s="166" t="str">
        <f>'Aim 1 Study Calendar - JV'!E52</f>
        <v>Unchanged</v>
      </c>
      <c r="D52" s="168">
        <f>'Aim 1 Study Calendar - JV'!T52</f>
        <v>44628</v>
      </c>
      <c r="E52" s="168" t="str">
        <f>'Aim 1 Study Calendar - JV'!L52</f>
        <v>CON-SED</v>
      </c>
      <c r="F52" s="169">
        <f>'Aim 1 Study Calendar - JV'!AX52</f>
        <v>44658</v>
      </c>
      <c r="G52" s="165">
        <v>16.100000000000001</v>
      </c>
      <c r="H52" s="169">
        <f t="shared" si="0"/>
        <v>44672</v>
      </c>
      <c r="I52" s="165">
        <v>20.100000000000001</v>
      </c>
      <c r="J52" s="169">
        <f t="shared" si="1"/>
        <v>44686</v>
      </c>
      <c r="K52" s="165">
        <v>22.1</v>
      </c>
      <c r="L52" s="169">
        <f t="shared" si="2"/>
        <v>44700</v>
      </c>
      <c r="M52" s="165">
        <v>23.3</v>
      </c>
      <c r="N52" s="169">
        <f t="shared" si="3"/>
        <v>44714</v>
      </c>
      <c r="O52" s="165">
        <f>'Aim 1 Study Calendar - JV'!AC52</f>
        <v>25.8</v>
      </c>
      <c r="P52" s="169">
        <f t="shared" si="4"/>
        <v>44728</v>
      </c>
      <c r="Q52" s="165">
        <f>'Aim 1 Study Calendar - JV'!AK52</f>
        <v>26.4</v>
      </c>
      <c r="R52" s="169">
        <f t="shared" si="38"/>
        <v>44742</v>
      </c>
      <c r="S52" s="165">
        <v>25.7</v>
      </c>
      <c r="T52" s="169">
        <f t="shared" si="39"/>
        <v>44749</v>
      </c>
      <c r="U52" s="165">
        <v>25.9</v>
      </c>
      <c r="V52" s="170">
        <f t="shared" si="40"/>
        <v>44756</v>
      </c>
      <c r="W52" s="189"/>
      <c r="X52" s="169">
        <f t="shared" si="41"/>
        <v>44770</v>
      </c>
      <c r="Y52" s="165">
        <v>26</v>
      </c>
      <c r="Z52" s="169">
        <f t="shared" si="42"/>
        <v>44784</v>
      </c>
      <c r="AA52" s="165">
        <v>27</v>
      </c>
      <c r="AB52" s="169">
        <f t="shared" si="43"/>
        <v>44798</v>
      </c>
      <c r="AC52" s="165">
        <v>29.3</v>
      </c>
      <c r="AD52" s="169">
        <f t="shared" si="44"/>
        <v>44812</v>
      </c>
      <c r="AE52" s="165">
        <v>29.7</v>
      </c>
      <c r="AF52" s="169">
        <f t="shared" si="45"/>
        <v>44826</v>
      </c>
      <c r="AG52" s="165">
        <v>29.2</v>
      </c>
      <c r="AH52" s="169">
        <f t="shared" si="46"/>
        <v>44840</v>
      </c>
      <c r="AI52" s="165">
        <v>30.4</v>
      </c>
      <c r="AJ52" s="169">
        <f t="shared" si="47"/>
        <v>44854</v>
      </c>
      <c r="AK52" s="165">
        <v>30.3</v>
      </c>
      <c r="AL52" s="169">
        <f t="shared" si="55"/>
        <v>44868</v>
      </c>
      <c r="AN52" s="169">
        <f t="shared" si="56"/>
        <v>44882</v>
      </c>
      <c r="AP52" s="169">
        <f t="shared" si="57"/>
        <v>44896</v>
      </c>
      <c r="AR52" s="169">
        <f t="shared" si="58"/>
        <v>44910</v>
      </c>
      <c r="AT52" s="169">
        <f t="shared" si="52"/>
        <v>44924</v>
      </c>
      <c r="AV52" s="169">
        <f t="shared" si="53"/>
        <v>44938</v>
      </c>
      <c r="AX52" s="169">
        <f t="shared" si="54"/>
        <v>44952</v>
      </c>
    </row>
    <row r="53" spans="1:51">
      <c r="A53" s="167">
        <f>'Aim 1 Study Calendar - JV'!A53</f>
        <v>52</v>
      </c>
      <c r="B53" s="166">
        <f>'Aim 1 Study Calendar - JV'!D53</f>
        <v>202672</v>
      </c>
      <c r="C53" s="166" t="str">
        <f>'Aim 1 Study Calendar - JV'!E53</f>
        <v>Unchanged</v>
      </c>
      <c r="D53" s="168">
        <f>'Aim 1 Study Calendar - JV'!T53</f>
        <v>44628</v>
      </c>
      <c r="E53" s="168" t="str">
        <f>'Aim 1 Study Calendar - JV'!L53</f>
        <v>CON-SED</v>
      </c>
      <c r="F53" s="169">
        <f>'Aim 1 Study Calendar - JV'!AX53</f>
        <v>44658</v>
      </c>
      <c r="G53" s="165">
        <v>17.100000000000001</v>
      </c>
      <c r="H53" s="169">
        <f t="shared" si="0"/>
        <v>44672</v>
      </c>
      <c r="I53" s="165">
        <v>22.8</v>
      </c>
      <c r="J53" s="169">
        <f t="shared" si="1"/>
        <v>44686</v>
      </c>
      <c r="K53" s="165">
        <v>24.3</v>
      </c>
      <c r="L53" s="169">
        <f t="shared" si="2"/>
        <v>44700</v>
      </c>
      <c r="M53" s="165">
        <v>26.8</v>
      </c>
      <c r="N53" s="169">
        <f t="shared" si="3"/>
        <v>44714</v>
      </c>
      <c r="O53" s="165">
        <f>'Aim 1 Study Calendar - JV'!AC53</f>
        <v>29.3</v>
      </c>
      <c r="P53" s="169">
        <f t="shared" si="4"/>
        <v>44728</v>
      </c>
      <c r="Q53" s="165">
        <f>'Aim 1 Study Calendar - JV'!AK53</f>
        <v>31</v>
      </c>
      <c r="R53" s="169">
        <f t="shared" si="38"/>
        <v>44742</v>
      </c>
      <c r="S53" s="165">
        <v>29.45</v>
      </c>
      <c r="T53" s="169">
        <f t="shared" si="39"/>
        <v>44749</v>
      </c>
      <c r="U53" s="165">
        <v>29.7</v>
      </c>
      <c r="V53" s="170">
        <f t="shared" si="40"/>
        <v>44756</v>
      </c>
      <c r="W53" s="189"/>
      <c r="X53" s="169">
        <f t="shared" si="41"/>
        <v>44770</v>
      </c>
      <c r="Y53" s="165">
        <v>30</v>
      </c>
      <c r="Z53" s="169">
        <f t="shared" si="42"/>
        <v>44784</v>
      </c>
      <c r="AA53" s="165">
        <v>31.7</v>
      </c>
      <c r="AB53" s="169">
        <f t="shared" si="43"/>
        <v>44798</v>
      </c>
      <c r="AC53" s="165">
        <v>31.9</v>
      </c>
      <c r="AD53" s="169">
        <f t="shared" si="44"/>
        <v>44812</v>
      </c>
      <c r="AE53" s="165">
        <v>32.299999999999997</v>
      </c>
      <c r="AF53" s="169">
        <f t="shared" si="45"/>
        <v>44826</v>
      </c>
      <c r="AG53" s="165">
        <v>32</v>
      </c>
      <c r="AH53" s="169">
        <f t="shared" si="46"/>
        <v>44840</v>
      </c>
      <c r="AI53" s="165">
        <v>31.8</v>
      </c>
      <c r="AJ53" s="169">
        <f t="shared" si="47"/>
        <v>44854</v>
      </c>
      <c r="AK53" s="165">
        <v>32.700000000000003</v>
      </c>
      <c r="AL53" s="169">
        <f t="shared" si="55"/>
        <v>44868</v>
      </c>
      <c r="AN53" s="169">
        <f t="shared" si="56"/>
        <v>44882</v>
      </c>
      <c r="AP53" s="169">
        <f t="shared" si="57"/>
        <v>44896</v>
      </c>
      <c r="AR53" s="169">
        <f t="shared" si="58"/>
        <v>44910</v>
      </c>
      <c r="AT53" s="169">
        <f t="shared" si="52"/>
        <v>44924</v>
      </c>
      <c r="AV53" s="169">
        <f t="shared" si="53"/>
        <v>44938</v>
      </c>
      <c r="AX53" s="169">
        <f t="shared" si="54"/>
        <v>44952</v>
      </c>
    </row>
    <row r="54" spans="1:51">
      <c r="A54" s="167">
        <f>'Aim 1 Study Calendar - JV'!A54</f>
        <v>53</v>
      </c>
      <c r="B54" s="166">
        <f>'Aim 1 Study Calendar - JV'!D54</f>
        <v>202672</v>
      </c>
      <c r="C54" s="166" t="str">
        <f>'Aim 1 Study Calendar - JV'!E54</f>
        <v>Unchanged</v>
      </c>
      <c r="D54" s="168">
        <f>'Aim 1 Study Calendar - JV'!T54</f>
        <v>44628</v>
      </c>
      <c r="E54" s="168" t="str">
        <f>'Aim 1 Study Calendar - JV'!L54</f>
        <v>CON-EX</v>
      </c>
      <c r="F54" s="169">
        <f>'Aim 1 Study Calendar - JV'!AX54</f>
        <v>44658</v>
      </c>
      <c r="G54" s="165">
        <v>15</v>
      </c>
      <c r="H54" s="169">
        <f t="shared" si="0"/>
        <v>44672</v>
      </c>
      <c r="I54" s="165">
        <v>19.3</v>
      </c>
      <c r="J54" s="169">
        <f t="shared" si="1"/>
        <v>44686</v>
      </c>
      <c r="K54" s="165">
        <v>21.2</v>
      </c>
      <c r="L54" s="169">
        <f t="shared" si="2"/>
        <v>44700</v>
      </c>
      <c r="M54" s="165">
        <v>23.3</v>
      </c>
      <c r="N54" s="169">
        <f t="shared" si="3"/>
        <v>44714</v>
      </c>
      <c r="O54" s="165">
        <f>'Aim 1 Study Calendar - JV'!AC54</f>
        <v>24.7</v>
      </c>
      <c r="P54" s="169">
        <f t="shared" si="4"/>
        <v>44728</v>
      </c>
      <c r="Q54" s="165">
        <f>'Aim 1 Study Calendar - JV'!AK54</f>
        <v>25.1</v>
      </c>
      <c r="R54" s="169">
        <f t="shared" si="38"/>
        <v>44742</v>
      </c>
      <c r="S54" s="165">
        <v>24.299999999999997</v>
      </c>
      <c r="T54" s="169">
        <f t="shared" si="39"/>
        <v>44749</v>
      </c>
      <c r="U54" s="165">
        <v>24.2</v>
      </c>
      <c r="V54" s="170">
        <f t="shared" si="40"/>
        <v>44756</v>
      </c>
      <c r="W54" s="189"/>
      <c r="X54" s="169">
        <f t="shared" si="41"/>
        <v>44770</v>
      </c>
      <c r="Y54" s="165">
        <v>24.6</v>
      </c>
      <c r="Z54" s="169">
        <f t="shared" si="42"/>
        <v>44784</v>
      </c>
      <c r="AA54" s="165">
        <v>25.6</v>
      </c>
      <c r="AB54" s="169">
        <f t="shared" si="43"/>
        <v>44798</v>
      </c>
      <c r="AC54" s="165">
        <v>26.1</v>
      </c>
      <c r="AD54" s="169">
        <f t="shared" si="44"/>
        <v>44812</v>
      </c>
      <c r="AE54" s="165">
        <v>26.1</v>
      </c>
      <c r="AF54" s="169">
        <f t="shared" si="45"/>
        <v>44826</v>
      </c>
      <c r="AG54" s="165">
        <v>27</v>
      </c>
      <c r="AH54" s="169">
        <f t="shared" si="46"/>
        <v>44840</v>
      </c>
      <c r="AI54" s="165">
        <v>26.6</v>
      </c>
      <c r="AJ54" s="169">
        <f t="shared" si="47"/>
        <v>44854</v>
      </c>
      <c r="AK54" s="165">
        <v>26.6</v>
      </c>
      <c r="AL54" s="169">
        <f t="shared" si="55"/>
        <v>44868</v>
      </c>
      <c r="AN54" s="169">
        <f t="shared" si="56"/>
        <v>44882</v>
      </c>
      <c r="AP54" s="169">
        <f t="shared" si="57"/>
        <v>44896</v>
      </c>
      <c r="AR54" s="169">
        <f t="shared" si="58"/>
        <v>44910</v>
      </c>
      <c r="AT54" s="169">
        <f t="shared" si="52"/>
        <v>44924</v>
      </c>
      <c r="AV54" s="169">
        <f t="shared" si="53"/>
        <v>44938</v>
      </c>
      <c r="AX54" s="169">
        <f t="shared" si="54"/>
        <v>44952</v>
      </c>
    </row>
    <row r="55" spans="1:51">
      <c r="A55" s="167">
        <f>'Aim 1 Study Calendar - JV'!A55</f>
        <v>54</v>
      </c>
      <c r="B55" s="166">
        <f>'Aim 1 Study Calendar - JV'!D55</f>
        <v>202672</v>
      </c>
      <c r="C55" s="166" t="str">
        <f>'Aim 1 Study Calendar - JV'!E55</f>
        <v>Unchanged</v>
      </c>
      <c r="D55" s="168">
        <f>'Aim 1 Study Calendar - JV'!T55</f>
        <v>44628</v>
      </c>
      <c r="E55" s="168" t="str">
        <f>'Aim 1 Study Calendar - JV'!L55</f>
        <v>CON-EX</v>
      </c>
      <c r="F55" s="169">
        <f>'Aim 1 Study Calendar - JV'!AX55</f>
        <v>44658</v>
      </c>
      <c r="G55" s="165">
        <v>14.3</v>
      </c>
      <c r="H55" s="169">
        <f t="shared" si="0"/>
        <v>44672</v>
      </c>
      <c r="I55" s="165">
        <v>20.100000000000001</v>
      </c>
      <c r="J55" s="169">
        <f t="shared" si="1"/>
        <v>44686</v>
      </c>
      <c r="K55" s="165">
        <v>22.3</v>
      </c>
      <c r="L55" s="169">
        <f t="shared" si="2"/>
        <v>44700</v>
      </c>
      <c r="M55" s="165">
        <v>24.4</v>
      </c>
      <c r="N55" s="169">
        <f t="shared" si="3"/>
        <v>44714</v>
      </c>
      <c r="O55" s="165">
        <f>'Aim 1 Study Calendar - JV'!AC55</f>
        <v>27.3</v>
      </c>
      <c r="P55" s="169">
        <f t="shared" si="4"/>
        <v>44728</v>
      </c>
      <c r="Q55" s="165">
        <f>'Aim 1 Study Calendar - JV'!AK55</f>
        <v>27</v>
      </c>
      <c r="R55" s="169">
        <f t="shared" si="38"/>
        <v>44742</v>
      </c>
      <c r="S55" s="165">
        <v>26.3</v>
      </c>
      <c r="T55" s="169">
        <f t="shared" si="39"/>
        <v>44749</v>
      </c>
      <c r="U55" s="165">
        <v>25</v>
      </c>
      <c r="V55" s="170">
        <f t="shared" si="40"/>
        <v>44756</v>
      </c>
      <c r="W55" s="189"/>
      <c r="X55" s="169">
        <f t="shared" si="41"/>
        <v>44770</v>
      </c>
      <c r="Y55" s="165">
        <v>26.4</v>
      </c>
      <c r="Z55" s="169">
        <f t="shared" si="42"/>
        <v>44784</v>
      </c>
      <c r="AA55" s="165">
        <v>27.2</v>
      </c>
      <c r="AB55" s="169">
        <f t="shared" si="43"/>
        <v>44798</v>
      </c>
      <c r="AC55" s="165">
        <v>28.9</v>
      </c>
      <c r="AD55" s="169">
        <f t="shared" si="44"/>
        <v>44812</v>
      </c>
      <c r="AE55" s="165">
        <v>29.4</v>
      </c>
      <c r="AF55" s="169">
        <f t="shared" si="45"/>
        <v>44826</v>
      </c>
      <c r="AG55" s="165">
        <v>29</v>
      </c>
      <c r="AH55" s="169">
        <f t="shared" si="46"/>
        <v>44840</v>
      </c>
      <c r="AI55" s="165">
        <v>29.3</v>
      </c>
      <c r="AJ55" s="169">
        <f t="shared" si="47"/>
        <v>44854</v>
      </c>
      <c r="AK55" s="165">
        <v>29.9</v>
      </c>
      <c r="AL55" s="169">
        <f t="shared" si="55"/>
        <v>44868</v>
      </c>
      <c r="AN55" s="169">
        <f t="shared" si="56"/>
        <v>44882</v>
      </c>
      <c r="AP55" s="169">
        <f t="shared" si="57"/>
        <v>44896</v>
      </c>
      <c r="AR55" s="169">
        <f t="shared" si="58"/>
        <v>44910</v>
      </c>
      <c r="AT55" s="169">
        <f t="shared" si="52"/>
        <v>44924</v>
      </c>
      <c r="AV55" s="169">
        <f t="shared" si="53"/>
        <v>44938</v>
      </c>
      <c r="AX55" s="169">
        <f t="shared" si="54"/>
        <v>44952</v>
      </c>
    </row>
    <row r="56" spans="1:51">
      <c r="A56" s="167">
        <f>'Aim 1 Study Calendar - JV'!A56</f>
        <v>55</v>
      </c>
      <c r="B56" s="166">
        <f>'Aim 1 Study Calendar - JV'!D56</f>
        <v>202673</v>
      </c>
      <c r="C56" s="166">
        <f>'Aim 1 Study Calendar - JV'!E56</f>
        <v>203668</v>
      </c>
      <c r="D56" s="168">
        <f>'Aim 1 Study Calendar - JV'!T56</f>
        <v>44630</v>
      </c>
      <c r="E56" s="168" t="str">
        <f>'Aim 1 Study Calendar - JV'!L56</f>
        <v>HFD-SED</v>
      </c>
      <c r="F56" s="169">
        <f>'Aim 1 Study Calendar - JV'!AX56</f>
        <v>44658</v>
      </c>
      <c r="G56" s="165">
        <v>15.8</v>
      </c>
      <c r="H56" s="169">
        <f t="shared" si="0"/>
        <v>44672</v>
      </c>
      <c r="I56" s="165">
        <v>21.5</v>
      </c>
      <c r="J56" s="169">
        <f t="shared" si="1"/>
        <v>44686</v>
      </c>
      <c r="K56" s="165">
        <v>24.6</v>
      </c>
      <c r="L56" s="169">
        <f t="shared" si="2"/>
        <v>44700</v>
      </c>
      <c r="M56" s="165">
        <v>27.2</v>
      </c>
      <c r="N56" s="169">
        <f t="shared" si="3"/>
        <v>44714</v>
      </c>
      <c r="O56" s="165">
        <f>'Aim 1 Study Calendar - JV'!AC56</f>
        <v>29.3</v>
      </c>
      <c r="P56" s="169">
        <f t="shared" si="4"/>
        <v>44728</v>
      </c>
      <c r="Q56" s="165">
        <f>'Aim 1 Study Calendar - JV'!AK56</f>
        <v>27.5</v>
      </c>
      <c r="R56" s="169">
        <f t="shared" si="38"/>
        <v>44742</v>
      </c>
      <c r="S56" s="165">
        <v>27.549999999999997</v>
      </c>
      <c r="T56" s="169">
        <f t="shared" si="39"/>
        <v>44749</v>
      </c>
      <c r="U56" s="165">
        <v>27.9</v>
      </c>
      <c r="V56" s="170">
        <f t="shared" si="40"/>
        <v>44756</v>
      </c>
      <c r="W56" s="189"/>
      <c r="X56" s="169">
        <f t="shared" si="41"/>
        <v>44770</v>
      </c>
      <c r="Y56" s="165">
        <v>27.8</v>
      </c>
      <c r="Z56" s="169">
        <f t="shared" si="42"/>
        <v>44784</v>
      </c>
      <c r="AA56" s="165">
        <v>29.6</v>
      </c>
      <c r="AB56" s="169">
        <f t="shared" si="43"/>
        <v>44798</v>
      </c>
      <c r="AC56" s="165">
        <v>29.5</v>
      </c>
      <c r="AD56" s="169">
        <f t="shared" si="44"/>
        <v>44812</v>
      </c>
      <c r="AE56" s="165">
        <v>30.4</v>
      </c>
      <c r="AF56" s="169">
        <f t="shared" si="45"/>
        <v>44826</v>
      </c>
      <c r="AG56" s="165">
        <v>29.7</v>
      </c>
      <c r="AH56" s="169">
        <f t="shared" si="46"/>
        <v>44840</v>
      </c>
      <c r="AI56" s="165">
        <v>29.5</v>
      </c>
      <c r="AJ56" s="169">
        <f t="shared" si="47"/>
        <v>44854</v>
      </c>
      <c r="AK56" s="165">
        <v>30.7</v>
      </c>
      <c r="AL56" s="169">
        <f t="shared" si="55"/>
        <v>44868</v>
      </c>
      <c r="AN56" s="169">
        <f t="shared" si="56"/>
        <v>44882</v>
      </c>
      <c r="AP56" s="169">
        <f t="shared" si="57"/>
        <v>44896</v>
      </c>
      <c r="AR56" s="169">
        <f t="shared" si="58"/>
        <v>44910</v>
      </c>
      <c r="AT56" s="169">
        <f t="shared" si="52"/>
        <v>44924</v>
      </c>
      <c r="AV56" s="169">
        <f t="shared" si="53"/>
        <v>44938</v>
      </c>
      <c r="AX56" s="169">
        <f t="shared" si="54"/>
        <v>44952</v>
      </c>
    </row>
    <row r="57" spans="1:51">
      <c r="A57" s="167">
        <f>'Aim 1 Study Calendar - JV'!A57</f>
        <v>56</v>
      </c>
      <c r="B57" s="166">
        <f>'Aim 1 Study Calendar - JV'!D57</f>
        <v>202673</v>
      </c>
      <c r="C57" s="166">
        <f>'Aim 1 Study Calendar - JV'!E57</f>
        <v>203668</v>
      </c>
      <c r="D57" s="168">
        <f>'Aim 1 Study Calendar - JV'!T57</f>
        <v>44630</v>
      </c>
      <c r="E57" s="168" t="str">
        <f>'Aim 1 Study Calendar - JV'!L57</f>
        <v>HFD-SED</v>
      </c>
      <c r="F57" s="169">
        <f>'Aim 1 Study Calendar - JV'!AX57</f>
        <v>44658</v>
      </c>
      <c r="G57" s="165">
        <v>14.5</v>
      </c>
      <c r="H57" s="169">
        <f t="shared" si="0"/>
        <v>44672</v>
      </c>
      <c r="I57" s="165">
        <v>21.9</v>
      </c>
      <c r="J57" s="169">
        <f t="shared" si="1"/>
        <v>44686</v>
      </c>
      <c r="K57" s="165">
        <v>25.8</v>
      </c>
      <c r="L57" s="169">
        <f t="shared" si="2"/>
        <v>44700</v>
      </c>
      <c r="M57" s="165">
        <v>29.2</v>
      </c>
      <c r="N57" s="169">
        <f t="shared" si="3"/>
        <v>44714</v>
      </c>
      <c r="O57" s="165">
        <f>'Aim 1 Study Calendar - JV'!AC57</f>
        <v>31.4</v>
      </c>
      <c r="P57" s="169">
        <f t="shared" si="4"/>
        <v>44728</v>
      </c>
      <c r="Q57" s="165">
        <f>'Aim 1 Study Calendar - JV'!AK57</f>
        <v>29.5</v>
      </c>
      <c r="R57" s="169">
        <f t="shared" si="38"/>
        <v>44742</v>
      </c>
      <c r="S57" s="165">
        <v>29.9</v>
      </c>
      <c r="T57" s="169">
        <f t="shared" si="39"/>
        <v>44749</v>
      </c>
      <c r="U57" s="165">
        <v>30.5</v>
      </c>
      <c r="V57" s="170">
        <f t="shared" si="40"/>
        <v>44756</v>
      </c>
      <c r="W57" s="189"/>
      <c r="X57" s="169">
        <f t="shared" si="41"/>
        <v>44770</v>
      </c>
      <c r="Y57" s="165">
        <v>31.2</v>
      </c>
      <c r="Z57" s="169">
        <f t="shared" si="42"/>
        <v>44784</v>
      </c>
      <c r="AA57" s="165">
        <v>33</v>
      </c>
      <c r="AB57" s="169">
        <f t="shared" si="43"/>
        <v>44798</v>
      </c>
      <c r="AC57" s="165">
        <v>33.700000000000003</v>
      </c>
      <c r="AD57" s="169">
        <f t="shared" si="44"/>
        <v>44812</v>
      </c>
      <c r="AE57" s="165">
        <v>33.299999999999997</v>
      </c>
      <c r="AF57" s="169">
        <f t="shared" si="45"/>
        <v>44826</v>
      </c>
      <c r="AG57" s="165">
        <v>32.6</v>
      </c>
      <c r="AH57" s="169">
        <f t="shared" si="46"/>
        <v>44840</v>
      </c>
      <c r="AI57" s="165">
        <v>32.799999999999997</v>
      </c>
      <c r="AJ57" s="169">
        <f t="shared" si="47"/>
        <v>44854</v>
      </c>
      <c r="AK57" s="165">
        <v>33.700000000000003</v>
      </c>
      <c r="AL57" s="169">
        <f t="shared" si="55"/>
        <v>44868</v>
      </c>
      <c r="AN57" s="169">
        <f t="shared" si="56"/>
        <v>44882</v>
      </c>
      <c r="AP57" s="169">
        <f t="shared" si="57"/>
        <v>44896</v>
      </c>
      <c r="AR57" s="169">
        <f t="shared" si="58"/>
        <v>44910</v>
      </c>
      <c r="AT57" s="169">
        <f t="shared" si="52"/>
        <v>44924</v>
      </c>
      <c r="AV57" s="169">
        <f t="shared" si="53"/>
        <v>44938</v>
      </c>
      <c r="AX57" s="169">
        <f t="shared" si="54"/>
        <v>44952</v>
      </c>
    </row>
    <row r="58" spans="1:51">
      <c r="A58" s="167">
        <f>'Aim 1 Study Calendar - JV'!A58</f>
        <v>57</v>
      </c>
      <c r="B58" s="166">
        <f>'Aim 1 Study Calendar - JV'!D58</f>
        <v>202673</v>
      </c>
      <c r="C58" s="166">
        <f>'Aim 1 Study Calendar - JV'!E58</f>
        <v>203668</v>
      </c>
      <c r="D58" s="168">
        <f>'Aim 1 Study Calendar - JV'!T58</f>
        <v>44630</v>
      </c>
      <c r="E58" s="168" t="str">
        <f>'Aim 1 Study Calendar - JV'!L58</f>
        <v>HFD-EX</v>
      </c>
      <c r="F58" s="169">
        <f>'Aim 1 Study Calendar - JV'!AX58</f>
        <v>44658</v>
      </c>
      <c r="G58" s="165">
        <v>15.7</v>
      </c>
      <c r="H58" s="169">
        <f t="shared" si="0"/>
        <v>44672</v>
      </c>
      <c r="I58" s="165">
        <v>23.3</v>
      </c>
      <c r="J58" s="169">
        <f t="shared" si="1"/>
        <v>44686</v>
      </c>
      <c r="K58" s="165">
        <v>27.2</v>
      </c>
      <c r="L58" s="169">
        <f t="shared" si="2"/>
        <v>44700</v>
      </c>
      <c r="M58" s="165">
        <v>29.3</v>
      </c>
      <c r="N58" s="169">
        <f t="shared" si="3"/>
        <v>44714</v>
      </c>
      <c r="O58" s="165">
        <f>'Aim 1 Study Calendar - JV'!AC58</f>
        <v>31.8</v>
      </c>
      <c r="P58" s="169">
        <f t="shared" si="4"/>
        <v>44728</v>
      </c>
      <c r="Q58" s="165">
        <f>'Aim 1 Study Calendar - JV'!AK58</f>
        <v>30.5</v>
      </c>
      <c r="R58" s="169">
        <f t="shared" si="38"/>
        <v>44742</v>
      </c>
      <c r="S58" s="165">
        <v>30.1</v>
      </c>
      <c r="T58" s="169">
        <f t="shared" si="39"/>
        <v>44749</v>
      </c>
      <c r="U58" s="165">
        <v>30.2</v>
      </c>
      <c r="V58" s="170">
        <f t="shared" si="40"/>
        <v>44756</v>
      </c>
      <c r="W58" s="189"/>
      <c r="X58" s="169">
        <f t="shared" si="41"/>
        <v>44770</v>
      </c>
      <c r="Y58" s="165">
        <v>30.5</v>
      </c>
      <c r="Z58" s="169">
        <f t="shared" si="42"/>
        <v>44784</v>
      </c>
      <c r="AA58" s="165">
        <v>32</v>
      </c>
      <c r="AB58" s="169">
        <f t="shared" si="43"/>
        <v>44798</v>
      </c>
      <c r="AC58" s="165">
        <v>31.9</v>
      </c>
      <c r="AD58" s="169">
        <f t="shared" si="44"/>
        <v>44812</v>
      </c>
      <c r="AE58" s="165">
        <v>32.200000000000003</v>
      </c>
      <c r="AF58" s="169">
        <f t="shared" si="45"/>
        <v>44826</v>
      </c>
      <c r="AG58" s="165">
        <v>33.5</v>
      </c>
      <c r="AH58" s="169">
        <f t="shared" si="46"/>
        <v>44840</v>
      </c>
      <c r="AI58" s="165">
        <v>32.799999999999997</v>
      </c>
      <c r="AJ58" s="169">
        <f t="shared" si="47"/>
        <v>44854</v>
      </c>
      <c r="AK58" s="165">
        <v>32</v>
      </c>
      <c r="AL58" s="169">
        <f t="shared" si="55"/>
        <v>44868</v>
      </c>
      <c r="AN58" s="169">
        <f t="shared" si="56"/>
        <v>44882</v>
      </c>
      <c r="AP58" s="169">
        <f t="shared" si="57"/>
        <v>44896</v>
      </c>
      <c r="AR58" s="169">
        <f t="shared" si="58"/>
        <v>44910</v>
      </c>
      <c r="AT58" s="169">
        <f t="shared" si="52"/>
        <v>44924</v>
      </c>
      <c r="AV58" s="169">
        <f t="shared" si="53"/>
        <v>44938</v>
      </c>
      <c r="AX58" s="169">
        <f t="shared" si="54"/>
        <v>44952</v>
      </c>
    </row>
    <row r="59" spans="1:51">
      <c r="A59" s="167">
        <f>'Aim 1 Study Calendar - JV'!A59</f>
        <v>58</v>
      </c>
      <c r="B59" s="166">
        <f>'Aim 1 Study Calendar - JV'!D59</f>
        <v>202673</v>
      </c>
      <c r="C59" s="166">
        <f>'Aim 1 Study Calendar - JV'!E59</f>
        <v>203668</v>
      </c>
      <c r="D59" s="168">
        <f>'Aim 1 Study Calendar - JV'!T59</f>
        <v>44630</v>
      </c>
      <c r="E59" s="168" t="str">
        <f>'Aim 1 Study Calendar - JV'!L59</f>
        <v>HFD-EX</v>
      </c>
      <c r="F59" s="169">
        <f>'Aim 1 Study Calendar - JV'!AX59</f>
        <v>44658</v>
      </c>
      <c r="G59" s="165">
        <v>17.2</v>
      </c>
      <c r="H59" s="169">
        <f t="shared" si="0"/>
        <v>44672</v>
      </c>
      <c r="I59" s="165">
        <v>22.4</v>
      </c>
      <c r="J59" s="169">
        <f t="shared" si="1"/>
        <v>44686</v>
      </c>
      <c r="K59" s="165">
        <v>24.7</v>
      </c>
      <c r="L59" s="169">
        <f t="shared" si="2"/>
        <v>44700</v>
      </c>
      <c r="M59" s="165">
        <v>26.8</v>
      </c>
      <c r="N59" s="169">
        <f t="shared" si="3"/>
        <v>44714</v>
      </c>
      <c r="O59" s="165">
        <f>'Aim 1 Study Calendar - JV'!AC59</f>
        <v>30</v>
      </c>
      <c r="P59" s="169">
        <f t="shared" si="4"/>
        <v>44728</v>
      </c>
      <c r="Q59" s="165">
        <f>'Aim 1 Study Calendar - JV'!AK59</f>
        <v>28.5</v>
      </c>
      <c r="R59" s="169">
        <f t="shared" si="38"/>
        <v>44742</v>
      </c>
      <c r="S59" s="165">
        <v>29.2</v>
      </c>
      <c r="T59" s="169">
        <f t="shared" si="39"/>
        <v>44749</v>
      </c>
      <c r="U59" s="165">
        <v>29</v>
      </c>
      <c r="V59" s="170">
        <f t="shared" si="40"/>
        <v>44756</v>
      </c>
      <c r="W59" s="189"/>
      <c r="X59" s="169">
        <f t="shared" si="41"/>
        <v>44770</v>
      </c>
      <c r="Y59" s="165">
        <v>29.3</v>
      </c>
      <c r="Z59" s="169">
        <f t="shared" si="42"/>
        <v>44784</v>
      </c>
      <c r="AA59" s="165">
        <v>30.9</v>
      </c>
      <c r="AB59" s="169">
        <f t="shared" si="43"/>
        <v>44798</v>
      </c>
      <c r="AC59" s="165">
        <v>31.6</v>
      </c>
      <c r="AD59" s="169">
        <f t="shared" si="44"/>
        <v>44812</v>
      </c>
      <c r="AE59" s="165">
        <v>30.7</v>
      </c>
      <c r="AF59" s="169">
        <f t="shared" si="45"/>
        <v>44826</v>
      </c>
      <c r="AG59" s="165">
        <v>31</v>
      </c>
      <c r="AH59" s="169">
        <f t="shared" si="46"/>
        <v>44840</v>
      </c>
      <c r="AI59" s="165">
        <v>31.3</v>
      </c>
      <c r="AJ59" s="169">
        <f t="shared" si="47"/>
        <v>44854</v>
      </c>
      <c r="AK59" s="165">
        <v>30.8</v>
      </c>
      <c r="AL59" s="169">
        <f t="shared" si="55"/>
        <v>44868</v>
      </c>
      <c r="AN59" s="169">
        <f t="shared" si="56"/>
        <v>44882</v>
      </c>
      <c r="AP59" s="169">
        <f t="shared" si="57"/>
        <v>44896</v>
      </c>
      <c r="AR59" s="169">
        <f t="shared" si="58"/>
        <v>44910</v>
      </c>
      <c r="AT59" s="169">
        <f t="shared" si="52"/>
        <v>44924</v>
      </c>
      <c r="AV59" s="169">
        <f t="shared" si="53"/>
        <v>44938</v>
      </c>
      <c r="AX59" s="169">
        <f t="shared" si="54"/>
        <v>44952</v>
      </c>
    </row>
    <row r="60" spans="1:51">
      <c r="A60" s="167">
        <f>'Aim 1 Study Calendar - JV'!A60</f>
        <v>59</v>
      </c>
      <c r="B60" s="166">
        <f>'Aim 1 Study Calendar - JV'!D60</f>
        <v>203656</v>
      </c>
      <c r="C60" s="166" t="str">
        <f>'Aim 1 Study Calendar - JV'!E60</f>
        <v>Unchanged</v>
      </c>
      <c r="D60" s="168">
        <f>'Aim 1 Study Calendar - JV'!T60</f>
        <v>44630</v>
      </c>
      <c r="E60" s="168" t="str">
        <f>'Aim 1 Study Calendar - JV'!L60</f>
        <v>HFD-SED</v>
      </c>
      <c r="F60" s="169">
        <f>'Aim 1 Study Calendar - JV'!AX60</f>
        <v>44672</v>
      </c>
      <c r="G60" s="165">
        <v>14.8</v>
      </c>
      <c r="H60" s="169">
        <f t="shared" si="0"/>
        <v>44686</v>
      </c>
      <c r="I60" s="165">
        <v>18.2</v>
      </c>
      <c r="J60" s="169">
        <f t="shared" si="1"/>
        <v>44700</v>
      </c>
      <c r="K60" s="165">
        <v>18.2</v>
      </c>
      <c r="L60" s="169">
        <f t="shared" si="2"/>
        <v>44714</v>
      </c>
      <c r="M60" s="165">
        <v>23.8</v>
      </c>
      <c r="N60" s="169">
        <f t="shared" si="3"/>
        <v>44728</v>
      </c>
      <c r="O60" s="165">
        <f>'Aim 1 Study Calendar - JV'!AC60</f>
        <v>22.1</v>
      </c>
      <c r="P60" s="169">
        <f t="shared" si="4"/>
        <v>44742</v>
      </c>
      <c r="Q60" s="165">
        <f>'Aim 1 Study Calendar - JV'!AK60</f>
        <v>22.6</v>
      </c>
      <c r="R60" s="169">
        <f t="shared" si="38"/>
        <v>44756</v>
      </c>
      <c r="S60" s="165">
        <v>21.6</v>
      </c>
      <c r="T60" s="169">
        <f t="shared" si="39"/>
        <v>44763</v>
      </c>
      <c r="U60" s="165">
        <v>21</v>
      </c>
      <c r="V60" s="170">
        <f t="shared" si="40"/>
        <v>44770</v>
      </c>
      <c r="W60" s="165">
        <v>21.3</v>
      </c>
      <c r="X60" s="169">
        <f t="shared" si="41"/>
        <v>44784</v>
      </c>
      <c r="Y60" s="165">
        <v>21.9</v>
      </c>
      <c r="Z60" s="169">
        <f t="shared" si="42"/>
        <v>44798</v>
      </c>
      <c r="AA60" s="165">
        <v>23</v>
      </c>
      <c r="AB60" s="169">
        <f t="shared" si="43"/>
        <v>44812</v>
      </c>
      <c r="AC60" s="165">
        <v>23.3</v>
      </c>
      <c r="AD60" s="169">
        <f t="shared" si="44"/>
        <v>44826</v>
      </c>
      <c r="AE60" s="165">
        <v>23.1</v>
      </c>
      <c r="AF60" s="169">
        <f t="shared" si="45"/>
        <v>44840</v>
      </c>
      <c r="AG60" s="165">
        <v>24</v>
      </c>
      <c r="AH60" s="169">
        <f t="shared" si="46"/>
        <v>44854</v>
      </c>
      <c r="AI60" s="165">
        <v>23.9</v>
      </c>
      <c r="AJ60" s="169">
        <f t="shared" si="47"/>
        <v>44868</v>
      </c>
      <c r="AL60" s="169">
        <f t="shared" si="55"/>
        <v>44882</v>
      </c>
      <c r="AN60" s="169">
        <f t="shared" si="56"/>
        <v>44896</v>
      </c>
      <c r="AP60" s="169">
        <f t="shared" si="57"/>
        <v>44910</v>
      </c>
      <c r="AR60" s="169">
        <f t="shared" si="58"/>
        <v>44924</v>
      </c>
      <c r="AT60" s="169">
        <f t="shared" si="52"/>
        <v>44938</v>
      </c>
      <c r="AV60" s="169">
        <f t="shared" si="53"/>
        <v>44952</v>
      </c>
      <c r="AX60" s="169">
        <f t="shared" si="54"/>
        <v>44966</v>
      </c>
    </row>
    <row r="61" spans="1:51">
      <c r="A61" s="167">
        <f>'Aim 1 Study Calendar - JV'!A61</f>
        <v>60</v>
      </c>
      <c r="B61" s="166">
        <f>'Aim 1 Study Calendar - JV'!D61</f>
        <v>203656</v>
      </c>
      <c r="C61" s="166" t="str">
        <f>'Aim 1 Study Calendar - JV'!E61</f>
        <v>Unchanged</v>
      </c>
      <c r="D61" s="168">
        <f>'Aim 1 Study Calendar - JV'!T61</f>
        <v>44639</v>
      </c>
      <c r="E61" s="168" t="str">
        <f>'Aim 1 Study Calendar - JV'!L61</f>
        <v>HFD-SED</v>
      </c>
      <c r="F61" s="169">
        <f>'Aim 1 Study Calendar - JV'!AX61</f>
        <v>44672</v>
      </c>
      <c r="G61" s="165">
        <v>15.3</v>
      </c>
      <c r="H61" s="169">
        <f t="shared" si="0"/>
        <v>44686</v>
      </c>
      <c r="I61" s="165">
        <v>17.399999999999999</v>
      </c>
      <c r="J61" s="169">
        <f t="shared" si="1"/>
        <v>44700</v>
      </c>
      <c r="K61" s="165">
        <v>17.399999999999999</v>
      </c>
      <c r="L61" s="169">
        <f t="shared" si="2"/>
        <v>44714</v>
      </c>
      <c r="M61" s="165">
        <v>21</v>
      </c>
      <c r="N61" s="169">
        <f t="shared" si="3"/>
        <v>44728</v>
      </c>
      <c r="O61" s="165">
        <f>'Aim 1 Study Calendar - JV'!AC61</f>
        <v>19.7</v>
      </c>
      <c r="P61" s="169">
        <f t="shared" si="4"/>
        <v>44742</v>
      </c>
      <c r="Q61" s="165">
        <f>'Aim 1 Study Calendar - JV'!AK61</f>
        <v>21.1</v>
      </c>
      <c r="R61" s="169">
        <f t="shared" si="38"/>
        <v>44756</v>
      </c>
      <c r="S61" s="165">
        <v>20.9</v>
      </c>
      <c r="T61" s="169">
        <f t="shared" si="39"/>
        <v>44763</v>
      </c>
      <c r="U61" s="165">
        <v>20.8</v>
      </c>
      <c r="V61" s="170">
        <f t="shared" si="40"/>
        <v>44770</v>
      </c>
      <c r="W61" s="165">
        <v>20.6</v>
      </c>
      <c r="X61" s="169">
        <f t="shared" si="41"/>
        <v>44784</v>
      </c>
      <c r="Y61" s="165">
        <v>21.1</v>
      </c>
      <c r="Z61" s="169">
        <f t="shared" si="42"/>
        <v>44798</v>
      </c>
      <c r="AA61" s="165">
        <v>21.8</v>
      </c>
      <c r="AB61" s="169">
        <f t="shared" si="43"/>
        <v>44812</v>
      </c>
      <c r="AC61" s="165">
        <v>22.2</v>
      </c>
      <c r="AD61" s="169">
        <f t="shared" si="44"/>
        <v>44826</v>
      </c>
      <c r="AE61" s="165">
        <v>22.3</v>
      </c>
      <c r="AF61" s="169">
        <f t="shared" si="45"/>
        <v>44840</v>
      </c>
      <c r="AG61" s="165">
        <v>22.5</v>
      </c>
      <c r="AH61" s="169">
        <f t="shared" si="46"/>
        <v>44854</v>
      </c>
      <c r="AI61" s="165">
        <v>22.8</v>
      </c>
      <c r="AJ61" s="169">
        <f t="shared" si="47"/>
        <v>44868</v>
      </c>
      <c r="AL61" s="169">
        <f t="shared" si="55"/>
        <v>44882</v>
      </c>
      <c r="AN61" s="169">
        <f t="shared" si="56"/>
        <v>44896</v>
      </c>
      <c r="AP61" s="169">
        <f t="shared" si="57"/>
        <v>44910</v>
      </c>
      <c r="AR61" s="169">
        <f t="shared" si="58"/>
        <v>44924</v>
      </c>
      <c r="AT61" s="169">
        <f t="shared" si="52"/>
        <v>44938</v>
      </c>
      <c r="AV61" s="169">
        <f t="shared" si="53"/>
        <v>44952</v>
      </c>
      <c r="AX61" s="169">
        <f t="shared" si="54"/>
        <v>44966</v>
      </c>
    </row>
    <row r="62" spans="1:51">
      <c r="A62" s="167">
        <f>'Aim 1 Study Calendar - JV'!A62</f>
        <v>61</v>
      </c>
      <c r="B62" s="166">
        <f>'Aim 1 Study Calendar - JV'!D62</f>
        <v>203656</v>
      </c>
      <c r="C62" s="166" t="str">
        <f>'Aim 1 Study Calendar - JV'!E62</f>
        <v>Unchanged</v>
      </c>
      <c r="D62" s="168">
        <f>'Aim 1 Study Calendar - JV'!T62</f>
        <v>44639</v>
      </c>
      <c r="E62" s="168" t="str">
        <f>'Aim 1 Study Calendar - JV'!L62</f>
        <v>HFD-EX</v>
      </c>
      <c r="F62" s="169">
        <f>'Aim 1 Study Calendar - JV'!AX62</f>
        <v>44672</v>
      </c>
      <c r="G62" s="165">
        <v>17.2</v>
      </c>
      <c r="H62" s="169">
        <f t="shared" si="0"/>
        <v>44686</v>
      </c>
      <c r="I62" s="165">
        <v>17.899999999999999</v>
      </c>
      <c r="J62" s="169">
        <f t="shared" si="1"/>
        <v>44700</v>
      </c>
      <c r="K62" s="165">
        <v>17.899999999999999</v>
      </c>
      <c r="L62" s="169">
        <f t="shared" si="2"/>
        <v>44714</v>
      </c>
      <c r="M62" s="165">
        <v>21.6</v>
      </c>
      <c r="N62" s="169">
        <f t="shared" si="3"/>
        <v>44728</v>
      </c>
      <c r="O62" s="165">
        <f>'Aim 1 Study Calendar - JV'!AC62</f>
        <v>21.6</v>
      </c>
      <c r="P62" s="169">
        <f t="shared" si="4"/>
        <v>44742</v>
      </c>
      <c r="Q62" s="165">
        <f>'Aim 1 Study Calendar - JV'!AK62</f>
        <v>22.3</v>
      </c>
      <c r="R62" s="169">
        <f t="shared" si="38"/>
        <v>44756</v>
      </c>
      <c r="S62" s="165">
        <v>21.8</v>
      </c>
      <c r="T62" s="169">
        <f t="shared" si="39"/>
        <v>44763</v>
      </c>
      <c r="U62" s="165">
        <v>20.9</v>
      </c>
      <c r="V62" s="170">
        <f t="shared" ref="V62:V82" si="59">T62+7</f>
        <v>44770</v>
      </c>
      <c r="W62" s="165">
        <v>20.5</v>
      </c>
      <c r="X62" s="169">
        <f t="shared" si="41"/>
        <v>44784</v>
      </c>
      <c r="Y62" s="165">
        <v>21.6</v>
      </c>
      <c r="Z62" s="169">
        <f t="shared" si="42"/>
        <v>44798</v>
      </c>
      <c r="AA62" s="165">
        <v>22.6</v>
      </c>
      <c r="AB62" s="169">
        <f t="shared" si="43"/>
        <v>44812</v>
      </c>
      <c r="AC62" s="165">
        <v>22.3</v>
      </c>
      <c r="AD62" s="169">
        <f t="shared" si="44"/>
        <v>44826</v>
      </c>
      <c r="AE62" s="165">
        <v>22.7</v>
      </c>
      <c r="AF62" s="169">
        <f t="shared" si="45"/>
        <v>44840</v>
      </c>
      <c r="AG62" s="165">
        <v>23.7</v>
      </c>
      <c r="AH62" s="169">
        <f t="shared" si="46"/>
        <v>44854</v>
      </c>
      <c r="AI62" s="165">
        <v>23.1</v>
      </c>
      <c r="AJ62" s="169">
        <f t="shared" si="47"/>
        <v>44868</v>
      </c>
      <c r="AL62" s="169">
        <f t="shared" si="55"/>
        <v>44882</v>
      </c>
      <c r="AN62" s="169">
        <f t="shared" si="56"/>
        <v>44896</v>
      </c>
      <c r="AP62" s="169">
        <f t="shared" si="57"/>
        <v>44910</v>
      </c>
      <c r="AR62" s="169">
        <f t="shared" si="58"/>
        <v>44924</v>
      </c>
      <c r="AT62" s="169">
        <f t="shared" si="52"/>
        <v>44938</v>
      </c>
      <c r="AV62" s="169">
        <f t="shared" si="53"/>
        <v>44952</v>
      </c>
      <c r="AX62" s="169">
        <f t="shared" si="54"/>
        <v>44966</v>
      </c>
    </row>
    <row r="63" spans="1:51">
      <c r="A63" s="167">
        <f>'Aim 1 Study Calendar - JV'!A63</f>
        <v>62</v>
      </c>
      <c r="B63" s="166">
        <f>'Aim 1 Study Calendar - JV'!D63</f>
        <v>203656</v>
      </c>
      <c r="C63" s="166" t="str">
        <f>'Aim 1 Study Calendar - JV'!E63</f>
        <v>Unchanged</v>
      </c>
      <c r="D63" s="168">
        <f>'Aim 1 Study Calendar - JV'!T63</f>
        <v>44639</v>
      </c>
      <c r="E63" s="168" t="str">
        <f>'Aim 1 Study Calendar - JV'!L63</f>
        <v>HFD-EX</v>
      </c>
      <c r="F63" s="169">
        <f>'Aim 1 Study Calendar - JV'!AX63</f>
        <v>44672</v>
      </c>
      <c r="G63" s="165">
        <v>14.9</v>
      </c>
      <c r="H63" s="169">
        <f t="shared" si="0"/>
        <v>44686</v>
      </c>
      <c r="I63" s="165">
        <v>18.2</v>
      </c>
      <c r="J63" s="169">
        <f t="shared" si="1"/>
        <v>44700</v>
      </c>
      <c r="K63" s="165">
        <v>18.2</v>
      </c>
      <c r="L63" s="169">
        <f t="shared" si="2"/>
        <v>44714</v>
      </c>
      <c r="M63" s="165">
        <v>21.9</v>
      </c>
      <c r="N63" s="169">
        <f t="shared" si="3"/>
        <v>44728</v>
      </c>
      <c r="O63" s="165">
        <f>'Aim 1 Study Calendar - JV'!AC63</f>
        <v>20.8</v>
      </c>
      <c r="P63" s="169">
        <f t="shared" si="4"/>
        <v>44742</v>
      </c>
      <c r="Q63" s="165">
        <f>'Aim 1 Study Calendar - JV'!AK63</f>
        <v>22.4</v>
      </c>
      <c r="R63" s="169">
        <f t="shared" si="38"/>
        <v>44756</v>
      </c>
      <c r="S63" s="165">
        <v>21.3</v>
      </c>
      <c r="T63" s="169">
        <f t="shared" si="39"/>
        <v>44763</v>
      </c>
      <c r="U63" s="165">
        <v>20.5</v>
      </c>
      <c r="V63" s="170">
        <f t="shared" si="59"/>
        <v>44770</v>
      </c>
      <c r="W63" s="165">
        <v>20.9</v>
      </c>
      <c r="X63" s="169">
        <f t="shared" si="41"/>
        <v>44784</v>
      </c>
      <c r="Y63" s="165">
        <v>21.2</v>
      </c>
      <c r="Z63" s="169">
        <f t="shared" si="42"/>
        <v>44798</v>
      </c>
      <c r="AA63" s="165">
        <v>21.9</v>
      </c>
      <c r="AB63" s="169">
        <f t="shared" si="43"/>
        <v>44812</v>
      </c>
      <c r="AC63" s="165">
        <v>22.1</v>
      </c>
      <c r="AD63" s="169">
        <f t="shared" si="44"/>
        <v>44826</v>
      </c>
      <c r="AE63" s="165">
        <v>21.8</v>
      </c>
      <c r="AF63" s="169">
        <f t="shared" si="45"/>
        <v>44840</v>
      </c>
      <c r="AG63" s="165">
        <v>22</v>
      </c>
      <c r="AH63" s="169">
        <f t="shared" si="46"/>
        <v>44854</v>
      </c>
      <c r="AI63" s="165">
        <v>21.9</v>
      </c>
      <c r="AJ63" s="169">
        <f t="shared" si="47"/>
        <v>44868</v>
      </c>
      <c r="AL63" s="169">
        <f t="shared" si="55"/>
        <v>44882</v>
      </c>
      <c r="AN63" s="169">
        <f t="shared" si="56"/>
        <v>44896</v>
      </c>
      <c r="AP63" s="169">
        <f t="shared" si="57"/>
        <v>44910</v>
      </c>
      <c r="AR63" s="169">
        <f t="shared" si="58"/>
        <v>44924</v>
      </c>
      <c r="AT63" s="169">
        <f t="shared" si="52"/>
        <v>44938</v>
      </c>
      <c r="AV63" s="169">
        <f t="shared" si="53"/>
        <v>44952</v>
      </c>
      <c r="AX63" s="169">
        <f t="shared" si="54"/>
        <v>44966</v>
      </c>
    </row>
    <row r="64" spans="1:51">
      <c r="A64" s="167">
        <f>'Aim 1 Study Calendar - JV'!A64</f>
        <v>63</v>
      </c>
      <c r="B64" s="166">
        <f>'Aim 1 Study Calendar - JV'!D64</f>
        <v>203658</v>
      </c>
      <c r="C64" s="166" t="str">
        <f>'Aim 1 Study Calendar - JV'!E64</f>
        <v>Unchanged</v>
      </c>
      <c r="D64" s="168">
        <f>'Aim 1 Study Calendar - JV'!T64</f>
        <v>44639</v>
      </c>
      <c r="E64" s="168" t="str">
        <f>'Aim 1 Study Calendar - JV'!L64</f>
        <v>HFD-SED</v>
      </c>
      <c r="F64" s="169">
        <f>'Aim 1 Study Calendar - JV'!AX64</f>
        <v>44672</v>
      </c>
      <c r="G64" s="165">
        <v>19</v>
      </c>
      <c r="H64" s="169">
        <f t="shared" si="0"/>
        <v>44686</v>
      </c>
      <c r="I64" s="165">
        <v>21.6</v>
      </c>
      <c r="J64" s="169">
        <f t="shared" si="1"/>
        <v>44700</v>
      </c>
      <c r="K64" s="165">
        <v>21.6</v>
      </c>
      <c r="L64" s="169">
        <f t="shared" si="2"/>
        <v>44714</v>
      </c>
      <c r="M64" s="165">
        <v>29.4</v>
      </c>
      <c r="N64" s="169">
        <f t="shared" si="3"/>
        <v>44728</v>
      </c>
      <c r="O64" s="165">
        <f>'Aim 1 Study Calendar - JV'!AC64</f>
        <v>27.4</v>
      </c>
      <c r="P64" s="169">
        <f t="shared" si="4"/>
        <v>44742</v>
      </c>
      <c r="Q64" s="165">
        <f>'Aim 1 Study Calendar - JV'!AK64</f>
        <v>30.2</v>
      </c>
      <c r="R64" s="169">
        <f t="shared" si="38"/>
        <v>44756</v>
      </c>
      <c r="S64" s="165">
        <v>29.2</v>
      </c>
      <c r="T64" s="169">
        <f t="shared" si="39"/>
        <v>44763</v>
      </c>
      <c r="U64" s="165">
        <v>28.9</v>
      </c>
      <c r="V64" s="170">
        <f t="shared" si="59"/>
        <v>44770</v>
      </c>
      <c r="W64" s="165">
        <v>26.6</v>
      </c>
      <c r="X64" s="169">
        <f t="shared" si="41"/>
        <v>44784</v>
      </c>
      <c r="Y64" s="165">
        <v>27.7</v>
      </c>
      <c r="Z64" s="169">
        <f t="shared" si="42"/>
        <v>44798</v>
      </c>
      <c r="AA64" s="165">
        <v>28</v>
      </c>
      <c r="AB64" s="169">
        <f t="shared" si="43"/>
        <v>44812</v>
      </c>
      <c r="AC64" s="165">
        <v>29</v>
      </c>
      <c r="AD64" s="169">
        <f t="shared" si="44"/>
        <v>44826</v>
      </c>
      <c r="AE64" s="165">
        <v>29.1</v>
      </c>
      <c r="AF64" s="169">
        <f t="shared" si="45"/>
        <v>44840</v>
      </c>
      <c r="AG64" s="165">
        <v>29.6</v>
      </c>
      <c r="AH64" s="169">
        <f t="shared" si="46"/>
        <v>44854</v>
      </c>
      <c r="AI64" s="165">
        <v>29.6</v>
      </c>
      <c r="AJ64" s="169">
        <f t="shared" si="47"/>
        <v>44868</v>
      </c>
      <c r="AL64" s="169">
        <f t="shared" si="55"/>
        <v>44882</v>
      </c>
      <c r="AN64" s="169">
        <f t="shared" si="56"/>
        <v>44896</v>
      </c>
      <c r="AP64" s="169">
        <f t="shared" si="57"/>
        <v>44910</v>
      </c>
      <c r="AR64" s="169">
        <f t="shared" si="58"/>
        <v>44924</v>
      </c>
      <c r="AT64" s="169">
        <f t="shared" si="52"/>
        <v>44938</v>
      </c>
      <c r="AV64" s="169">
        <f t="shared" si="53"/>
        <v>44952</v>
      </c>
      <c r="AX64" s="169">
        <f t="shared" si="54"/>
        <v>44966</v>
      </c>
    </row>
    <row r="65" spans="1:51" s="171" customFormat="1">
      <c r="A65" s="177">
        <f>'Aim 1 Study Calendar - JV'!A65</f>
        <v>64</v>
      </c>
      <c r="B65" s="176">
        <f>'Aim 1 Study Calendar - JV'!D65</f>
        <v>203658</v>
      </c>
      <c r="C65" s="176" t="str">
        <f>'Aim 1 Study Calendar - JV'!E65</f>
        <v>Unchanged</v>
      </c>
      <c r="D65" s="175">
        <f>'Aim 1 Study Calendar - JV'!T65</f>
        <v>44639</v>
      </c>
      <c r="E65" s="175" t="str">
        <f>'Aim 1 Study Calendar - JV'!L65</f>
        <v>HFD-SED</v>
      </c>
      <c r="F65" s="173">
        <f>'Aim 1 Study Calendar - JV'!AX65</f>
        <v>44672</v>
      </c>
      <c r="G65" s="172">
        <v>19.899999999999999</v>
      </c>
      <c r="H65" s="173">
        <f t="shared" si="0"/>
        <v>44686</v>
      </c>
      <c r="I65" s="172">
        <v>22.4</v>
      </c>
      <c r="J65" s="173">
        <f t="shared" si="1"/>
        <v>44700</v>
      </c>
      <c r="K65" s="172">
        <v>22.4</v>
      </c>
      <c r="L65" s="173">
        <f t="shared" si="2"/>
        <v>44714</v>
      </c>
      <c r="M65" s="172">
        <v>28.3</v>
      </c>
      <c r="N65" s="173">
        <f t="shared" si="3"/>
        <v>44728</v>
      </c>
      <c r="O65" s="172" t="str">
        <f>'Aim 1 Study Calendar - JV'!AC65</f>
        <v>N/A</v>
      </c>
      <c r="P65" s="173">
        <f t="shared" si="4"/>
        <v>44742</v>
      </c>
      <c r="Q65" s="172" t="str">
        <f>'Aim 1 Study Calendar - JV'!AK65</f>
        <v>N/A</v>
      </c>
      <c r="R65" s="173">
        <f t="shared" si="38"/>
        <v>44756</v>
      </c>
      <c r="S65" s="172" t="s">
        <v>61</v>
      </c>
      <c r="T65" s="173">
        <f t="shared" si="39"/>
        <v>44763</v>
      </c>
      <c r="U65" s="172" t="s">
        <v>61</v>
      </c>
      <c r="V65" s="170">
        <f t="shared" si="59"/>
        <v>44770</v>
      </c>
      <c r="W65" s="172" t="s">
        <v>61</v>
      </c>
      <c r="X65" s="173">
        <f t="shared" si="41"/>
        <v>44784</v>
      </c>
      <c r="Y65" s="172" t="s">
        <v>61</v>
      </c>
      <c r="Z65" s="173">
        <f t="shared" si="42"/>
        <v>44798</v>
      </c>
      <c r="AA65" s="172" t="s">
        <v>61</v>
      </c>
      <c r="AB65" s="173">
        <f t="shared" si="43"/>
        <v>44812</v>
      </c>
      <c r="AC65" s="172" t="s">
        <v>61</v>
      </c>
      <c r="AD65" s="173">
        <f t="shared" si="44"/>
        <v>44826</v>
      </c>
      <c r="AE65" s="172" t="s">
        <v>61</v>
      </c>
      <c r="AF65" s="173">
        <f t="shared" si="45"/>
        <v>44840</v>
      </c>
      <c r="AG65" s="172" t="s">
        <v>61</v>
      </c>
      <c r="AH65" s="173">
        <f t="shared" si="46"/>
        <v>44854</v>
      </c>
      <c r="AI65" s="172" t="s">
        <v>61</v>
      </c>
      <c r="AJ65" s="173">
        <f t="shared" si="47"/>
        <v>44868</v>
      </c>
      <c r="AK65" s="172" t="s">
        <v>61</v>
      </c>
      <c r="AL65" s="173">
        <f t="shared" si="55"/>
        <v>44882</v>
      </c>
      <c r="AM65" s="172" t="s">
        <v>61</v>
      </c>
      <c r="AN65" s="173">
        <f t="shared" si="56"/>
        <v>44896</v>
      </c>
      <c r="AO65" s="172" t="s">
        <v>61</v>
      </c>
      <c r="AP65" s="173">
        <f t="shared" si="57"/>
        <v>44910</v>
      </c>
      <c r="AQ65" s="172" t="s">
        <v>61</v>
      </c>
      <c r="AR65" s="173">
        <f t="shared" si="58"/>
        <v>44924</v>
      </c>
      <c r="AS65" s="172" t="s">
        <v>61</v>
      </c>
      <c r="AT65" s="173">
        <f t="shared" si="52"/>
        <v>44938</v>
      </c>
      <c r="AU65" s="172" t="s">
        <v>61</v>
      </c>
      <c r="AV65" s="173">
        <f t="shared" si="53"/>
        <v>44952</v>
      </c>
      <c r="AW65" s="172" t="s">
        <v>61</v>
      </c>
      <c r="AX65" s="173">
        <f t="shared" si="54"/>
        <v>44966</v>
      </c>
      <c r="AY65" s="172" t="s">
        <v>61</v>
      </c>
    </row>
    <row r="66" spans="1:51" s="171" customFormat="1">
      <c r="A66" s="177">
        <f>'Aim 1 Study Calendar - JV'!A66</f>
        <v>65</v>
      </c>
      <c r="B66" s="176">
        <f>'Aim 1 Study Calendar - JV'!D66</f>
        <v>203658</v>
      </c>
      <c r="C66" s="176" t="str">
        <f>'Aim 1 Study Calendar - JV'!E66</f>
        <v>Unchanged</v>
      </c>
      <c r="D66" s="175">
        <f>'Aim 1 Study Calendar - JV'!T66</f>
        <v>44639</v>
      </c>
      <c r="E66" s="175" t="str">
        <f>'Aim 1 Study Calendar - JV'!L66</f>
        <v>HFD-EX</v>
      </c>
      <c r="F66" s="173">
        <f>'Aim 1 Study Calendar - JV'!AX66</f>
        <v>44672</v>
      </c>
      <c r="G66" s="172">
        <v>19.600000000000001</v>
      </c>
      <c r="H66" s="173">
        <f t="shared" ref="H66:H129" si="60">F66+14</f>
        <v>44686</v>
      </c>
      <c r="I66" s="172">
        <v>21.1</v>
      </c>
      <c r="J66" s="173">
        <f t="shared" ref="J66:J129" si="61">H66+14</f>
        <v>44700</v>
      </c>
      <c r="K66" s="172">
        <v>21.1</v>
      </c>
      <c r="L66" s="173">
        <f t="shared" ref="L66:L129" si="62">J66+14</f>
        <v>44714</v>
      </c>
      <c r="M66" s="172">
        <v>28.5</v>
      </c>
      <c r="N66" s="173">
        <f t="shared" ref="N66:N129" si="63">L66+14</f>
        <v>44728</v>
      </c>
      <c r="O66" s="172" t="str">
        <f>'Aim 1 Study Calendar - JV'!AC66</f>
        <v>N/A</v>
      </c>
      <c r="P66" s="173">
        <f t="shared" ref="P66:P129" si="64">N66+14</f>
        <v>44742</v>
      </c>
      <c r="Q66" s="172" t="str">
        <f>'Aim 1 Study Calendar - JV'!AK66</f>
        <v>N/A</v>
      </c>
      <c r="R66" s="173">
        <f t="shared" si="38"/>
        <v>44756</v>
      </c>
      <c r="S66" s="172" t="s">
        <v>61</v>
      </c>
      <c r="T66" s="173">
        <f t="shared" si="39"/>
        <v>44763</v>
      </c>
      <c r="U66" s="172" t="s">
        <v>61</v>
      </c>
      <c r="V66" s="170">
        <f t="shared" si="59"/>
        <v>44770</v>
      </c>
      <c r="W66" s="172" t="s">
        <v>61</v>
      </c>
      <c r="X66" s="173">
        <f t="shared" si="41"/>
        <v>44784</v>
      </c>
      <c r="Y66" s="172" t="s">
        <v>61</v>
      </c>
      <c r="Z66" s="173">
        <f t="shared" si="42"/>
        <v>44798</v>
      </c>
      <c r="AA66" s="172" t="s">
        <v>61</v>
      </c>
      <c r="AB66" s="173">
        <f t="shared" si="43"/>
        <v>44812</v>
      </c>
      <c r="AC66" s="172" t="s">
        <v>61</v>
      </c>
      <c r="AD66" s="173">
        <f t="shared" si="44"/>
        <v>44826</v>
      </c>
      <c r="AE66" s="172" t="s">
        <v>61</v>
      </c>
      <c r="AF66" s="173">
        <f t="shared" si="45"/>
        <v>44840</v>
      </c>
      <c r="AG66" s="172" t="s">
        <v>61</v>
      </c>
      <c r="AH66" s="173">
        <f t="shared" si="46"/>
        <v>44854</v>
      </c>
      <c r="AI66" s="172" t="s">
        <v>61</v>
      </c>
      <c r="AJ66" s="173">
        <f t="shared" si="47"/>
        <v>44868</v>
      </c>
      <c r="AK66" s="172" t="s">
        <v>61</v>
      </c>
      <c r="AL66" s="173">
        <f t="shared" si="55"/>
        <v>44882</v>
      </c>
      <c r="AM66" s="172" t="s">
        <v>61</v>
      </c>
      <c r="AN66" s="173">
        <f t="shared" si="56"/>
        <v>44896</v>
      </c>
      <c r="AO66" s="172" t="s">
        <v>61</v>
      </c>
      <c r="AP66" s="173">
        <f t="shared" si="57"/>
        <v>44910</v>
      </c>
      <c r="AQ66" s="172" t="s">
        <v>61</v>
      </c>
      <c r="AR66" s="173">
        <f t="shared" si="58"/>
        <v>44924</v>
      </c>
      <c r="AS66" s="172" t="s">
        <v>61</v>
      </c>
      <c r="AT66" s="173">
        <f t="shared" si="52"/>
        <v>44938</v>
      </c>
      <c r="AU66" s="172" t="s">
        <v>61</v>
      </c>
      <c r="AV66" s="173">
        <f t="shared" si="53"/>
        <v>44952</v>
      </c>
      <c r="AW66" s="172" t="s">
        <v>61</v>
      </c>
      <c r="AX66" s="173">
        <f t="shared" si="54"/>
        <v>44966</v>
      </c>
      <c r="AY66" s="172" t="s">
        <v>61</v>
      </c>
    </row>
    <row r="67" spans="1:51" s="171" customFormat="1">
      <c r="A67" s="177">
        <f>'Aim 1 Study Calendar - JV'!A67</f>
        <v>66</v>
      </c>
      <c r="B67" s="176">
        <f>'Aim 1 Study Calendar - JV'!D67</f>
        <v>203658</v>
      </c>
      <c r="C67" s="176" t="str">
        <f>'Aim 1 Study Calendar - JV'!E67</f>
        <v>Unchanged</v>
      </c>
      <c r="D67" s="175">
        <f>'Aim 1 Study Calendar - JV'!T67</f>
        <v>44639</v>
      </c>
      <c r="E67" s="175" t="str">
        <f>'Aim 1 Study Calendar - JV'!L67</f>
        <v>HFD-EX</v>
      </c>
      <c r="F67" s="173">
        <f>'Aim 1 Study Calendar - JV'!AX67</f>
        <v>44672</v>
      </c>
      <c r="G67" s="172">
        <v>19.5</v>
      </c>
      <c r="H67" s="173">
        <f t="shared" si="60"/>
        <v>44686</v>
      </c>
      <c r="I67" s="172">
        <v>22.4</v>
      </c>
      <c r="J67" s="173">
        <f t="shared" si="61"/>
        <v>44700</v>
      </c>
      <c r="K67" s="172">
        <v>22.4</v>
      </c>
      <c r="L67" s="173">
        <f t="shared" si="62"/>
        <v>44714</v>
      </c>
      <c r="M67" s="172">
        <v>27.2</v>
      </c>
      <c r="N67" s="173">
        <f t="shared" si="63"/>
        <v>44728</v>
      </c>
      <c r="O67" s="172" t="str">
        <f>'Aim 1 Study Calendar - JV'!AC67</f>
        <v>N/A</v>
      </c>
      <c r="P67" s="173">
        <f t="shared" si="64"/>
        <v>44742</v>
      </c>
      <c r="Q67" s="172" t="str">
        <f>'Aim 1 Study Calendar - JV'!AK67</f>
        <v>N/A</v>
      </c>
      <c r="R67" s="173">
        <f t="shared" si="38"/>
        <v>44756</v>
      </c>
      <c r="S67" s="172" t="s">
        <v>61</v>
      </c>
      <c r="T67" s="173">
        <f t="shared" si="39"/>
        <v>44763</v>
      </c>
      <c r="U67" s="172" t="s">
        <v>61</v>
      </c>
      <c r="V67" s="170">
        <f t="shared" si="59"/>
        <v>44770</v>
      </c>
      <c r="W67" s="172" t="s">
        <v>61</v>
      </c>
      <c r="X67" s="173">
        <f t="shared" si="41"/>
        <v>44784</v>
      </c>
      <c r="Y67" s="172" t="s">
        <v>61</v>
      </c>
      <c r="Z67" s="173">
        <f t="shared" si="42"/>
        <v>44798</v>
      </c>
      <c r="AA67" s="172" t="s">
        <v>61</v>
      </c>
      <c r="AB67" s="173">
        <f t="shared" si="43"/>
        <v>44812</v>
      </c>
      <c r="AC67" s="172" t="s">
        <v>61</v>
      </c>
      <c r="AD67" s="173">
        <f t="shared" si="44"/>
        <v>44826</v>
      </c>
      <c r="AE67" s="172" t="s">
        <v>61</v>
      </c>
      <c r="AF67" s="173">
        <f t="shared" si="45"/>
        <v>44840</v>
      </c>
      <c r="AG67" s="172" t="s">
        <v>61</v>
      </c>
      <c r="AH67" s="173">
        <f t="shared" si="46"/>
        <v>44854</v>
      </c>
      <c r="AI67" s="172" t="s">
        <v>61</v>
      </c>
      <c r="AJ67" s="173">
        <f t="shared" si="47"/>
        <v>44868</v>
      </c>
      <c r="AK67" s="172" t="s">
        <v>61</v>
      </c>
      <c r="AL67" s="173">
        <f t="shared" si="55"/>
        <v>44882</v>
      </c>
      <c r="AM67" s="172" t="s">
        <v>61</v>
      </c>
      <c r="AN67" s="173">
        <f t="shared" si="56"/>
        <v>44896</v>
      </c>
      <c r="AO67" s="172" t="s">
        <v>61</v>
      </c>
      <c r="AP67" s="173">
        <f t="shared" si="57"/>
        <v>44910</v>
      </c>
      <c r="AQ67" s="172" t="s">
        <v>61</v>
      </c>
      <c r="AR67" s="173">
        <f t="shared" si="58"/>
        <v>44924</v>
      </c>
      <c r="AS67" s="172" t="s">
        <v>61</v>
      </c>
      <c r="AT67" s="173">
        <f t="shared" si="52"/>
        <v>44938</v>
      </c>
      <c r="AU67" s="172" t="s">
        <v>61</v>
      </c>
      <c r="AV67" s="173">
        <f t="shared" si="53"/>
        <v>44952</v>
      </c>
      <c r="AW67" s="172" t="s">
        <v>61</v>
      </c>
      <c r="AX67" s="173">
        <f t="shared" si="54"/>
        <v>44966</v>
      </c>
      <c r="AY67" s="172" t="s">
        <v>61</v>
      </c>
    </row>
    <row r="68" spans="1:51">
      <c r="A68" s="167">
        <f>'Aim 1 Study Calendar - JV'!A68</f>
        <v>67</v>
      </c>
      <c r="B68" s="166">
        <f>'Aim 1 Study Calendar - JV'!D68</f>
        <v>203658</v>
      </c>
      <c r="C68" s="166" t="str">
        <f>'Aim 1 Study Calendar - JV'!E68</f>
        <v>Unchanged</v>
      </c>
      <c r="D68" s="168">
        <f>'Aim 1 Study Calendar - JV'!T68</f>
        <v>44639</v>
      </c>
      <c r="E68" s="168" t="str">
        <f>'Aim 1 Study Calendar - JV'!L68</f>
        <v>HFD-EX</v>
      </c>
      <c r="F68" s="169">
        <f>'Aim 1 Study Calendar - JV'!AX68</f>
        <v>44672</v>
      </c>
      <c r="G68" s="165">
        <v>19.100000000000001</v>
      </c>
      <c r="H68" s="169">
        <f t="shared" si="60"/>
        <v>44686</v>
      </c>
      <c r="I68" s="165">
        <v>22.2</v>
      </c>
      <c r="J68" s="169">
        <f t="shared" si="61"/>
        <v>44700</v>
      </c>
      <c r="K68" s="165">
        <v>22.2</v>
      </c>
      <c r="L68" s="169">
        <f t="shared" si="62"/>
        <v>44714</v>
      </c>
      <c r="M68" s="165">
        <v>26.2</v>
      </c>
      <c r="N68" s="169">
        <f t="shared" si="63"/>
        <v>44728</v>
      </c>
      <c r="O68" s="165">
        <f>'Aim 1 Study Calendar - JV'!AC68</f>
        <v>25.7</v>
      </c>
      <c r="P68" s="169">
        <f t="shared" si="64"/>
        <v>44742</v>
      </c>
      <c r="Q68" s="165">
        <f>'Aim 1 Study Calendar - JV'!AK68</f>
        <v>27.4</v>
      </c>
      <c r="R68" s="169">
        <f t="shared" si="38"/>
        <v>44756</v>
      </c>
      <c r="S68" s="165">
        <v>27.8</v>
      </c>
      <c r="T68" s="169">
        <f t="shared" si="39"/>
        <v>44763</v>
      </c>
      <c r="U68" s="165">
        <v>27.2</v>
      </c>
      <c r="V68" s="170">
        <f t="shared" si="59"/>
        <v>44770</v>
      </c>
      <c r="W68" s="165">
        <v>25.4</v>
      </c>
      <c r="X68" s="169">
        <f t="shared" si="41"/>
        <v>44784</v>
      </c>
      <c r="Y68" s="165">
        <v>26.6</v>
      </c>
      <c r="Z68" s="169">
        <f t="shared" si="42"/>
        <v>44798</v>
      </c>
      <c r="AA68" s="165">
        <v>27.7</v>
      </c>
      <c r="AB68" s="169">
        <f t="shared" si="43"/>
        <v>44812</v>
      </c>
      <c r="AC68" s="165">
        <v>27</v>
      </c>
      <c r="AD68" s="169">
        <f t="shared" si="44"/>
        <v>44826</v>
      </c>
      <c r="AE68" s="165">
        <v>27</v>
      </c>
      <c r="AF68" s="169">
        <f t="shared" si="45"/>
        <v>44840</v>
      </c>
      <c r="AG68" s="165">
        <v>27.9</v>
      </c>
      <c r="AH68" s="169">
        <f t="shared" si="46"/>
        <v>44854</v>
      </c>
      <c r="AI68" s="165">
        <v>27.7</v>
      </c>
      <c r="AJ68" s="169">
        <f t="shared" si="47"/>
        <v>44868</v>
      </c>
      <c r="AL68" s="169">
        <f t="shared" si="55"/>
        <v>44882</v>
      </c>
      <c r="AN68" s="169">
        <f t="shared" si="56"/>
        <v>44896</v>
      </c>
      <c r="AP68" s="169">
        <f t="shared" si="57"/>
        <v>44910</v>
      </c>
      <c r="AR68" s="169">
        <f t="shared" si="58"/>
        <v>44924</v>
      </c>
      <c r="AT68" s="169">
        <f t="shared" si="52"/>
        <v>44938</v>
      </c>
      <c r="AV68" s="169">
        <f t="shared" si="53"/>
        <v>44952</v>
      </c>
      <c r="AX68" s="169">
        <f t="shared" si="54"/>
        <v>44966</v>
      </c>
    </row>
    <row r="69" spans="1:51" s="171" customFormat="1">
      <c r="A69" s="177">
        <f>'Aim 1 Study Calendar - JV'!A69</f>
        <v>68</v>
      </c>
      <c r="B69" s="176">
        <f>'Aim 1 Study Calendar - JV'!D69</f>
        <v>205011</v>
      </c>
      <c r="C69" s="176" t="str">
        <f>'Aim 1 Study Calendar - JV'!E69</f>
        <v>Unchanged</v>
      </c>
      <c r="D69" s="175">
        <f>'Aim 1 Study Calendar - JV'!T69</f>
        <v>44649</v>
      </c>
      <c r="E69" s="175" t="str">
        <f>'Aim 1 Study Calendar - JV'!L69</f>
        <v>CON-SED</v>
      </c>
      <c r="F69" s="173">
        <f>'Aim 1 Study Calendar - JV'!AX69</f>
        <v>44679</v>
      </c>
      <c r="G69" s="172">
        <v>13.1</v>
      </c>
      <c r="H69" s="173">
        <f t="shared" si="60"/>
        <v>44693</v>
      </c>
      <c r="I69" s="172">
        <v>17.600000000000001</v>
      </c>
      <c r="J69" s="173">
        <f t="shared" si="61"/>
        <v>44707</v>
      </c>
      <c r="K69" s="172">
        <v>18.3</v>
      </c>
      <c r="L69" s="173">
        <f t="shared" si="62"/>
        <v>44721</v>
      </c>
      <c r="M69" s="172">
        <v>18.8</v>
      </c>
      <c r="N69" s="173">
        <f t="shared" si="63"/>
        <v>44735</v>
      </c>
      <c r="O69" s="172">
        <f>'Aim 1 Study Calendar - JV'!AC69</f>
        <v>18.7</v>
      </c>
      <c r="P69" s="173">
        <f t="shared" si="64"/>
        <v>44749</v>
      </c>
      <c r="Q69" s="172">
        <f>'Aim 1 Study Calendar - JV'!AK69</f>
        <v>19.8</v>
      </c>
      <c r="R69" s="173">
        <f t="shared" si="38"/>
        <v>44763</v>
      </c>
      <c r="S69" s="172">
        <v>19.2</v>
      </c>
      <c r="T69" s="173">
        <f t="shared" si="39"/>
        <v>44770</v>
      </c>
      <c r="U69" s="189"/>
      <c r="V69" s="174">
        <f t="shared" si="59"/>
        <v>44777</v>
      </c>
      <c r="W69" s="172">
        <v>19.8</v>
      </c>
      <c r="X69" s="173">
        <f t="shared" si="41"/>
        <v>44791</v>
      </c>
      <c r="Y69" s="172"/>
      <c r="Z69" s="173">
        <f t="shared" si="42"/>
        <v>44805</v>
      </c>
      <c r="AA69" s="172"/>
      <c r="AB69" s="173">
        <f t="shared" si="43"/>
        <v>44819</v>
      </c>
      <c r="AC69" s="172"/>
      <c r="AD69" s="173">
        <f t="shared" si="44"/>
        <v>44833</v>
      </c>
      <c r="AE69" s="189"/>
      <c r="AF69" s="173">
        <f t="shared" si="45"/>
        <v>44847</v>
      </c>
      <c r="AG69" s="189"/>
      <c r="AH69" s="173">
        <f t="shared" si="46"/>
        <v>44861</v>
      </c>
      <c r="AI69" s="172"/>
      <c r="AJ69" s="173">
        <f t="shared" si="47"/>
        <v>44875</v>
      </c>
      <c r="AK69" s="172"/>
      <c r="AL69" s="173">
        <f t="shared" si="55"/>
        <v>44889</v>
      </c>
      <c r="AM69" s="172"/>
      <c r="AN69" s="173">
        <f t="shared" si="56"/>
        <v>44903</v>
      </c>
      <c r="AO69" s="172"/>
      <c r="AP69" s="173">
        <f t="shared" si="57"/>
        <v>44917</v>
      </c>
      <c r="AQ69" s="172"/>
      <c r="AR69" s="173">
        <f t="shared" si="58"/>
        <v>44931</v>
      </c>
      <c r="AS69" s="172"/>
      <c r="AT69" s="173">
        <f t="shared" si="52"/>
        <v>44945</v>
      </c>
      <c r="AU69" s="172"/>
      <c r="AV69" s="173">
        <f t="shared" si="53"/>
        <v>44959</v>
      </c>
      <c r="AW69" s="172"/>
      <c r="AX69" s="173">
        <f t="shared" si="54"/>
        <v>44973</v>
      </c>
      <c r="AY69" s="172"/>
    </row>
    <row r="70" spans="1:51" s="171" customFormat="1">
      <c r="A70" s="177">
        <f>'Aim 1 Study Calendar - JV'!A70</f>
        <v>69</v>
      </c>
      <c r="B70" s="176">
        <f>'Aim 1 Study Calendar - JV'!D70</f>
        <v>205011</v>
      </c>
      <c r="C70" s="176" t="str">
        <f>'Aim 1 Study Calendar - JV'!E70</f>
        <v>Unchanged</v>
      </c>
      <c r="D70" s="175">
        <f>'Aim 1 Study Calendar - JV'!T70</f>
        <v>44649</v>
      </c>
      <c r="E70" s="175" t="str">
        <f>'Aim 1 Study Calendar - JV'!L70</f>
        <v>CON-SED</v>
      </c>
      <c r="F70" s="173">
        <f>'Aim 1 Study Calendar - JV'!AX70</f>
        <v>44679</v>
      </c>
      <c r="G70" s="172">
        <v>16.600000000000001</v>
      </c>
      <c r="H70" s="173">
        <f t="shared" si="60"/>
        <v>44693</v>
      </c>
      <c r="I70" s="172">
        <v>18</v>
      </c>
      <c r="J70" s="173">
        <f t="shared" si="61"/>
        <v>44707</v>
      </c>
      <c r="K70" s="172">
        <v>18.600000000000001</v>
      </c>
      <c r="L70" s="173">
        <f t="shared" si="62"/>
        <v>44721</v>
      </c>
      <c r="M70" s="172">
        <v>20.8</v>
      </c>
      <c r="N70" s="173">
        <f t="shared" si="63"/>
        <v>44735</v>
      </c>
      <c r="O70" s="172">
        <f>'Aim 1 Study Calendar - JV'!AC70</f>
        <v>18.899999999999999</v>
      </c>
      <c r="P70" s="173">
        <f t="shared" si="64"/>
        <v>44749</v>
      </c>
      <c r="Q70" s="172">
        <f>'Aim 1 Study Calendar - JV'!AK70</f>
        <v>21.1</v>
      </c>
      <c r="R70" s="173">
        <f t="shared" si="38"/>
        <v>44763</v>
      </c>
      <c r="S70" s="172">
        <v>19.100000000000001</v>
      </c>
      <c r="T70" s="173">
        <f t="shared" si="39"/>
        <v>44770</v>
      </c>
      <c r="U70" s="189"/>
      <c r="V70" s="174">
        <f t="shared" si="59"/>
        <v>44777</v>
      </c>
      <c r="W70" s="172">
        <v>20.6</v>
      </c>
      <c r="X70" s="173">
        <f t="shared" si="41"/>
        <v>44791</v>
      </c>
      <c r="Y70" s="172"/>
      <c r="Z70" s="173">
        <f t="shared" si="42"/>
        <v>44805</v>
      </c>
      <c r="AA70" s="172"/>
      <c r="AB70" s="173">
        <f t="shared" si="43"/>
        <v>44819</v>
      </c>
      <c r="AC70" s="172"/>
      <c r="AD70" s="173">
        <f t="shared" si="44"/>
        <v>44833</v>
      </c>
      <c r="AE70" s="189"/>
      <c r="AF70" s="173">
        <f t="shared" si="45"/>
        <v>44847</v>
      </c>
      <c r="AG70" s="189"/>
      <c r="AH70" s="173">
        <f t="shared" si="46"/>
        <v>44861</v>
      </c>
      <c r="AI70" s="172"/>
      <c r="AJ70" s="173">
        <f t="shared" si="47"/>
        <v>44875</v>
      </c>
      <c r="AK70" s="172"/>
      <c r="AL70" s="173">
        <f t="shared" si="55"/>
        <v>44889</v>
      </c>
      <c r="AM70" s="172"/>
      <c r="AN70" s="173">
        <f t="shared" si="56"/>
        <v>44903</v>
      </c>
      <c r="AO70" s="172"/>
      <c r="AP70" s="173">
        <f t="shared" si="57"/>
        <v>44917</v>
      </c>
      <c r="AQ70" s="172"/>
      <c r="AR70" s="173">
        <f t="shared" si="58"/>
        <v>44931</v>
      </c>
      <c r="AS70" s="172"/>
      <c r="AT70" s="173">
        <f t="shared" si="52"/>
        <v>44945</v>
      </c>
      <c r="AU70" s="172"/>
      <c r="AV70" s="173">
        <f t="shared" si="53"/>
        <v>44959</v>
      </c>
      <c r="AW70" s="172"/>
      <c r="AX70" s="173">
        <f t="shared" si="54"/>
        <v>44973</v>
      </c>
      <c r="AY70" s="172"/>
    </row>
    <row r="71" spans="1:51">
      <c r="A71" s="167">
        <f>'Aim 1 Study Calendar - JV'!A71</f>
        <v>70</v>
      </c>
      <c r="B71" s="166">
        <f>'Aim 1 Study Calendar - JV'!D71</f>
        <v>205011</v>
      </c>
      <c r="C71" s="166" t="str">
        <f>'Aim 1 Study Calendar - JV'!E71</f>
        <v>Unchanged</v>
      </c>
      <c r="D71" s="168">
        <f>'Aim 1 Study Calendar - JV'!T71</f>
        <v>44649</v>
      </c>
      <c r="E71" s="168" t="str">
        <f>'Aim 1 Study Calendar - JV'!L71</f>
        <v>CON-SED</v>
      </c>
      <c r="F71" s="169">
        <f>'Aim 1 Study Calendar - JV'!AX71</f>
        <v>44679</v>
      </c>
      <c r="G71" s="165">
        <v>15.9</v>
      </c>
      <c r="H71" s="169">
        <f t="shared" si="60"/>
        <v>44693</v>
      </c>
      <c r="I71" s="165">
        <v>17.2</v>
      </c>
      <c r="J71" s="169">
        <f t="shared" si="61"/>
        <v>44707</v>
      </c>
      <c r="K71" s="165">
        <v>18.8</v>
      </c>
      <c r="L71" s="169">
        <f t="shared" si="62"/>
        <v>44721</v>
      </c>
      <c r="M71" s="165">
        <v>20.100000000000001</v>
      </c>
      <c r="N71" s="169">
        <f t="shared" si="63"/>
        <v>44735</v>
      </c>
      <c r="O71" s="165">
        <f>'Aim 1 Study Calendar - JV'!AC71</f>
        <v>19.3</v>
      </c>
      <c r="P71" s="169">
        <f t="shared" si="64"/>
        <v>44749</v>
      </c>
      <c r="Q71" s="165">
        <f>'Aim 1 Study Calendar - JV'!AK71</f>
        <v>20.8</v>
      </c>
      <c r="R71" s="169">
        <f t="shared" si="38"/>
        <v>44763</v>
      </c>
      <c r="S71" s="165">
        <v>19.2</v>
      </c>
      <c r="T71" s="169">
        <f t="shared" si="39"/>
        <v>44770</v>
      </c>
      <c r="U71" s="189"/>
      <c r="V71" s="170">
        <f t="shared" si="59"/>
        <v>44777</v>
      </c>
      <c r="W71" s="165">
        <v>20.5</v>
      </c>
      <c r="X71" s="169">
        <f t="shared" si="41"/>
        <v>44791</v>
      </c>
      <c r="Y71" s="165">
        <v>20.7</v>
      </c>
      <c r="Z71" s="169">
        <f t="shared" si="42"/>
        <v>44805</v>
      </c>
      <c r="AB71" s="169">
        <f t="shared" si="43"/>
        <v>44819</v>
      </c>
      <c r="AC71" s="165">
        <v>21.2</v>
      </c>
      <c r="AD71" s="169">
        <f t="shared" si="44"/>
        <v>44833</v>
      </c>
      <c r="AE71" s="165">
        <v>21.1</v>
      </c>
      <c r="AF71" s="169">
        <f t="shared" si="45"/>
        <v>44847</v>
      </c>
      <c r="AG71" s="165">
        <v>22</v>
      </c>
      <c r="AH71" s="169">
        <f t="shared" si="46"/>
        <v>44861</v>
      </c>
      <c r="AJ71" s="169">
        <f t="shared" si="47"/>
        <v>44875</v>
      </c>
      <c r="AL71" s="169">
        <f t="shared" si="55"/>
        <v>44889</v>
      </c>
      <c r="AN71" s="169">
        <f t="shared" si="56"/>
        <v>44903</v>
      </c>
      <c r="AP71" s="169">
        <f t="shared" si="57"/>
        <v>44917</v>
      </c>
      <c r="AR71" s="169">
        <f t="shared" si="58"/>
        <v>44931</v>
      </c>
      <c r="AT71" s="169">
        <f t="shared" si="52"/>
        <v>44945</v>
      </c>
      <c r="AV71" s="169">
        <f t="shared" si="53"/>
        <v>44959</v>
      </c>
      <c r="AX71" s="169">
        <f t="shared" si="54"/>
        <v>44973</v>
      </c>
    </row>
    <row r="72" spans="1:51" s="171" customFormat="1">
      <c r="A72" s="177">
        <f>'Aim 1 Study Calendar - JV'!A72</f>
        <v>71</v>
      </c>
      <c r="B72" s="176">
        <f>'Aim 1 Study Calendar - JV'!D72</f>
        <v>205011</v>
      </c>
      <c r="C72" s="176" t="str">
        <f>'Aim 1 Study Calendar - JV'!E72</f>
        <v>Unchanged</v>
      </c>
      <c r="D72" s="175">
        <f>'Aim 1 Study Calendar - JV'!T72</f>
        <v>44649</v>
      </c>
      <c r="E72" s="175" t="str">
        <f>'Aim 1 Study Calendar - JV'!L72</f>
        <v>CON-EX</v>
      </c>
      <c r="F72" s="173">
        <f>'Aim 1 Study Calendar - JV'!AX72</f>
        <v>44679</v>
      </c>
      <c r="G72" s="172">
        <v>13.8</v>
      </c>
      <c r="H72" s="173">
        <f t="shared" si="60"/>
        <v>44693</v>
      </c>
      <c r="I72" s="172">
        <v>16.5</v>
      </c>
      <c r="J72" s="173">
        <f t="shared" si="61"/>
        <v>44707</v>
      </c>
      <c r="K72" s="172">
        <v>17.899999999999999</v>
      </c>
      <c r="L72" s="173">
        <f t="shared" si="62"/>
        <v>44721</v>
      </c>
      <c r="M72" s="172">
        <v>19.100000000000001</v>
      </c>
      <c r="N72" s="173">
        <f t="shared" si="63"/>
        <v>44735</v>
      </c>
      <c r="O72" s="172">
        <f>'Aim 1 Study Calendar - JV'!AC72</f>
        <v>17.8</v>
      </c>
      <c r="P72" s="173">
        <f t="shared" si="64"/>
        <v>44749</v>
      </c>
      <c r="Q72" s="172">
        <f>'Aim 1 Study Calendar - JV'!AK72</f>
        <v>20.100000000000001</v>
      </c>
      <c r="R72" s="173">
        <f t="shared" si="38"/>
        <v>44763</v>
      </c>
      <c r="S72" s="172">
        <v>18.899999999999999</v>
      </c>
      <c r="T72" s="173">
        <f t="shared" si="39"/>
        <v>44770</v>
      </c>
      <c r="U72" s="189"/>
      <c r="V72" s="174">
        <f t="shared" si="59"/>
        <v>44777</v>
      </c>
      <c r="W72" s="172">
        <v>19.399999999999999</v>
      </c>
      <c r="X72" s="173">
        <f t="shared" si="41"/>
        <v>44791</v>
      </c>
      <c r="Y72" s="172"/>
      <c r="Z72" s="173">
        <f t="shared" si="42"/>
        <v>44805</v>
      </c>
      <c r="AA72" s="172"/>
      <c r="AB72" s="173">
        <f t="shared" si="43"/>
        <v>44819</v>
      </c>
      <c r="AC72" s="189"/>
      <c r="AD72" s="173">
        <f t="shared" si="44"/>
        <v>44833</v>
      </c>
      <c r="AE72" s="189"/>
      <c r="AF72" s="173">
        <f t="shared" si="45"/>
        <v>44847</v>
      </c>
      <c r="AG72" s="189"/>
      <c r="AH72" s="173">
        <f t="shared" si="46"/>
        <v>44861</v>
      </c>
      <c r="AI72" s="172"/>
      <c r="AJ72" s="173">
        <f t="shared" si="47"/>
        <v>44875</v>
      </c>
      <c r="AK72" s="172"/>
      <c r="AL72" s="173">
        <f t="shared" si="55"/>
        <v>44889</v>
      </c>
      <c r="AM72" s="172"/>
      <c r="AN72" s="173">
        <f t="shared" si="56"/>
        <v>44903</v>
      </c>
      <c r="AO72" s="172"/>
      <c r="AP72" s="173">
        <f t="shared" si="57"/>
        <v>44917</v>
      </c>
      <c r="AQ72" s="172"/>
      <c r="AR72" s="173">
        <f t="shared" si="58"/>
        <v>44931</v>
      </c>
      <c r="AS72" s="172"/>
      <c r="AT72" s="173">
        <f t="shared" si="52"/>
        <v>44945</v>
      </c>
      <c r="AU72" s="172"/>
      <c r="AV72" s="173">
        <f t="shared" si="53"/>
        <v>44959</v>
      </c>
      <c r="AW72" s="172"/>
      <c r="AX72" s="173">
        <f t="shared" si="54"/>
        <v>44973</v>
      </c>
      <c r="AY72" s="172"/>
    </row>
    <row r="73" spans="1:51" s="171" customFormat="1">
      <c r="A73" s="177">
        <f>'Aim 1 Study Calendar - JV'!A73</f>
        <v>72</v>
      </c>
      <c r="B73" s="176">
        <f>'Aim 1 Study Calendar - JV'!D73</f>
        <v>205011</v>
      </c>
      <c r="C73" s="176" t="str">
        <f>'Aim 1 Study Calendar - JV'!E73</f>
        <v>Unchanged</v>
      </c>
      <c r="D73" s="175">
        <f>'Aim 1 Study Calendar - JV'!T73</f>
        <v>44649</v>
      </c>
      <c r="E73" s="175" t="str">
        <f>'Aim 1 Study Calendar - JV'!L73</f>
        <v>CON-EX</v>
      </c>
      <c r="F73" s="173">
        <f>'Aim 1 Study Calendar - JV'!AX73</f>
        <v>44679</v>
      </c>
      <c r="G73" s="172">
        <v>13.4</v>
      </c>
      <c r="H73" s="173">
        <f t="shared" si="60"/>
        <v>44693</v>
      </c>
      <c r="I73" s="172">
        <v>15.6</v>
      </c>
      <c r="J73" s="173">
        <f t="shared" si="61"/>
        <v>44707</v>
      </c>
      <c r="K73" s="172">
        <v>17</v>
      </c>
      <c r="L73" s="173">
        <f t="shared" si="62"/>
        <v>44721</v>
      </c>
      <c r="M73" s="172">
        <v>18.399999999999999</v>
      </c>
      <c r="N73" s="173">
        <f t="shared" si="63"/>
        <v>44735</v>
      </c>
      <c r="O73" s="172">
        <f>'Aim 1 Study Calendar - JV'!AC73</f>
        <v>17</v>
      </c>
      <c r="P73" s="173">
        <f t="shared" si="64"/>
        <v>44749</v>
      </c>
      <c r="Q73" s="172">
        <f>'Aim 1 Study Calendar - JV'!AK73</f>
        <v>18.600000000000001</v>
      </c>
      <c r="R73" s="173">
        <f t="shared" si="38"/>
        <v>44763</v>
      </c>
      <c r="S73" s="172">
        <v>17.5</v>
      </c>
      <c r="T73" s="173">
        <f t="shared" si="39"/>
        <v>44770</v>
      </c>
      <c r="U73" s="189"/>
      <c r="V73" s="174">
        <f t="shared" si="59"/>
        <v>44777</v>
      </c>
      <c r="W73" s="172">
        <v>18</v>
      </c>
      <c r="X73" s="173">
        <f t="shared" si="41"/>
        <v>44791</v>
      </c>
      <c r="Y73" s="172"/>
      <c r="Z73" s="173">
        <f t="shared" si="42"/>
        <v>44805</v>
      </c>
      <c r="AA73" s="172"/>
      <c r="AB73" s="173">
        <f t="shared" si="43"/>
        <v>44819</v>
      </c>
      <c r="AC73" s="189"/>
      <c r="AD73" s="173">
        <f t="shared" si="44"/>
        <v>44833</v>
      </c>
      <c r="AE73" s="189"/>
      <c r="AF73" s="173">
        <f t="shared" si="45"/>
        <v>44847</v>
      </c>
      <c r="AG73" s="189"/>
      <c r="AH73" s="173">
        <f t="shared" si="46"/>
        <v>44861</v>
      </c>
      <c r="AI73" s="172"/>
      <c r="AJ73" s="173">
        <f t="shared" si="47"/>
        <v>44875</v>
      </c>
      <c r="AK73" s="172"/>
      <c r="AL73" s="173">
        <f t="shared" si="55"/>
        <v>44889</v>
      </c>
      <c r="AM73" s="172"/>
      <c r="AN73" s="173">
        <f t="shared" si="56"/>
        <v>44903</v>
      </c>
      <c r="AO73" s="172"/>
      <c r="AP73" s="173">
        <f t="shared" si="57"/>
        <v>44917</v>
      </c>
      <c r="AQ73" s="172"/>
      <c r="AR73" s="173">
        <f t="shared" si="58"/>
        <v>44931</v>
      </c>
      <c r="AS73" s="172"/>
      <c r="AT73" s="173">
        <f t="shared" si="52"/>
        <v>44945</v>
      </c>
      <c r="AU73" s="172"/>
      <c r="AV73" s="173">
        <f t="shared" si="53"/>
        <v>44959</v>
      </c>
      <c r="AW73" s="172"/>
      <c r="AX73" s="173">
        <f t="shared" si="54"/>
        <v>44973</v>
      </c>
      <c r="AY73" s="172"/>
    </row>
    <row r="74" spans="1:51" s="171" customFormat="1">
      <c r="A74" s="177">
        <f>'Aim 1 Study Calendar - JV'!A74</f>
        <v>73</v>
      </c>
      <c r="B74" s="176">
        <f>'Aim 1 Study Calendar - JV'!D74</f>
        <v>205012</v>
      </c>
      <c r="C74" s="176" t="str">
        <f>'Aim 1 Study Calendar - JV'!E74</f>
        <v>Unchanged</v>
      </c>
      <c r="D74" s="175">
        <f>'Aim 1 Study Calendar - JV'!T74</f>
        <v>44649</v>
      </c>
      <c r="E74" s="175" t="str">
        <f>'Aim 1 Study Calendar - JV'!L74</f>
        <v>HFD-SED</v>
      </c>
      <c r="F74" s="173">
        <f>'Aim 1 Study Calendar - JV'!AX74</f>
        <v>44679</v>
      </c>
      <c r="G74" s="172">
        <v>14.8</v>
      </c>
      <c r="H74" s="173">
        <f t="shared" si="60"/>
        <v>44693</v>
      </c>
      <c r="I74" s="172">
        <v>18.399999999999999</v>
      </c>
      <c r="J74" s="173">
        <f t="shared" si="61"/>
        <v>44707</v>
      </c>
      <c r="K74" s="172">
        <v>20</v>
      </c>
      <c r="L74" s="173">
        <f t="shared" si="62"/>
        <v>44721</v>
      </c>
      <c r="M74" s="172">
        <v>21.3</v>
      </c>
      <c r="N74" s="173">
        <f t="shared" si="63"/>
        <v>44735</v>
      </c>
      <c r="O74" s="172">
        <f>'Aim 1 Study Calendar - JV'!AC74</f>
        <v>21.9</v>
      </c>
      <c r="P74" s="173">
        <f t="shared" si="64"/>
        <v>44749</v>
      </c>
      <c r="Q74" s="172">
        <f>'Aim 1 Study Calendar - JV'!AK74</f>
        <v>21.9</v>
      </c>
      <c r="R74" s="173">
        <f t="shared" si="38"/>
        <v>44763</v>
      </c>
      <c r="S74" s="172">
        <v>20.2</v>
      </c>
      <c r="T74" s="173">
        <f t="shared" si="39"/>
        <v>44770</v>
      </c>
      <c r="U74" s="189"/>
      <c r="V74" s="174">
        <f t="shared" si="59"/>
        <v>44777</v>
      </c>
      <c r="W74" s="172">
        <v>20.2</v>
      </c>
      <c r="X74" s="173">
        <f t="shared" si="41"/>
        <v>44791</v>
      </c>
      <c r="Y74" s="172"/>
      <c r="Z74" s="173">
        <f t="shared" si="42"/>
        <v>44805</v>
      </c>
      <c r="AA74" s="172"/>
      <c r="AB74" s="173">
        <f t="shared" si="43"/>
        <v>44819</v>
      </c>
      <c r="AC74" s="189"/>
      <c r="AD74" s="173">
        <f t="shared" si="44"/>
        <v>44833</v>
      </c>
      <c r="AE74" s="189"/>
      <c r="AF74" s="173">
        <f t="shared" si="45"/>
        <v>44847</v>
      </c>
      <c r="AG74" s="189"/>
      <c r="AH74" s="173">
        <f t="shared" si="46"/>
        <v>44861</v>
      </c>
      <c r="AI74" s="172"/>
      <c r="AJ74" s="173">
        <f t="shared" si="47"/>
        <v>44875</v>
      </c>
      <c r="AK74" s="172"/>
      <c r="AL74" s="173">
        <f t="shared" si="55"/>
        <v>44889</v>
      </c>
      <c r="AM74" s="172"/>
      <c r="AN74" s="173">
        <f t="shared" si="56"/>
        <v>44903</v>
      </c>
      <c r="AO74" s="172"/>
      <c r="AP74" s="173">
        <f t="shared" si="57"/>
        <v>44917</v>
      </c>
      <c r="AQ74" s="172"/>
      <c r="AR74" s="173">
        <f t="shared" si="58"/>
        <v>44931</v>
      </c>
      <c r="AS74" s="172"/>
      <c r="AT74" s="173">
        <f t="shared" si="52"/>
        <v>44945</v>
      </c>
      <c r="AU74" s="172"/>
      <c r="AV74" s="173">
        <f t="shared" si="53"/>
        <v>44959</v>
      </c>
      <c r="AW74" s="172"/>
      <c r="AX74" s="173">
        <f t="shared" si="54"/>
        <v>44973</v>
      </c>
      <c r="AY74" s="172"/>
    </row>
    <row r="75" spans="1:51" s="171" customFormat="1">
      <c r="A75" s="177">
        <f>'Aim 1 Study Calendar - JV'!A75</f>
        <v>74</v>
      </c>
      <c r="B75" s="176">
        <f>'Aim 1 Study Calendar - JV'!D75</f>
        <v>205012</v>
      </c>
      <c r="C75" s="176" t="str">
        <f>'Aim 1 Study Calendar - JV'!E75</f>
        <v>Unchanged</v>
      </c>
      <c r="D75" s="175">
        <f>'Aim 1 Study Calendar - JV'!T75</f>
        <v>44649</v>
      </c>
      <c r="E75" s="175" t="str">
        <f>'Aim 1 Study Calendar - JV'!L75</f>
        <v>HFD-SED</v>
      </c>
      <c r="F75" s="173">
        <f>'Aim 1 Study Calendar - JV'!AX75</f>
        <v>44679</v>
      </c>
      <c r="G75" s="172">
        <v>12.7</v>
      </c>
      <c r="H75" s="173">
        <f t="shared" si="60"/>
        <v>44693</v>
      </c>
      <c r="I75" s="172">
        <v>17.100000000000001</v>
      </c>
      <c r="J75" s="173">
        <f t="shared" si="61"/>
        <v>44707</v>
      </c>
      <c r="K75" s="172">
        <v>18.2</v>
      </c>
      <c r="L75" s="173">
        <f t="shared" si="62"/>
        <v>44721</v>
      </c>
      <c r="M75" s="172">
        <v>19.399999999999999</v>
      </c>
      <c r="N75" s="173">
        <f t="shared" si="63"/>
        <v>44735</v>
      </c>
      <c r="O75" s="172">
        <f>'Aim 1 Study Calendar - JV'!AC75</f>
        <v>20.8</v>
      </c>
      <c r="P75" s="173">
        <f t="shared" si="64"/>
        <v>44749</v>
      </c>
      <c r="Q75" s="172">
        <f>'Aim 1 Study Calendar - JV'!AK75</f>
        <v>19.8</v>
      </c>
      <c r="R75" s="173">
        <f t="shared" si="38"/>
        <v>44763</v>
      </c>
      <c r="S75" s="172">
        <v>19.2</v>
      </c>
      <c r="T75" s="173">
        <f t="shared" si="39"/>
        <v>44770</v>
      </c>
      <c r="U75" s="189"/>
      <c r="V75" s="174">
        <f t="shared" si="59"/>
        <v>44777</v>
      </c>
      <c r="W75" s="172">
        <v>19.7</v>
      </c>
      <c r="X75" s="173">
        <f t="shared" si="41"/>
        <v>44791</v>
      </c>
      <c r="Y75" s="172"/>
      <c r="Z75" s="173">
        <f t="shared" si="42"/>
        <v>44805</v>
      </c>
      <c r="AA75" s="172"/>
      <c r="AB75" s="173">
        <f t="shared" si="43"/>
        <v>44819</v>
      </c>
      <c r="AC75" s="189"/>
      <c r="AD75" s="173">
        <f t="shared" si="44"/>
        <v>44833</v>
      </c>
      <c r="AE75" s="189"/>
      <c r="AF75" s="173">
        <f t="shared" si="45"/>
        <v>44847</v>
      </c>
      <c r="AG75" s="189"/>
      <c r="AH75" s="173">
        <f t="shared" si="46"/>
        <v>44861</v>
      </c>
      <c r="AI75" s="172"/>
      <c r="AJ75" s="173">
        <f t="shared" si="47"/>
        <v>44875</v>
      </c>
      <c r="AK75" s="172"/>
      <c r="AL75" s="173">
        <f t="shared" si="55"/>
        <v>44889</v>
      </c>
      <c r="AM75" s="172"/>
      <c r="AN75" s="173">
        <f t="shared" si="56"/>
        <v>44903</v>
      </c>
      <c r="AO75" s="172"/>
      <c r="AP75" s="173">
        <f t="shared" si="57"/>
        <v>44917</v>
      </c>
      <c r="AQ75" s="172"/>
      <c r="AR75" s="173">
        <f t="shared" si="58"/>
        <v>44931</v>
      </c>
      <c r="AS75" s="172"/>
      <c r="AT75" s="173">
        <f t="shared" si="52"/>
        <v>44945</v>
      </c>
      <c r="AU75" s="172"/>
      <c r="AV75" s="173">
        <f t="shared" si="53"/>
        <v>44959</v>
      </c>
      <c r="AW75" s="172"/>
      <c r="AX75" s="173">
        <f t="shared" si="54"/>
        <v>44973</v>
      </c>
      <c r="AY75" s="172"/>
    </row>
    <row r="76" spans="1:51" s="171" customFormat="1">
      <c r="A76" s="177">
        <f>'Aim 1 Study Calendar - JV'!A76</f>
        <v>75</v>
      </c>
      <c r="B76" s="176">
        <f>'Aim 1 Study Calendar - JV'!D76</f>
        <v>205012</v>
      </c>
      <c r="C76" s="176" t="str">
        <f>'Aim 1 Study Calendar - JV'!E76</f>
        <v>Unchanged</v>
      </c>
      <c r="D76" s="175">
        <f>'Aim 1 Study Calendar - JV'!T76</f>
        <v>44649</v>
      </c>
      <c r="E76" s="175" t="str">
        <f>'Aim 1 Study Calendar - JV'!L76</f>
        <v>HFD-EX</v>
      </c>
      <c r="F76" s="173">
        <f>'Aim 1 Study Calendar - JV'!AX76</f>
        <v>44679</v>
      </c>
      <c r="G76" s="172">
        <v>14.4</v>
      </c>
      <c r="H76" s="173">
        <f t="shared" si="60"/>
        <v>44693</v>
      </c>
      <c r="I76" s="172">
        <v>17.8</v>
      </c>
      <c r="J76" s="173">
        <f t="shared" si="61"/>
        <v>44707</v>
      </c>
      <c r="K76" s="172">
        <v>19.100000000000001</v>
      </c>
      <c r="L76" s="173">
        <f t="shared" si="62"/>
        <v>44721</v>
      </c>
      <c r="M76" s="172">
        <v>20.8</v>
      </c>
      <c r="N76" s="173">
        <f t="shared" si="63"/>
        <v>44735</v>
      </c>
      <c r="O76" s="172">
        <f>'Aim 1 Study Calendar - JV'!AC76</f>
        <v>22.5</v>
      </c>
      <c r="P76" s="173">
        <f t="shared" si="64"/>
        <v>44749</v>
      </c>
      <c r="Q76" s="172">
        <f>'Aim 1 Study Calendar - JV'!AK76</f>
        <v>21.5</v>
      </c>
      <c r="R76" s="173">
        <f t="shared" si="38"/>
        <v>44763</v>
      </c>
      <c r="S76" s="172">
        <v>19.8</v>
      </c>
      <c r="T76" s="173">
        <f t="shared" si="39"/>
        <v>44770</v>
      </c>
      <c r="U76" s="189"/>
      <c r="V76" s="174">
        <f t="shared" si="59"/>
        <v>44777</v>
      </c>
      <c r="W76" s="172">
        <v>21.3</v>
      </c>
      <c r="X76" s="173">
        <f t="shared" si="41"/>
        <v>44791</v>
      </c>
      <c r="Y76" s="172"/>
      <c r="Z76" s="173">
        <f t="shared" si="42"/>
        <v>44805</v>
      </c>
      <c r="AA76" s="172"/>
      <c r="AB76" s="173">
        <f t="shared" si="43"/>
        <v>44819</v>
      </c>
      <c r="AC76" s="189"/>
      <c r="AD76" s="173">
        <f t="shared" si="44"/>
        <v>44833</v>
      </c>
      <c r="AE76" s="189"/>
      <c r="AF76" s="173">
        <f t="shared" si="45"/>
        <v>44847</v>
      </c>
      <c r="AG76" s="189"/>
      <c r="AH76" s="173">
        <f t="shared" si="46"/>
        <v>44861</v>
      </c>
      <c r="AI76" s="172"/>
      <c r="AJ76" s="173">
        <f t="shared" si="47"/>
        <v>44875</v>
      </c>
      <c r="AK76" s="172"/>
      <c r="AL76" s="173">
        <f t="shared" si="55"/>
        <v>44889</v>
      </c>
      <c r="AM76" s="172"/>
      <c r="AN76" s="173">
        <f t="shared" si="56"/>
        <v>44903</v>
      </c>
      <c r="AO76" s="172"/>
      <c r="AP76" s="173">
        <f t="shared" si="57"/>
        <v>44917</v>
      </c>
      <c r="AQ76" s="172"/>
      <c r="AR76" s="173">
        <f t="shared" si="58"/>
        <v>44931</v>
      </c>
      <c r="AS76" s="172"/>
      <c r="AT76" s="173">
        <f t="shared" si="52"/>
        <v>44945</v>
      </c>
      <c r="AU76" s="172"/>
      <c r="AV76" s="173">
        <f t="shared" si="53"/>
        <v>44959</v>
      </c>
      <c r="AW76" s="172"/>
      <c r="AX76" s="173">
        <f t="shared" si="54"/>
        <v>44973</v>
      </c>
      <c r="AY76" s="172"/>
    </row>
    <row r="77" spans="1:51">
      <c r="A77" s="167">
        <f>'Aim 1 Study Calendar - JV'!A77</f>
        <v>76</v>
      </c>
      <c r="B77" s="166">
        <f>'Aim 1 Study Calendar - JV'!D77</f>
        <v>205012</v>
      </c>
      <c r="C77" s="166" t="str">
        <f>'Aim 1 Study Calendar - JV'!E77</f>
        <v>Unchanged</v>
      </c>
      <c r="D77" s="168">
        <f>'Aim 1 Study Calendar - JV'!T77</f>
        <v>44649</v>
      </c>
      <c r="E77" s="168" t="str">
        <f>'Aim 1 Study Calendar - JV'!L77</f>
        <v>HFD-EX</v>
      </c>
      <c r="F77" s="169">
        <f>'Aim 1 Study Calendar - JV'!AX77</f>
        <v>44679</v>
      </c>
      <c r="G77" s="165">
        <v>13.4</v>
      </c>
      <c r="H77" s="169">
        <f t="shared" si="60"/>
        <v>44693</v>
      </c>
      <c r="I77" s="165">
        <v>17</v>
      </c>
      <c r="J77" s="169">
        <f t="shared" si="61"/>
        <v>44707</v>
      </c>
      <c r="K77" s="165">
        <v>20.100000000000001</v>
      </c>
      <c r="L77" s="169">
        <f t="shared" si="62"/>
        <v>44721</v>
      </c>
      <c r="M77" s="165">
        <v>20.3</v>
      </c>
      <c r="N77" s="169">
        <f t="shared" si="63"/>
        <v>44735</v>
      </c>
      <c r="O77" s="165">
        <f>'Aim 1 Study Calendar - JV'!AC77</f>
        <v>21.3</v>
      </c>
      <c r="P77" s="169">
        <f t="shared" si="64"/>
        <v>44749</v>
      </c>
      <c r="Q77" s="165">
        <f>'Aim 1 Study Calendar - JV'!AK77</f>
        <v>20.6</v>
      </c>
      <c r="R77" s="169">
        <f t="shared" si="38"/>
        <v>44763</v>
      </c>
      <c r="S77" s="165">
        <v>19.399999999999999</v>
      </c>
      <c r="T77" s="169">
        <f t="shared" si="39"/>
        <v>44770</v>
      </c>
      <c r="U77" s="189"/>
      <c r="V77" s="170">
        <f t="shared" si="59"/>
        <v>44777</v>
      </c>
      <c r="W77" s="165">
        <v>20.2</v>
      </c>
      <c r="X77" s="169">
        <f t="shared" si="41"/>
        <v>44791</v>
      </c>
      <c r="Y77" s="165">
        <v>21.2</v>
      </c>
      <c r="Z77" s="169">
        <f t="shared" si="42"/>
        <v>44805</v>
      </c>
      <c r="AB77" s="169">
        <f t="shared" si="43"/>
        <v>44819</v>
      </c>
      <c r="AC77" s="165">
        <v>20.6</v>
      </c>
      <c r="AD77" s="169">
        <f t="shared" si="44"/>
        <v>44833</v>
      </c>
      <c r="AE77" s="165">
        <v>21.5</v>
      </c>
      <c r="AF77" s="169">
        <f t="shared" si="45"/>
        <v>44847</v>
      </c>
      <c r="AG77" s="189"/>
      <c r="AH77" s="169">
        <f t="shared" si="46"/>
        <v>44861</v>
      </c>
      <c r="AJ77" s="169">
        <f t="shared" si="47"/>
        <v>44875</v>
      </c>
      <c r="AL77" s="169">
        <f t="shared" si="55"/>
        <v>44889</v>
      </c>
      <c r="AN77" s="169">
        <f t="shared" si="56"/>
        <v>44903</v>
      </c>
      <c r="AP77" s="169">
        <f t="shared" si="57"/>
        <v>44917</v>
      </c>
      <c r="AR77" s="169">
        <f t="shared" si="58"/>
        <v>44931</v>
      </c>
      <c r="AT77" s="169">
        <f t="shared" si="52"/>
        <v>44945</v>
      </c>
      <c r="AV77" s="169">
        <f t="shared" si="53"/>
        <v>44959</v>
      </c>
      <c r="AX77" s="169">
        <f t="shared" si="54"/>
        <v>44973</v>
      </c>
    </row>
    <row r="78" spans="1:51" s="171" customFormat="1">
      <c r="A78" s="177">
        <f>'Aim 1 Study Calendar - JV'!A78</f>
        <v>77</v>
      </c>
      <c r="B78" s="176">
        <f>'Aim 1 Study Calendar - JV'!D78</f>
        <v>205013</v>
      </c>
      <c r="C78" s="176" t="str">
        <f>'Aim 1 Study Calendar - JV'!E78</f>
        <v>Unchanged</v>
      </c>
      <c r="D78" s="175">
        <f>'Aim 1 Study Calendar - JV'!T78</f>
        <v>44649</v>
      </c>
      <c r="E78" s="175" t="str">
        <f>'Aim 1 Study Calendar - JV'!L78</f>
        <v>CON-SED</v>
      </c>
      <c r="F78" s="173">
        <f>'Aim 1 Study Calendar - JV'!AX78</f>
        <v>44679</v>
      </c>
      <c r="G78" s="172">
        <v>17.5</v>
      </c>
      <c r="H78" s="173">
        <f t="shared" si="60"/>
        <v>44693</v>
      </c>
      <c r="I78" s="172">
        <v>22.8</v>
      </c>
      <c r="J78" s="173">
        <f t="shared" si="61"/>
        <v>44707</v>
      </c>
      <c r="K78" s="172">
        <v>25.9</v>
      </c>
      <c r="L78" s="173">
        <f t="shared" si="62"/>
        <v>44721</v>
      </c>
      <c r="M78" s="172">
        <v>27.6</v>
      </c>
      <c r="N78" s="173">
        <f t="shared" si="63"/>
        <v>44735</v>
      </c>
      <c r="O78" s="172">
        <f>'Aim 1 Study Calendar - JV'!AC78</f>
        <v>29.5</v>
      </c>
      <c r="P78" s="173">
        <f t="shared" si="64"/>
        <v>44749</v>
      </c>
      <c r="Q78" s="172">
        <f>'Aim 1 Study Calendar - JV'!AK78</f>
        <v>29.7</v>
      </c>
      <c r="R78" s="173">
        <f t="shared" si="38"/>
        <v>44763</v>
      </c>
      <c r="S78" s="172">
        <v>27.4</v>
      </c>
      <c r="T78" s="173">
        <f t="shared" si="39"/>
        <v>44770</v>
      </c>
      <c r="U78" s="189"/>
      <c r="V78" s="174">
        <f t="shared" si="59"/>
        <v>44777</v>
      </c>
      <c r="W78" s="172">
        <v>27.8</v>
      </c>
      <c r="X78" s="173">
        <f t="shared" si="41"/>
        <v>44791</v>
      </c>
      <c r="Y78" s="172"/>
      <c r="Z78" s="173">
        <f t="shared" si="42"/>
        <v>44805</v>
      </c>
      <c r="AA78" s="172"/>
      <c r="AB78" s="173">
        <f t="shared" si="43"/>
        <v>44819</v>
      </c>
      <c r="AC78" s="189"/>
      <c r="AD78" s="173">
        <f t="shared" si="44"/>
        <v>44833</v>
      </c>
      <c r="AE78" s="189"/>
      <c r="AF78" s="173">
        <f t="shared" si="45"/>
        <v>44847</v>
      </c>
      <c r="AG78" s="172"/>
      <c r="AH78" s="173">
        <f t="shared" si="46"/>
        <v>44861</v>
      </c>
      <c r="AI78" s="172"/>
      <c r="AJ78" s="173">
        <f t="shared" si="47"/>
        <v>44875</v>
      </c>
      <c r="AK78" s="172"/>
      <c r="AL78" s="173">
        <f t="shared" si="55"/>
        <v>44889</v>
      </c>
      <c r="AM78" s="172"/>
      <c r="AN78" s="173">
        <f t="shared" si="56"/>
        <v>44903</v>
      </c>
      <c r="AO78" s="172"/>
      <c r="AP78" s="173">
        <f t="shared" si="57"/>
        <v>44917</v>
      </c>
      <c r="AQ78" s="172"/>
      <c r="AR78" s="173">
        <f t="shared" si="58"/>
        <v>44931</v>
      </c>
      <c r="AS78" s="172"/>
      <c r="AT78" s="173">
        <f t="shared" si="52"/>
        <v>44945</v>
      </c>
      <c r="AU78" s="172"/>
      <c r="AV78" s="173">
        <f t="shared" si="53"/>
        <v>44959</v>
      </c>
      <c r="AW78" s="172"/>
      <c r="AX78" s="173">
        <f t="shared" si="54"/>
        <v>44973</v>
      </c>
      <c r="AY78" s="172"/>
    </row>
    <row r="79" spans="1:51">
      <c r="A79" s="167">
        <f>'Aim 1 Study Calendar - JV'!A79</f>
        <v>78</v>
      </c>
      <c r="B79" s="166">
        <f>'Aim 1 Study Calendar - JV'!D79</f>
        <v>205013</v>
      </c>
      <c r="C79" s="166" t="str">
        <f>'Aim 1 Study Calendar - JV'!E79</f>
        <v>Unchanged</v>
      </c>
      <c r="D79" s="168">
        <f>'Aim 1 Study Calendar - JV'!T79</f>
        <v>44649</v>
      </c>
      <c r="E79" s="168" t="str">
        <f>'Aim 1 Study Calendar - JV'!L79</f>
        <v>CON-SED</v>
      </c>
      <c r="F79" s="169">
        <f>'Aim 1 Study Calendar - JV'!AX79</f>
        <v>44679</v>
      </c>
      <c r="G79" s="165">
        <v>19.2</v>
      </c>
      <c r="H79" s="169">
        <f t="shared" si="60"/>
        <v>44693</v>
      </c>
      <c r="I79" s="165">
        <v>23.1</v>
      </c>
      <c r="J79" s="169">
        <f t="shared" si="61"/>
        <v>44707</v>
      </c>
      <c r="K79" s="165">
        <v>26.6</v>
      </c>
      <c r="L79" s="169">
        <f t="shared" si="62"/>
        <v>44721</v>
      </c>
      <c r="M79" s="165">
        <v>28.5</v>
      </c>
      <c r="N79" s="169">
        <f t="shared" si="63"/>
        <v>44735</v>
      </c>
      <c r="O79" s="165">
        <f>'Aim 1 Study Calendar - JV'!AC79</f>
        <v>31.5</v>
      </c>
      <c r="P79" s="169">
        <f t="shared" si="64"/>
        <v>44749</v>
      </c>
      <c r="Q79" s="165">
        <f>'Aim 1 Study Calendar - JV'!AK79</f>
        <v>32.1</v>
      </c>
      <c r="R79" s="169">
        <f t="shared" si="38"/>
        <v>44763</v>
      </c>
      <c r="S79" s="165">
        <v>30.4</v>
      </c>
      <c r="T79" s="169">
        <f t="shared" si="39"/>
        <v>44770</v>
      </c>
      <c r="U79" s="189"/>
      <c r="V79" s="170">
        <f t="shared" si="59"/>
        <v>44777</v>
      </c>
      <c r="W79" s="165">
        <v>29.2</v>
      </c>
      <c r="X79" s="169">
        <f t="shared" si="41"/>
        <v>44791</v>
      </c>
      <c r="Y79" s="165">
        <v>30.1</v>
      </c>
      <c r="Z79" s="169">
        <f t="shared" si="42"/>
        <v>44805</v>
      </c>
      <c r="AB79" s="169">
        <f t="shared" si="43"/>
        <v>44819</v>
      </c>
      <c r="AC79" s="165">
        <v>31.1</v>
      </c>
      <c r="AD79" s="169">
        <f t="shared" si="44"/>
        <v>44833</v>
      </c>
      <c r="AE79" s="165">
        <v>31.3</v>
      </c>
      <c r="AF79" s="169">
        <f t="shared" si="45"/>
        <v>44847</v>
      </c>
      <c r="AG79" s="189"/>
      <c r="AH79" s="169">
        <f t="shared" si="46"/>
        <v>44861</v>
      </c>
      <c r="AJ79" s="169">
        <f t="shared" si="47"/>
        <v>44875</v>
      </c>
      <c r="AL79" s="169">
        <f t="shared" si="55"/>
        <v>44889</v>
      </c>
      <c r="AN79" s="169">
        <f t="shared" si="56"/>
        <v>44903</v>
      </c>
      <c r="AP79" s="169">
        <f t="shared" si="57"/>
        <v>44917</v>
      </c>
      <c r="AR79" s="169">
        <f t="shared" si="58"/>
        <v>44931</v>
      </c>
      <c r="AT79" s="169">
        <f t="shared" si="52"/>
        <v>44945</v>
      </c>
      <c r="AV79" s="169">
        <f t="shared" si="53"/>
        <v>44959</v>
      </c>
      <c r="AX79" s="169">
        <f t="shared" si="54"/>
        <v>44973</v>
      </c>
    </row>
    <row r="80" spans="1:51">
      <c r="A80" s="167">
        <f>'Aim 1 Study Calendar - JV'!A80</f>
        <v>79</v>
      </c>
      <c r="B80" s="166">
        <f>'Aim 1 Study Calendar - JV'!D80</f>
        <v>205013</v>
      </c>
      <c r="C80" s="166" t="str">
        <f>'Aim 1 Study Calendar - JV'!E80</f>
        <v>Unchanged</v>
      </c>
      <c r="D80" s="168">
        <f>'Aim 1 Study Calendar - JV'!T80</f>
        <v>44649</v>
      </c>
      <c r="E80" s="168" t="str">
        <f>'Aim 1 Study Calendar - JV'!L80</f>
        <v>CON-EX</v>
      </c>
      <c r="F80" s="169">
        <f>'Aim 1 Study Calendar - JV'!AX80</f>
        <v>44679</v>
      </c>
      <c r="G80" s="165">
        <v>16.600000000000001</v>
      </c>
      <c r="H80" s="169">
        <f t="shared" si="60"/>
        <v>44693</v>
      </c>
      <c r="I80" s="165">
        <v>22.1</v>
      </c>
      <c r="J80" s="169">
        <f t="shared" si="61"/>
        <v>44707</v>
      </c>
      <c r="K80" s="165">
        <v>25.4</v>
      </c>
      <c r="L80" s="169">
        <f t="shared" si="62"/>
        <v>44721</v>
      </c>
      <c r="M80" s="165">
        <v>28.3</v>
      </c>
      <c r="N80" s="169">
        <f t="shared" si="63"/>
        <v>44735</v>
      </c>
      <c r="O80" s="165">
        <f>'Aim 1 Study Calendar - JV'!AC80</f>
        <v>30.6</v>
      </c>
      <c r="P80" s="169">
        <f t="shared" si="64"/>
        <v>44749</v>
      </c>
      <c r="Q80" s="165">
        <f>'Aim 1 Study Calendar - JV'!AK80</f>
        <v>29.9</v>
      </c>
      <c r="R80" s="169">
        <f t="shared" si="38"/>
        <v>44763</v>
      </c>
      <c r="S80" s="165">
        <v>28.5</v>
      </c>
      <c r="T80" s="169">
        <f t="shared" si="39"/>
        <v>44770</v>
      </c>
      <c r="U80" s="189"/>
      <c r="V80" s="170">
        <f t="shared" si="59"/>
        <v>44777</v>
      </c>
      <c r="W80" s="165">
        <v>28</v>
      </c>
      <c r="X80" s="169">
        <f t="shared" si="41"/>
        <v>44791</v>
      </c>
      <c r="Y80" s="165">
        <v>28.8</v>
      </c>
      <c r="Z80" s="169">
        <f t="shared" si="42"/>
        <v>44805</v>
      </c>
      <c r="AB80" s="169">
        <f t="shared" si="43"/>
        <v>44819</v>
      </c>
      <c r="AC80" s="191">
        <v>30.6</v>
      </c>
      <c r="AD80" s="169">
        <f t="shared" si="44"/>
        <v>44833</v>
      </c>
      <c r="AE80" s="165">
        <v>30.9</v>
      </c>
      <c r="AF80" s="169">
        <f t="shared" si="45"/>
        <v>44847</v>
      </c>
      <c r="AG80" s="189"/>
      <c r="AH80" s="169">
        <f t="shared" si="46"/>
        <v>44861</v>
      </c>
      <c r="AJ80" s="169">
        <f t="shared" si="47"/>
        <v>44875</v>
      </c>
      <c r="AL80" s="169">
        <f t="shared" si="55"/>
        <v>44889</v>
      </c>
      <c r="AN80" s="169">
        <f t="shared" si="56"/>
        <v>44903</v>
      </c>
      <c r="AP80" s="169">
        <f t="shared" si="57"/>
        <v>44917</v>
      </c>
      <c r="AR80" s="169">
        <f t="shared" si="58"/>
        <v>44931</v>
      </c>
      <c r="AT80" s="169">
        <f t="shared" si="52"/>
        <v>44945</v>
      </c>
      <c r="AV80" s="169">
        <f t="shared" si="53"/>
        <v>44959</v>
      </c>
      <c r="AX80" s="169">
        <f t="shared" si="54"/>
        <v>44973</v>
      </c>
    </row>
    <row r="81" spans="1:51">
      <c r="A81" s="167">
        <f>'Aim 1 Study Calendar - JV'!A81</f>
        <v>80</v>
      </c>
      <c r="B81" s="166">
        <f>'Aim 1 Study Calendar - JV'!D81</f>
        <v>205013</v>
      </c>
      <c r="C81" s="166" t="str">
        <f>'Aim 1 Study Calendar - JV'!E81</f>
        <v>Unchanged</v>
      </c>
      <c r="D81" s="168">
        <f>'Aim 1 Study Calendar - JV'!T81</f>
        <v>44649</v>
      </c>
      <c r="E81" s="168" t="str">
        <f>'Aim 1 Study Calendar - JV'!L81</f>
        <v>CON-EX</v>
      </c>
      <c r="F81" s="169">
        <f>'Aim 1 Study Calendar - JV'!AX81</f>
        <v>44679</v>
      </c>
      <c r="G81" s="165">
        <v>16.8</v>
      </c>
      <c r="H81" s="169">
        <f t="shared" si="60"/>
        <v>44693</v>
      </c>
      <c r="I81" s="165">
        <v>21.4</v>
      </c>
      <c r="J81" s="169">
        <f t="shared" si="61"/>
        <v>44707</v>
      </c>
      <c r="K81" s="165">
        <v>23.8</v>
      </c>
      <c r="L81" s="169">
        <f t="shared" si="62"/>
        <v>44721</v>
      </c>
      <c r="M81" s="165">
        <v>26.6</v>
      </c>
      <c r="N81" s="169">
        <f t="shared" si="63"/>
        <v>44735</v>
      </c>
      <c r="O81" s="165">
        <f>'Aim 1 Study Calendar - JV'!AC81</f>
        <v>30</v>
      </c>
      <c r="P81" s="169">
        <f t="shared" si="64"/>
        <v>44749</v>
      </c>
      <c r="Q81" s="165">
        <f>'Aim 1 Study Calendar - JV'!AK81</f>
        <v>30.2</v>
      </c>
      <c r="R81" s="169">
        <f t="shared" si="38"/>
        <v>44763</v>
      </c>
      <c r="S81" s="165">
        <v>27.7</v>
      </c>
      <c r="T81" s="169">
        <f t="shared" si="39"/>
        <v>44770</v>
      </c>
      <c r="U81" s="189"/>
      <c r="V81" s="170">
        <f t="shared" si="59"/>
        <v>44777</v>
      </c>
      <c r="W81" s="165">
        <v>27.1</v>
      </c>
      <c r="X81" s="169">
        <f t="shared" si="41"/>
        <v>44791</v>
      </c>
      <c r="Y81" s="165">
        <v>28.6</v>
      </c>
      <c r="Z81" s="169">
        <f t="shared" si="42"/>
        <v>44805</v>
      </c>
      <c r="AB81" s="169">
        <f t="shared" si="43"/>
        <v>44819</v>
      </c>
      <c r="AC81" s="165">
        <v>30.2</v>
      </c>
      <c r="AD81" s="169">
        <f t="shared" si="44"/>
        <v>44833</v>
      </c>
      <c r="AE81" s="165">
        <v>30.5</v>
      </c>
      <c r="AF81" s="169">
        <f t="shared" si="45"/>
        <v>44847</v>
      </c>
      <c r="AG81" s="189"/>
      <c r="AH81" s="169">
        <f t="shared" si="46"/>
        <v>44861</v>
      </c>
      <c r="AJ81" s="169">
        <f t="shared" si="47"/>
        <v>44875</v>
      </c>
      <c r="AL81" s="169">
        <f t="shared" si="55"/>
        <v>44889</v>
      </c>
      <c r="AN81" s="169">
        <f t="shared" si="56"/>
        <v>44903</v>
      </c>
      <c r="AP81" s="169">
        <f t="shared" si="57"/>
        <v>44917</v>
      </c>
      <c r="AR81" s="169">
        <f t="shared" si="58"/>
        <v>44931</v>
      </c>
      <c r="AT81" s="169">
        <f t="shared" si="52"/>
        <v>44945</v>
      </c>
      <c r="AV81" s="169">
        <f t="shared" si="53"/>
        <v>44959</v>
      </c>
      <c r="AX81" s="169">
        <f t="shared" si="54"/>
        <v>44973</v>
      </c>
    </row>
    <row r="82" spans="1:51">
      <c r="A82" s="167">
        <f>'Aim 1 Study Calendar - JV'!A82</f>
        <v>81</v>
      </c>
      <c r="B82" s="166">
        <f>'Aim 1 Study Calendar - JV'!D82</f>
        <v>205013</v>
      </c>
      <c r="C82" s="166" t="str">
        <f>'Aim 1 Study Calendar - JV'!E82</f>
        <v>Unchanged</v>
      </c>
      <c r="D82" s="168">
        <f>'Aim 1 Study Calendar - JV'!T82</f>
        <v>44649</v>
      </c>
      <c r="E82" s="168" t="str">
        <f>'Aim 1 Study Calendar - JV'!L82</f>
        <v>CON-EX</v>
      </c>
      <c r="F82" s="169">
        <f>'Aim 1 Study Calendar - JV'!AX82</f>
        <v>44679</v>
      </c>
      <c r="G82" s="165">
        <v>18.399999999999999</v>
      </c>
      <c r="H82" s="169">
        <f t="shared" si="60"/>
        <v>44693</v>
      </c>
      <c r="I82" s="165">
        <v>23.1</v>
      </c>
      <c r="J82" s="169">
        <f t="shared" si="61"/>
        <v>44707</v>
      </c>
      <c r="K82" s="165">
        <v>26.7</v>
      </c>
      <c r="L82" s="169">
        <f t="shared" si="62"/>
        <v>44721</v>
      </c>
      <c r="M82" s="165">
        <v>27.9</v>
      </c>
      <c r="N82" s="169">
        <f t="shared" si="63"/>
        <v>44735</v>
      </c>
      <c r="O82" s="165">
        <f>'Aim 1 Study Calendar - JV'!AC82</f>
        <v>30.8</v>
      </c>
      <c r="P82" s="169">
        <f t="shared" si="64"/>
        <v>44749</v>
      </c>
      <c r="Q82" s="165">
        <f>'Aim 1 Study Calendar - JV'!AK82</f>
        <v>30.6</v>
      </c>
      <c r="R82" s="169">
        <f t="shared" si="38"/>
        <v>44763</v>
      </c>
      <c r="S82" s="165">
        <v>29.4</v>
      </c>
      <c r="T82" s="169">
        <f t="shared" si="39"/>
        <v>44770</v>
      </c>
      <c r="U82" s="189"/>
      <c r="V82" s="170">
        <f t="shared" si="59"/>
        <v>44777</v>
      </c>
      <c r="W82" s="165">
        <v>28.5</v>
      </c>
      <c r="X82" s="169">
        <f t="shared" si="41"/>
        <v>44791</v>
      </c>
      <c r="Y82" s="165">
        <v>29.8</v>
      </c>
      <c r="Z82" s="169">
        <f t="shared" si="42"/>
        <v>44805</v>
      </c>
      <c r="AB82" s="169">
        <f t="shared" si="43"/>
        <v>44819</v>
      </c>
      <c r="AC82" s="165">
        <v>31.1</v>
      </c>
      <c r="AD82" s="169">
        <f t="shared" si="44"/>
        <v>44833</v>
      </c>
      <c r="AE82" s="165">
        <v>31.4</v>
      </c>
      <c r="AF82" s="169">
        <f t="shared" si="45"/>
        <v>44847</v>
      </c>
      <c r="AG82" s="189"/>
      <c r="AH82" s="169">
        <f t="shared" si="46"/>
        <v>44861</v>
      </c>
      <c r="AJ82" s="169">
        <f t="shared" si="47"/>
        <v>44875</v>
      </c>
      <c r="AL82" s="169">
        <f t="shared" si="55"/>
        <v>44889</v>
      </c>
      <c r="AN82" s="169">
        <f t="shared" si="56"/>
        <v>44903</v>
      </c>
      <c r="AP82" s="169">
        <f t="shared" si="57"/>
        <v>44917</v>
      </c>
      <c r="AR82" s="169">
        <f t="shared" si="58"/>
        <v>44931</v>
      </c>
      <c r="AT82" s="169">
        <f t="shared" si="52"/>
        <v>44945</v>
      </c>
      <c r="AV82" s="169">
        <f t="shared" si="53"/>
        <v>44959</v>
      </c>
      <c r="AX82" s="169">
        <f t="shared" si="54"/>
        <v>44973</v>
      </c>
    </row>
    <row r="83" spans="1:51" s="171" customFormat="1">
      <c r="A83" s="177">
        <f>'Aim 1 Study Calendar - JV'!A83</f>
        <v>82</v>
      </c>
      <c r="B83" s="176">
        <f>'Aim 1 Study Calendar - JV'!D83</f>
        <v>205014</v>
      </c>
      <c r="C83" s="176" t="str">
        <f>'Aim 1 Study Calendar - JV'!E83</f>
        <v>Unchanged</v>
      </c>
      <c r="D83" s="175">
        <f>'Aim 1 Study Calendar - JV'!T83</f>
        <v>44649</v>
      </c>
      <c r="E83" s="175" t="str">
        <f>'Aim 1 Study Calendar - JV'!L83</f>
        <v>HFD-SED</v>
      </c>
      <c r="F83" s="173">
        <f>'Aim 1 Study Calendar - JV'!AX83</f>
        <v>44679</v>
      </c>
      <c r="G83" s="172">
        <v>17.5</v>
      </c>
      <c r="H83" s="173">
        <f t="shared" si="60"/>
        <v>44693</v>
      </c>
      <c r="I83" s="172">
        <v>22.5</v>
      </c>
      <c r="J83" s="173">
        <f t="shared" si="61"/>
        <v>44707</v>
      </c>
      <c r="K83" s="172">
        <v>24.7</v>
      </c>
      <c r="L83" s="173">
        <f t="shared" si="62"/>
        <v>44721</v>
      </c>
      <c r="M83" s="172">
        <v>29.5</v>
      </c>
      <c r="N83" s="173">
        <f t="shared" si="63"/>
        <v>44735</v>
      </c>
      <c r="O83" s="172" t="str">
        <f>'Aim 1 Study Calendar - JV'!AC83</f>
        <v>N/A</v>
      </c>
      <c r="P83" s="173">
        <f t="shared" si="64"/>
        <v>44749</v>
      </c>
      <c r="Q83" s="172" t="str">
        <f>'Aim 1 Study Calendar - JV'!AK83</f>
        <v>N/A</v>
      </c>
      <c r="R83" s="173">
        <f t="shared" si="38"/>
        <v>44763</v>
      </c>
      <c r="S83" s="172"/>
      <c r="T83" s="173">
        <f t="shared" si="39"/>
        <v>44770</v>
      </c>
      <c r="U83" s="189"/>
      <c r="V83" s="172"/>
      <c r="W83" s="172"/>
      <c r="X83" s="173">
        <f t="shared" si="41"/>
        <v>44791</v>
      </c>
      <c r="Y83" s="172"/>
      <c r="Z83" s="173">
        <f t="shared" si="42"/>
        <v>44805</v>
      </c>
      <c r="AA83" s="172"/>
      <c r="AB83" s="173">
        <f t="shared" si="43"/>
        <v>44819</v>
      </c>
      <c r="AC83" s="189"/>
      <c r="AD83" s="173">
        <f t="shared" si="44"/>
        <v>44833</v>
      </c>
      <c r="AE83" s="189"/>
      <c r="AF83" s="173">
        <f t="shared" si="45"/>
        <v>44847</v>
      </c>
      <c r="AG83" s="172"/>
      <c r="AH83" s="173">
        <f t="shared" si="46"/>
        <v>44861</v>
      </c>
      <c r="AI83" s="172"/>
      <c r="AJ83" s="173">
        <f t="shared" si="47"/>
        <v>44875</v>
      </c>
      <c r="AK83" s="172"/>
      <c r="AL83" s="173">
        <f t="shared" ref="AL83:AL114" si="65">AJ83+14</f>
        <v>44889</v>
      </c>
      <c r="AM83" s="172"/>
      <c r="AN83" s="173">
        <f t="shared" ref="AN83:AN114" si="66">AL83+14</f>
        <v>44903</v>
      </c>
      <c r="AO83" s="172"/>
      <c r="AP83" s="173">
        <f t="shared" ref="AP83:AP114" si="67">AN83+14</f>
        <v>44917</v>
      </c>
      <c r="AQ83" s="172"/>
      <c r="AR83" s="173">
        <f t="shared" ref="AR83:AR114" si="68">AP83+14</f>
        <v>44931</v>
      </c>
      <c r="AS83" s="172"/>
      <c r="AT83" s="173">
        <f t="shared" si="52"/>
        <v>44945</v>
      </c>
      <c r="AU83" s="172"/>
      <c r="AV83" s="173">
        <f t="shared" si="53"/>
        <v>44959</v>
      </c>
      <c r="AW83" s="172"/>
      <c r="AX83" s="173">
        <f t="shared" si="54"/>
        <v>44973</v>
      </c>
      <c r="AY83" s="172"/>
    </row>
    <row r="84" spans="1:51" s="171" customFormat="1">
      <c r="A84" s="177">
        <f>'Aim 1 Study Calendar - JV'!A84</f>
        <v>83</v>
      </c>
      <c r="B84" s="176">
        <f>'Aim 1 Study Calendar - JV'!D84</f>
        <v>205014</v>
      </c>
      <c r="C84" s="176" t="str">
        <f>'Aim 1 Study Calendar - JV'!E84</f>
        <v>Unchanged</v>
      </c>
      <c r="D84" s="175">
        <f>'Aim 1 Study Calendar - JV'!T84</f>
        <v>44649</v>
      </c>
      <c r="E84" s="175" t="str">
        <f>'Aim 1 Study Calendar - JV'!L84</f>
        <v>HFD-EX</v>
      </c>
      <c r="F84" s="173">
        <f>'Aim 1 Study Calendar - JV'!AX84</f>
        <v>44679</v>
      </c>
      <c r="G84" s="172">
        <v>18.2</v>
      </c>
      <c r="H84" s="173">
        <f t="shared" si="60"/>
        <v>44693</v>
      </c>
      <c r="I84" s="172">
        <v>23.7</v>
      </c>
      <c r="J84" s="173">
        <f t="shared" si="61"/>
        <v>44707</v>
      </c>
      <c r="K84" s="172">
        <v>26.9</v>
      </c>
      <c r="L84" s="173">
        <f t="shared" si="62"/>
        <v>44721</v>
      </c>
      <c r="M84" s="172">
        <v>30.1</v>
      </c>
      <c r="N84" s="173">
        <f t="shared" si="63"/>
        <v>44735</v>
      </c>
      <c r="O84" s="172" t="str">
        <f>'Aim 1 Study Calendar - JV'!AC84</f>
        <v>N/A</v>
      </c>
      <c r="P84" s="173">
        <f t="shared" si="64"/>
        <v>44749</v>
      </c>
      <c r="Q84" s="172" t="str">
        <f>'Aim 1 Study Calendar - JV'!AK84</f>
        <v>N/A</v>
      </c>
      <c r="R84" s="173">
        <f t="shared" si="38"/>
        <v>44763</v>
      </c>
      <c r="S84" s="172"/>
      <c r="T84" s="173">
        <f t="shared" si="39"/>
        <v>44770</v>
      </c>
      <c r="U84" s="189"/>
      <c r="V84" s="172"/>
      <c r="W84" s="172"/>
      <c r="X84" s="173">
        <f t="shared" si="41"/>
        <v>44791</v>
      </c>
      <c r="Y84" s="172"/>
      <c r="Z84" s="173">
        <f t="shared" si="42"/>
        <v>44805</v>
      </c>
      <c r="AA84" s="172"/>
      <c r="AB84" s="173">
        <f t="shared" si="43"/>
        <v>44819</v>
      </c>
      <c r="AC84" s="189"/>
      <c r="AD84" s="173">
        <f t="shared" si="44"/>
        <v>44833</v>
      </c>
      <c r="AE84" s="189"/>
      <c r="AF84" s="173">
        <f t="shared" si="45"/>
        <v>44847</v>
      </c>
      <c r="AG84" s="172"/>
      <c r="AH84" s="173">
        <f t="shared" si="46"/>
        <v>44861</v>
      </c>
      <c r="AI84" s="172"/>
      <c r="AJ84" s="173">
        <f t="shared" si="47"/>
        <v>44875</v>
      </c>
      <c r="AK84" s="172"/>
      <c r="AL84" s="173">
        <f t="shared" si="65"/>
        <v>44889</v>
      </c>
      <c r="AM84" s="172"/>
      <c r="AN84" s="173">
        <f t="shared" si="66"/>
        <v>44903</v>
      </c>
      <c r="AO84" s="172"/>
      <c r="AP84" s="173">
        <f t="shared" si="67"/>
        <v>44917</v>
      </c>
      <c r="AQ84" s="172"/>
      <c r="AR84" s="173">
        <f t="shared" si="68"/>
        <v>44931</v>
      </c>
      <c r="AS84" s="172"/>
      <c r="AT84" s="173">
        <f t="shared" si="52"/>
        <v>44945</v>
      </c>
      <c r="AU84" s="172"/>
      <c r="AV84" s="173">
        <f t="shared" si="53"/>
        <v>44959</v>
      </c>
      <c r="AW84" s="172"/>
      <c r="AX84" s="173">
        <f t="shared" si="54"/>
        <v>44973</v>
      </c>
      <c r="AY84" s="172"/>
    </row>
    <row r="85" spans="1:51">
      <c r="A85" s="167">
        <f>'Aim 1 Study Calendar - JV'!A85</f>
        <v>84</v>
      </c>
      <c r="B85" s="166">
        <f>'Aim 1 Study Calendar - JV'!D85</f>
        <v>205014</v>
      </c>
      <c r="C85" s="166" t="str">
        <f>'Aim 1 Study Calendar - JV'!E85</f>
        <v>Unchanged</v>
      </c>
      <c r="D85" s="168">
        <f>'Aim 1 Study Calendar - JV'!T85</f>
        <v>44649</v>
      </c>
      <c r="E85" s="168" t="str">
        <f>'Aim 1 Study Calendar - JV'!L85</f>
        <v>HFD-EX</v>
      </c>
      <c r="F85" s="169">
        <f>'Aim 1 Study Calendar - JV'!AX85</f>
        <v>44679</v>
      </c>
      <c r="G85" s="165">
        <v>19.8</v>
      </c>
      <c r="H85" s="169">
        <f t="shared" si="60"/>
        <v>44693</v>
      </c>
      <c r="I85" s="165">
        <v>25.2</v>
      </c>
      <c r="J85" s="169">
        <f t="shared" si="61"/>
        <v>44707</v>
      </c>
      <c r="K85" s="165">
        <v>27.6</v>
      </c>
      <c r="L85" s="169">
        <f t="shared" si="62"/>
        <v>44721</v>
      </c>
      <c r="M85" s="165">
        <v>30.5</v>
      </c>
      <c r="N85" s="169">
        <f t="shared" si="63"/>
        <v>44735</v>
      </c>
      <c r="O85" s="165">
        <f>'Aim 1 Study Calendar - JV'!AC85</f>
        <v>25</v>
      </c>
      <c r="P85" s="169">
        <f t="shared" si="64"/>
        <v>44749</v>
      </c>
      <c r="Q85" s="165">
        <f>'Aim 1 Study Calendar - JV'!AK85</f>
        <v>26.7</v>
      </c>
      <c r="R85" s="169">
        <f t="shared" si="38"/>
        <v>44763</v>
      </c>
      <c r="S85" s="165">
        <v>25.3</v>
      </c>
      <c r="T85" s="169">
        <f t="shared" si="39"/>
        <v>44770</v>
      </c>
      <c r="U85" s="189"/>
      <c r="V85" s="170">
        <f>T85+7</f>
        <v>44777</v>
      </c>
      <c r="W85" s="165">
        <v>25</v>
      </c>
      <c r="X85" s="169">
        <f t="shared" si="41"/>
        <v>44791</v>
      </c>
      <c r="Y85" s="165">
        <v>25.8</v>
      </c>
      <c r="Z85" s="169">
        <f t="shared" si="42"/>
        <v>44805</v>
      </c>
      <c r="AB85" s="169">
        <f t="shared" si="43"/>
        <v>44819</v>
      </c>
      <c r="AC85" s="165">
        <v>26.3</v>
      </c>
      <c r="AD85" s="169">
        <f t="shared" si="44"/>
        <v>44833</v>
      </c>
      <c r="AE85" s="165">
        <v>25.5</v>
      </c>
      <c r="AF85" s="169">
        <f t="shared" si="45"/>
        <v>44847</v>
      </c>
      <c r="AG85" s="165">
        <v>26.6</v>
      </c>
      <c r="AH85" s="169">
        <f t="shared" si="46"/>
        <v>44861</v>
      </c>
      <c r="AJ85" s="169">
        <f t="shared" si="47"/>
        <v>44875</v>
      </c>
      <c r="AL85" s="169">
        <f t="shared" si="65"/>
        <v>44889</v>
      </c>
      <c r="AN85" s="169">
        <f t="shared" si="66"/>
        <v>44903</v>
      </c>
      <c r="AP85" s="169">
        <f t="shared" si="67"/>
        <v>44917</v>
      </c>
      <c r="AR85" s="169">
        <f t="shared" si="68"/>
        <v>44931</v>
      </c>
      <c r="AT85" s="169">
        <f t="shared" si="52"/>
        <v>44945</v>
      </c>
      <c r="AV85" s="169">
        <f t="shared" si="53"/>
        <v>44959</v>
      </c>
      <c r="AX85" s="169">
        <f t="shared" si="54"/>
        <v>44973</v>
      </c>
    </row>
    <row r="86" spans="1:51" s="171" customFormat="1">
      <c r="A86" s="177">
        <f>'Aim 1 Study Calendar - JV'!A86</f>
        <v>85</v>
      </c>
      <c r="B86" s="176">
        <f>'Aim 1 Study Calendar - JV'!D86</f>
        <v>205156</v>
      </c>
      <c r="C86" s="176" t="str">
        <f>'Aim 1 Study Calendar - JV'!E86</f>
        <v>Unchanged</v>
      </c>
      <c r="D86" s="175">
        <f>'Aim 1 Study Calendar - JV'!T86</f>
        <v>44648</v>
      </c>
      <c r="E86" s="175" t="str">
        <f>'Aim 1 Study Calendar - JV'!L86</f>
        <v>HFD-SED</v>
      </c>
      <c r="F86" s="173">
        <f>'Aim 1 Study Calendar - JV'!AX86</f>
        <v>44679</v>
      </c>
      <c r="G86" s="172">
        <v>17.100000000000001</v>
      </c>
      <c r="H86" s="173">
        <f t="shared" si="60"/>
        <v>44693</v>
      </c>
      <c r="I86" s="172">
        <v>22.8</v>
      </c>
      <c r="J86" s="173">
        <f t="shared" si="61"/>
        <v>44707</v>
      </c>
      <c r="K86" s="172">
        <v>26.5</v>
      </c>
      <c r="L86" s="173">
        <f t="shared" si="62"/>
        <v>44721</v>
      </c>
      <c r="M86" s="172">
        <v>31.4</v>
      </c>
      <c r="N86" s="173">
        <f t="shared" si="63"/>
        <v>44735</v>
      </c>
      <c r="O86" s="172" t="str">
        <f>'Aim 1 Study Calendar - JV'!AC86</f>
        <v>N/A</v>
      </c>
      <c r="P86" s="173">
        <f t="shared" si="64"/>
        <v>44749</v>
      </c>
      <c r="Q86" s="172" t="str">
        <f>'Aim 1 Study Calendar - JV'!AK86</f>
        <v>N/A</v>
      </c>
      <c r="R86" s="173">
        <f t="shared" si="38"/>
        <v>44763</v>
      </c>
      <c r="S86" s="172"/>
      <c r="T86" s="173">
        <f t="shared" si="39"/>
        <v>44770</v>
      </c>
      <c r="U86" s="189"/>
      <c r="V86" s="172"/>
      <c r="W86" s="172"/>
      <c r="X86" s="173">
        <f t="shared" si="41"/>
        <v>44791</v>
      </c>
      <c r="Y86" s="172"/>
      <c r="Z86" s="173">
        <f t="shared" si="42"/>
        <v>44805</v>
      </c>
      <c r="AA86" s="172"/>
      <c r="AB86" s="173">
        <f t="shared" si="43"/>
        <v>44819</v>
      </c>
      <c r="AC86" s="189"/>
      <c r="AD86" s="173">
        <f t="shared" si="44"/>
        <v>44833</v>
      </c>
      <c r="AE86" s="189"/>
      <c r="AF86" s="173">
        <f t="shared" si="45"/>
        <v>44847</v>
      </c>
      <c r="AG86" s="189"/>
      <c r="AH86" s="173">
        <f t="shared" si="46"/>
        <v>44861</v>
      </c>
      <c r="AI86" s="172"/>
      <c r="AJ86" s="173">
        <f t="shared" si="47"/>
        <v>44875</v>
      </c>
      <c r="AK86" s="172"/>
      <c r="AL86" s="173">
        <f t="shared" si="65"/>
        <v>44889</v>
      </c>
      <c r="AM86" s="172"/>
      <c r="AN86" s="173">
        <f t="shared" si="66"/>
        <v>44903</v>
      </c>
      <c r="AO86" s="172"/>
      <c r="AP86" s="173">
        <f t="shared" si="67"/>
        <v>44917</v>
      </c>
      <c r="AQ86" s="172"/>
      <c r="AR86" s="173">
        <f t="shared" si="68"/>
        <v>44931</v>
      </c>
      <c r="AS86" s="172"/>
      <c r="AT86" s="173">
        <f t="shared" si="52"/>
        <v>44945</v>
      </c>
      <c r="AU86" s="172"/>
      <c r="AV86" s="173">
        <f t="shared" si="53"/>
        <v>44959</v>
      </c>
      <c r="AW86" s="172"/>
      <c r="AX86" s="173">
        <f t="shared" si="54"/>
        <v>44973</v>
      </c>
      <c r="AY86" s="172"/>
    </row>
    <row r="87" spans="1:51" s="171" customFormat="1">
      <c r="A87" s="177">
        <f>'Aim 1 Study Calendar - JV'!A87</f>
        <v>86</v>
      </c>
      <c r="B87" s="176">
        <f>'Aim 1 Study Calendar - JV'!D87</f>
        <v>205156</v>
      </c>
      <c r="C87" s="176" t="str">
        <f>'Aim 1 Study Calendar - JV'!E87</f>
        <v>Unchanged</v>
      </c>
      <c r="D87" s="175">
        <f>'Aim 1 Study Calendar - JV'!T87</f>
        <v>44648</v>
      </c>
      <c r="E87" s="175" t="str">
        <f>'Aim 1 Study Calendar - JV'!L87</f>
        <v>HFD-EX</v>
      </c>
      <c r="F87" s="173">
        <f>'Aim 1 Study Calendar - JV'!AX87</f>
        <v>44679</v>
      </c>
      <c r="G87" s="172">
        <v>13.3</v>
      </c>
      <c r="H87" s="173">
        <f t="shared" si="60"/>
        <v>44693</v>
      </c>
      <c r="I87" s="172">
        <v>20.9</v>
      </c>
      <c r="J87" s="173">
        <f t="shared" si="61"/>
        <v>44707</v>
      </c>
      <c r="K87" s="172">
        <v>23.7</v>
      </c>
      <c r="L87" s="173">
        <f t="shared" si="62"/>
        <v>44721</v>
      </c>
      <c r="M87" s="172">
        <v>26.6</v>
      </c>
      <c r="N87" s="173">
        <f t="shared" si="63"/>
        <v>44735</v>
      </c>
      <c r="O87" s="172" t="str">
        <f>'Aim 1 Study Calendar - JV'!AC87</f>
        <v>N/A</v>
      </c>
      <c r="P87" s="173">
        <f t="shared" si="64"/>
        <v>44749</v>
      </c>
      <c r="Q87" s="172" t="str">
        <f>'Aim 1 Study Calendar - JV'!AK87</f>
        <v>N/A</v>
      </c>
      <c r="R87" s="173">
        <f t="shared" si="38"/>
        <v>44763</v>
      </c>
      <c r="S87" s="172"/>
      <c r="T87" s="173">
        <f t="shared" si="39"/>
        <v>44770</v>
      </c>
      <c r="U87" s="189"/>
      <c r="V87" s="172"/>
      <c r="W87" s="172"/>
      <c r="X87" s="173">
        <f t="shared" si="41"/>
        <v>44791</v>
      </c>
      <c r="Y87" s="172"/>
      <c r="Z87" s="173">
        <f t="shared" si="42"/>
        <v>44805</v>
      </c>
      <c r="AA87" s="172"/>
      <c r="AB87" s="173">
        <f t="shared" si="43"/>
        <v>44819</v>
      </c>
      <c r="AC87" s="189"/>
      <c r="AD87" s="173">
        <f t="shared" si="44"/>
        <v>44833</v>
      </c>
      <c r="AE87" s="189"/>
      <c r="AF87" s="173">
        <f t="shared" si="45"/>
        <v>44847</v>
      </c>
      <c r="AG87" s="189"/>
      <c r="AH87" s="173">
        <f t="shared" si="46"/>
        <v>44861</v>
      </c>
      <c r="AI87" s="172"/>
      <c r="AJ87" s="173">
        <f t="shared" si="47"/>
        <v>44875</v>
      </c>
      <c r="AK87" s="172"/>
      <c r="AL87" s="173">
        <f t="shared" si="65"/>
        <v>44889</v>
      </c>
      <c r="AM87" s="172"/>
      <c r="AN87" s="173">
        <f t="shared" si="66"/>
        <v>44903</v>
      </c>
      <c r="AO87" s="172"/>
      <c r="AP87" s="173">
        <f t="shared" si="67"/>
        <v>44917</v>
      </c>
      <c r="AQ87" s="172"/>
      <c r="AR87" s="173">
        <f t="shared" si="68"/>
        <v>44931</v>
      </c>
      <c r="AS87" s="172"/>
      <c r="AT87" s="173">
        <f t="shared" si="52"/>
        <v>44945</v>
      </c>
      <c r="AU87" s="172"/>
      <c r="AV87" s="173">
        <f t="shared" si="53"/>
        <v>44959</v>
      </c>
      <c r="AW87" s="172"/>
      <c r="AX87" s="173">
        <f t="shared" si="54"/>
        <v>44973</v>
      </c>
      <c r="AY87" s="172"/>
    </row>
    <row r="88" spans="1:51">
      <c r="A88" s="167">
        <f>'Aim 1 Study Calendar - JV'!A88</f>
        <v>87</v>
      </c>
      <c r="B88" s="166">
        <f>'Aim 1 Study Calendar - JV'!D88</f>
        <v>205156</v>
      </c>
      <c r="C88" s="166" t="str">
        <f>'Aim 1 Study Calendar - JV'!E88</f>
        <v>Unchanged</v>
      </c>
      <c r="D88" s="168">
        <f>'Aim 1 Study Calendar - JV'!T88</f>
        <v>44648</v>
      </c>
      <c r="E88" s="168" t="str">
        <f>'Aim 1 Study Calendar - JV'!L88</f>
        <v>HFD-EX</v>
      </c>
      <c r="F88" s="169">
        <f>'Aim 1 Study Calendar - JV'!AX88</f>
        <v>44679</v>
      </c>
      <c r="G88" s="165">
        <v>11.7</v>
      </c>
      <c r="H88" s="169">
        <f t="shared" si="60"/>
        <v>44693</v>
      </c>
      <c r="I88" s="165">
        <v>20.3</v>
      </c>
      <c r="J88" s="169">
        <f t="shared" si="61"/>
        <v>44707</v>
      </c>
      <c r="K88" s="165">
        <v>22.7</v>
      </c>
      <c r="L88" s="169">
        <f t="shared" si="62"/>
        <v>44721</v>
      </c>
      <c r="M88" s="165">
        <v>24.6</v>
      </c>
      <c r="N88" s="169">
        <f t="shared" si="63"/>
        <v>44735</v>
      </c>
      <c r="O88" s="165">
        <f>'Aim 1 Study Calendar - JV'!AC88</f>
        <v>29.1</v>
      </c>
      <c r="P88" s="169">
        <f t="shared" si="64"/>
        <v>44749</v>
      </c>
      <c r="Q88" s="165">
        <f>'Aim 1 Study Calendar - JV'!AK88</f>
        <v>30.4</v>
      </c>
      <c r="R88" s="169">
        <f t="shared" si="38"/>
        <v>44763</v>
      </c>
      <c r="S88" s="165">
        <v>29.2</v>
      </c>
      <c r="T88" s="169">
        <f t="shared" si="39"/>
        <v>44770</v>
      </c>
      <c r="U88" s="189"/>
      <c r="V88" s="170">
        <f t="shared" ref="V88:V103" si="69">T88+7</f>
        <v>44777</v>
      </c>
      <c r="W88" s="165">
        <v>28.8</v>
      </c>
      <c r="X88" s="169">
        <f t="shared" si="41"/>
        <v>44791</v>
      </c>
      <c r="Y88" s="165">
        <v>29.8</v>
      </c>
      <c r="Z88" s="169">
        <f t="shared" si="42"/>
        <v>44805</v>
      </c>
      <c r="AB88" s="169">
        <f t="shared" si="43"/>
        <v>44819</v>
      </c>
      <c r="AC88" s="165">
        <v>29.9</v>
      </c>
      <c r="AD88" s="169">
        <f t="shared" si="44"/>
        <v>44833</v>
      </c>
      <c r="AE88" s="165">
        <v>31</v>
      </c>
      <c r="AF88" s="169">
        <f t="shared" si="45"/>
        <v>44847</v>
      </c>
      <c r="AG88" s="165">
        <v>31.6</v>
      </c>
      <c r="AH88" s="169">
        <f t="shared" si="46"/>
        <v>44861</v>
      </c>
      <c r="AJ88" s="169">
        <f t="shared" si="47"/>
        <v>44875</v>
      </c>
      <c r="AL88" s="169">
        <f t="shared" si="65"/>
        <v>44889</v>
      </c>
      <c r="AN88" s="169">
        <f t="shared" si="66"/>
        <v>44903</v>
      </c>
      <c r="AP88" s="169">
        <f t="shared" si="67"/>
        <v>44917</v>
      </c>
      <c r="AR88" s="169">
        <f t="shared" si="68"/>
        <v>44931</v>
      </c>
      <c r="AT88" s="169">
        <f t="shared" si="52"/>
        <v>44945</v>
      </c>
      <c r="AV88" s="169">
        <f t="shared" si="53"/>
        <v>44959</v>
      </c>
      <c r="AX88" s="169">
        <f t="shared" si="54"/>
        <v>44973</v>
      </c>
    </row>
    <row r="89" spans="1:51">
      <c r="A89" s="167">
        <f>'Aim 1 Study Calendar - JV'!A89</f>
        <v>88</v>
      </c>
      <c r="B89" s="166">
        <f>'Aim 1 Study Calendar - JV'!D89</f>
        <v>205159</v>
      </c>
      <c r="C89" s="166" t="str">
        <f>'Aim 1 Study Calendar - JV'!E89</f>
        <v>Unchanged</v>
      </c>
      <c r="D89" s="168">
        <f>'Aim 1 Study Calendar - JV'!T89</f>
        <v>44653</v>
      </c>
      <c r="E89" s="168" t="str">
        <f>'Aim 1 Study Calendar - JV'!L89</f>
        <v>HFD-SED</v>
      </c>
      <c r="F89" s="169">
        <f>'Aim 1 Study Calendar - JV'!AX89</f>
        <v>44686</v>
      </c>
      <c r="G89" s="165">
        <v>14.5</v>
      </c>
      <c r="H89" s="169">
        <f t="shared" si="60"/>
        <v>44700</v>
      </c>
      <c r="I89" s="165">
        <v>17.7</v>
      </c>
      <c r="J89" s="169">
        <f t="shared" si="61"/>
        <v>44714</v>
      </c>
      <c r="K89" s="165">
        <v>19.8</v>
      </c>
      <c r="L89" s="169">
        <f t="shared" si="62"/>
        <v>44728</v>
      </c>
      <c r="M89" s="165">
        <v>23.5</v>
      </c>
      <c r="N89" s="169">
        <f t="shared" si="63"/>
        <v>44742</v>
      </c>
      <c r="O89" s="165">
        <f>'Aim 1 Study Calendar - JV'!AC89</f>
        <v>20.9</v>
      </c>
      <c r="P89" s="169">
        <f t="shared" si="64"/>
        <v>44756</v>
      </c>
      <c r="Q89" s="165">
        <f>'Aim 1 Study Calendar - JV'!AK89</f>
        <v>21.4</v>
      </c>
      <c r="R89" s="169">
        <f t="shared" si="38"/>
        <v>44770</v>
      </c>
      <c r="S89" s="165" t="s">
        <v>146</v>
      </c>
      <c r="T89" s="169">
        <f t="shared" si="39"/>
        <v>44777</v>
      </c>
      <c r="U89" s="189"/>
      <c r="V89" s="170">
        <f t="shared" si="69"/>
        <v>44784</v>
      </c>
      <c r="W89" s="165">
        <v>20.9</v>
      </c>
      <c r="X89" s="169">
        <f t="shared" si="41"/>
        <v>44798</v>
      </c>
      <c r="Y89" s="165">
        <v>22.7</v>
      </c>
      <c r="Z89" s="169">
        <f t="shared" si="42"/>
        <v>44812</v>
      </c>
      <c r="AA89" s="165">
        <v>23.8</v>
      </c>
      <c r="AB89" s="169">
        <f t="shared" si="43"/>
        <v>44826</v>
      </c>
      <c r="AC89" s="165">
        <v>23.9</v>
      </c>
      <c r="AD89" s="169">
        <f t="shared" si="44"/>
        <v>44840</v>
      </c>
      <c r="AE89" s="165">
        <v>23.4</v>
      </c>
      <c r="AF89" s="169">
        <f t="shared" si="45"/>
        <v>44854</v>
      </c>
      <c r="AG89" s="165">
        <v>24</v>
      </c>
      <c r="AH89" s="169">
        <f t="shared" si="46"/>
        <v>44868</v>
      </c>
      <c r="AJ89" s="169">
        <f t="shared" si="47"/>
        <v>44882</v>
      </c>
      <c r="AL89" s="169">
        <f t="shared" si="65"/>
        <v>44896</v>
      </c>
      <c r="AN89" s="169">
        <f t="shared" si="66"/>
        <v>44910</v>
      </c>
      <c r="AP89" s="169">
        <f t="shared" si="67"/>
        <v>44924</v>
      </c>
      <c r="AR89" s="169">
        <f t="shared" si="68"/>
        <v>44938</v>
      </c>
      <c r="AT89" s="169">
        <f t="shared" si="52"/>
        <v>44952</v>
      </c>
      <c r="AV89" s="169">
        <f t="shared" si="53"/>
        <v>44966</v>
      </c>
      <c r="AX89" s="169">
        <f t="shared" si="54"/>
        <v>44980</v>
      </c>
    </row>
    <row r="90" spans="1:51">
      <c r="A90" s="167">
        <f>'Aim 1 Study Calendar - JV'!A90</f>
        <v>89</v>
      </c>
      <c r="B90" s="166">
        <f>'Aim 1 Study Calendar - JV'!D90</f>
        <v>205159</v>
      </c>
      <c r="C90" s="166" t="str">
        <f>'Aim 1 Study Calendar - JV'!E90</f>
        <v>Unchanged</v>
      </c>
      <c r="D90" s="168">
        <f>'Aim 1 Study Calendar - JV'!T90</f>
        <v>44653</v>
      </c>
      <c r="E90" s="168" t="str">
        <f>'Aim 1 Study Calendar - JV'!L90</f>
        <v>HFD-SED</v>
      </c>
      <c r="F90" s="169">
        <f>'Aim 1 Study Calendar - JV'!AX90</f>
        <v>44686</v>
      </c>
      <c r="G90" s="165">
        <v>14.5</v>
      </c>
      <c r="H90" s="169">
        <f t="shared" si="60"/>
        <v>44700</v>
      </c>
      <c r="I90" s="165">
        <v>16.8</v>
      </c>
      <c r="J90" s="169">
        <f t="shared" si="61"/>
        <v>44714</v>
      </c>
      <c r="K90" s="165">
        <v>18</v>
      </c>
      <c r="L90" s="169">
        <f t="shared" si="62"/>
        <v>44728</v>
      </c>
      <c r="M90" s="165">
        <v>20</v>
      </c>
      <c r="N90" s="169">
        <f t="shared" si="63"/>
        <v>44742</v>
      </c>
      <c r="O90" s="165">
        <f>'Aim 1 Study Calendar - JV'!AC90</f>
        <v>19.399999999999999</v>
      </c>
      <c r="P90" s="169">
        <f t="shared" si="64"/>
        <v>44756</v>
      </c>
      <c r="Q90" s="165">
        <f>'Aim 1 Study Calendar - JV'!AK90</f>
        <v>19.3</v>
      </c>
      <c r="R90" s="169">
        <f t="shared" si="38"/>
        <v>44770</v>
      </c>
      <c r="S90" s="165" t="s">
        <v>146</v>
      </c>
      <c r="T90" s="169">
        <f t="shared" si="39"/>
        <v>44777</v>
      </c>
      <c r="U90" s="189"/>
      <c r="V90" s="170">
        <f t="shared" si="69"/>
        <v>44784</v>
      </c>
      <c r="W90" s="165">
        <v>19.399999999999999</v>
      </c>
      <c r="X90" s="169">
        <f t="shared" si="41"/>
        <v>44798</v>
      </c>
      <c r="Y90" s="165">
        <v>20.5</v>
      </c>
      <c r="Z90" s="169">
        <f t="shared" si="42"/>
        <v>44812</v>
      </c>
      <c r="AA90" s="165">
        <v>21.3</v>
      </c>
      <c r="AB90" s="169">
        <f t="shared" si="43"/>
        <v>44826</v>
      </c>
      <c r="AC90" s="165">
        <v>21.8</v>
      </c>
      <c r="AD90" s="169">
        <f t="shared" si="44"/>
        <v>44840</v>
      </c>
      <c r="AE90" s="165">
        <v>20.9</v>
      </c>
      <c r="AF90" s="169">
        <f t="shared" si="45"/>
        <v>44854</v>
      </c>
      <c r="AG90" s="165">
        <v>21.2</v>
      </c>
      <c r="AH90" s="169">
        <f t="shared" si="46"/>
        <v>44868</v>
      </c>
      <c r="AJ90" s="169">
        <f t="shared" si="47"/>
        <v>44882</v>
      </c>
      <c r="AL90" s="169">
        <f t="shared" si="65"/>
        <v>44896</v>
      </c>
      <c r="AN90" s="169">
        <f t="shared" si="66"/>
        <v>44910</v>
      </c>
      <c r="AP90" s="169">
        <f t="shared" si="67"/>
        <v>44924</v>
      </c>
      <c r="AR90" s="169">
        <f t="shared" si="68"/>
        <v>44938</v>
      </c>
      <c r="AT90" s="169">
        <f t="shared" si="52"/>
        <v>44952</v>
      </c>
      <c r="AV90" s="169">
        <f t="shared" si="53"/>
        <v>44966</v>
      </c>
      <c r="AX90" s="169">
        <f t="shared" si="54"/>
        <v>44980</v>
      </c>
    </row>
    <row r="91" spans="1:51">
      <c r="A91" s="167">
        <f>'Aim 1 Study Calendar - JV'!A91</f>
        <v>90</v>
      </c>
      <c r="B91" s="166">
        <f>'Aim 1 Study Calendar - JV'!D91</f>
        <v>205159</v>
      </c>
      <c r="C91" s="166" t="str">
        <f>'Aim 1 Study Calendar - JV'!E91</f>
        <v>Unchanged</v>
      </c>
      <c r="D91" s="168">
        <f>'Aim 1 Study Calendar - JV'!T91</f>
        <v>44653</v>
      </c>
      <c r="E91" s="168" t="str">
        <f>'Aim 1 Study Calendar - JV'!L91</f>
        <v>HFD-EX</v>
      </c>
      <c r="F91" s="169">
        <f>'Aim 1 Study Calendar - JV'!AX91</f>
        <v>44686</v>
      </c>
      <c r="G91" s="165">
        <v>15.4</v>
      </c>
      <c r="H91" s="169">
        <f t="shared" si="60"/>
        <v>44700</v>
      </c>
      <c r="I91" s="165">
        <v>17.8</v>
      </c>
      <c r="J91" s="169">
        <f t="shared" si="61"/>
        <v>44714</v>
      </c>
      <c r="K91" s="165">
        <v>19.8</v>
      </c>
      <c r="L91" s="169">
        <f t="shared" si="62"/>
        <v>44728</v>
      </c>
      <c r="M91" s="165">
        <v>22.9</v>
      </c>
      <c r="N91" s="169">
        <f t="shared" si="63"/>
        <v>44742</v>
      </c>
      <c r="O91" s="165">
        <f>'Aim 1 Study Calendar - JV'!AC91</f>
        <v>20</v>
      </c>
      <c r="P91" s="169">
        <f t="shared" si="64"/>
        <v>44756</v>
      </c>
      <c r="Q91" s="165">
        <f>'Aim 1 Study Calendar - JV'!AK91</f>
        <v>19.8</v>
      </c>
      <c r="R91" s="169">
        <f t="shared" si="38"/>
        <v>44770</v>
      </c>
      <c r="S91" s="165" t="s">
        <v>146</v>
      </c>
      <c r="T91" s="169">
        <f t="shared" si="39"/>
        <v>44777</v>
      </c>
      <c r="U91" s="189"/>
      <c r="V91" s="170">
        <f t="shared" si="69"/>
        <v>44784</v>
      </c>
      <c r="W91" s="165">
        <v>20</v>
      </c>
      <c r="X91" s="169">
        <f t="shared" si="41"/>
        <v>44798</v>
      </c>
      <c r="Y91" s="165">
        <v>21.6</v>
      </c>
      <c r="Z91" s="169">
        <f t="shared" si="42"/>
        <v>44812</v>
      </c>
      <c r="AA91" s="165">
        <v>20.9</v>
      </c>
      <c r="AB91" s="169">
        <f t="shared" si="43"/>
        <v>44826</v>
      </c>
      <c r="AC91" s="165">
        <v>21.5</v>
      </c>
      <c r="AD91" s="169">
        <f t="shared" si="44"/>
        <v>44840</v>
      </c>
      <c r="AE91" s="165">
        <v>21.8</v>
      </c>
      <c r="AF91" s="169">
        <f t="shared" si="45"/>
        <v>44854</v>
      </c>
      <c r="AG91" s="165">
        <v>22.3</v>
      </c>
      <c r="AH91" s="169">
        <f t="shared" si="46"/>
        <v>44868</v>
      </c>
      <c r="AJ91" s="169">
        <f t="shared" si="47"/>
        <v>44882</v>
      </c>
      <c r="AL91" s="169">
        <f t="shared" si="65"/>
        <v>44896</v>
      </c>
      <c r="AN91" s="169">
        <f t="shared" si="66"/>
        <v>44910</v>
      </c>
      <c r="AP91" s="169">
        <f t="shared" si="67"/>
        <v>44924</v>
      </c>
      <c r="AR91" s="169">
        <f t="shared" si="68"/>
        <v>44938</v>
      </c>
      <c r="AT91" s="169">
        <f t="shared" si="52"/>
        <v>44952</v>
      </c>
      <c r="AV91" s="169">
        <f t="shared" si="53"/>
        <v>44966</v>
      </c>
      <c r="AX91" s="169">
        <f t="shared" si="54"/>
        <v>44980</v>
      </c>
    </row>
    <row r="92" spans="1:51">
      <c r="A92" s="167">
        <f>'Aim 1 Study Calendar - JV'!A92</f>
        <v>91</v>
      </c>
      <c r="B92" s="166">
        <f>'Aim 1 Study Calendar - JV'!D92</f>
        <v>205160</v>
      </c>
      <c r="C92" s="166" t="str">
        <f>'Aim 1 Study Calendar - JV'!E92</f>
        <v>Unchanged</v>
      </c>
      <c r="D92" s="168">
        <f>'Aim 1 Study Calendar - JV'!T92</f>
        <v>44653</v>
      </c>
      <c r="E92" s="168" t="str">
        <f>'Aim 1 Study Calendar - JV'!L92</f>
        <v>CON-SED</v>
      </c>
      <c r="F92" s="169">
        <f>'Aim 1 Study Calendar - JV'!AX92</f>
        <v>44686</v>
      </c>
      <c r="G92" s="165">
        <v>19.5</v>
      </c>
      <c r="H92" s="169">
        <f t="shared" si="60"/>
        <v>44700</v>
      </c>
      <c r="I92" s="165">
        <v>21.1</v>
      </c>
      <c r="J92" s="169">
        <f t="shared" si="61"/>
        <v>44714</v>
      </c>
      <c r="K92" s="165">
        <v>24.2</v>
      </c>
      <c r="L92" s="169">
        <f t="shared" si="62"/>
        <v>44728</v>
      </c>
      <c r="M92" s="165">
        <v>25.5</v>
      </c>
      <c r="N92" s="169">
        <f t="shared" si="63"/>
        <v>44742</v>
      </c>
      <c r="O92" s="165">
        <f>'Aim 1 Study Calendar - JV'!AC92</f>
        <v>29.1</v>
      </c>
      <c r="P92" s="169">
        <f t="shared" si="64"/>
        <v>44756</v>
      </c>
      <c r="Q92" s="165">
        <f>'Aim 1 Study Calendar - JV'!AK92</f>
        <v>29</v>
      </c>
      <c r="R92" s="169">
        <f t="shared" si="38"/>
        <v>44770</v>
      </c>
      <c r="S92" s="165" t="s">
        <v>146</v>
      </c>
      <c r="T92" s="169">
        <f t="shared" si="39"/>
        <v>44777</v>
      </c>
      <c r="U92" s="189"/>
      <c r="V92" s="170">
        <f t="shared" si="69"/>
        <v>44784</v>
      </c>
      <c r="W92" s="165">
        <v>27.5</v>
      </c>
      <c r="X92" s="169">
        <f t="shared" si="41"/>
        <v>44798</v>
      </c>
      <c r="Y92" s="165">
        <v>28.1</v>
      </c>
      <c r="Z92" s="169">
        <f t="shared" si="42"/>
        <v>44812</v>
      </c>
      <c r="AA92" s="165">
        <v>28.7</v>
      </c>
      <c r="AB92" s="169">
        <f t="shared" si="43"/>
        <v>44826</v>
      </c>
      <c r="AC92" s="165">
        <v>30.2</v>
      </c>
      <c r="AD92" s="169">
        <f t="shared" si="44"/>
        <v>44840</v>
      </c>
      <c r="AE92" s="165">
        <v>30</v>
      </c>
      <c r="AF92" s="169">
        <f t="shared" si="45"/>
        <v>44854</v>
      </c>
      <c r="AG92" s="165">
        <v>30.4</v>
      </c>
      <c r="AH92" s="169">
        <f t="shared" si="46"/>
        <v>44868</v>
      </c>
      <c r="AJ92" s="169">
        <f t="shared" si="47"/>
        <v>44882</v>
      </c>
      <c r="AL92" s="169">
        <f t="shared" si="65"/>
        <v>44896</v>
      </c>
      <c r="AN92" s="169">
        <f t="shared" si="66"/>
        <v>44910</v>
      </c>
      <c r="AP92" s="169">
        <f t="shared" si="67"/>
        <v>44924</v>
      </c>
      <c r="AR92" s="169">
        <f t="shared" si="68"/>
        <v>44938</v>
      </c>
      <c r="AT92" s="169">
        <f t="shared" si="52"/>
        <v>44952</v>
      </c>
      <c r="AV92" s="169">
        <f t="shared" si="53"/>
        <v>44966</v>
      </c>
      <c r="AX92" s="169">
        <f t="shared" si="54"/>
        <v>44980</v>
      </c>
    </row>
    <row r="93" spans="1:51">
      <c r="A93" s="167">
        <f>'Aim 1 Study Calendar - JV'!A93</f>
        <v>92</v>
      </c>
      <c r="B93" s="166">
        <f>'Aim 1 Study Calendar - JV'!D93</f>
        <v>205160</v>
      </c>
      <c r="C93" s="166" t="str">
        <f>'Aim 1 Study Calendar - JV'!E93</f>
        <v>Unchanged</v>
      </c>
      <c r="D93" s="168">
        <f>'Aim 1 Study Calendar - JV'!T93</f>
        <v>44653</v>
      </c>
      <c r="E93" s="168" t="str">
        <f>'Aim 1 Study Calendar - JV'!L93</f>
        <v>CON-EX</v>
      </c>
      <c r="F93" s="169">
        <f>'Aim 1 Study Calendar - JV'!AX93</f>
        <v>44686</v>
      </c>
      <c r="G93" s="165">
        <v>16.8</v>
      </c>
      <c r="H93" s="169">
        <f t="shared" si="60"/>
        <v>44700</v>
      </c>
      <c r="I93" s="165">
        <v>22.2</v>
      </c>
      <c r="J93" s="169">
        <f t="shared" si="61"/>
        <v>44714</v>
      </c>
      <c r="K93" s="165">
        <v>23.2</v>
      </c>
      <c r="L93" s="169">
        <f t="shared" si="62"/>
        <v>44728</v>
      </c>
      <c r="M93" s="165">
        <v>24.5</v>
      </c>
      <c r="N93" s="169">
        <f t="shared" si="63"/>
        <v>44742</v>
      </c>
      <c r="O93" s="165">
        <f>'Aim 1 Study Calendar - JV'!AC93</f>
        <v>26.9</v>
      </c>
      <c r="P93" s="169">
        <f t="shared" si="64"/>
        <v>44756</v>
      </c>
      <c r="Q93" s="165">
        <f>'Aim 1 Study Calendar - JV'!AK93</f>
        <v>26.8</v>
      </c>
      <c r="R93" s="169">
        <f t="shared" si="38"/>
        <v>44770</v>
      </c>
      <c r="S93" s="165" t="s">
        <v>146</v>
      </c>
      <c r="T93" s="169">
        <f t="shared" si="39"/>
        <v>44777</v>
      </c>
      <c r="U93" s="189"/>
      <c r="V93" s="170">
        <f t="shared" si="69"/>
        <v>44784</v>
      </c>
      <c r="W93" s="165">
        <v>25.9</v>
      </c>
      <c r="X93" s="169">
        <f t="shared" si="41"/>
        <v>44798</v>
      </c>
      <c r="Y93" s="165">
        <v>26</v>
      </c>
      <c r="Z93" s="169">
        <f t="shared" si="42"/>
        <v>44812</v>
      </c>
      <c r="AA93" s="165">
        <v>26.1</v>
      </c>
      <c r="AB93" s="169">
        <f t="shared" si="43"/>
        <v>44826</v>
      </c>
      <c r="AC93" s="165">
        <v>27.2</v>
      </c>
      <c r="AD93" s="169">
        <f t="shared" si="44"/>
        <v>44840</v>
      </c>
      <c r="AE93" s="165">
        <v>27.4</v>
      </c>
      <c r="AF93" s="169">
        <f t="shared" si="45"/>
        <v>44854</v>
      </c>
      <c r="AG93" s="165">
        <v>27.4</v>
      </c>
      <c r="AH93" s="169">
        <f t="shared" si="46"/>
        <v>44868</v>
      </c>
      <c r="AJ93" s="169">
        <f t="shared" si="47"/>
        <v>44882</v>
      </c>
      <c r="AL93" s="169">
        <f t="shared" si="65"/>
        <v>44896</v>
      </c>
      <c r="AN93" s="169">
        <f t="shared" si="66"/>
        <v>44910</v>
      </c>
      <c r="AP93" s="169">
        <f t="shared" si="67"/>
        <v>44924</v>
      </c>
      <c r="AR93" s="169">
        <f t="shared" si="68"/>
        <v>44938</v>
      </c>
      <c r="AT93" s="169">
        <f t="shared" si="52"/>
        <v>44952</v>
      </c>
      <c r="AV93" s="169">
        <f t="shared" si="53"/>
        <v>44966</v>
      </c>
      <c r="AX93" s="169">
        <f t="shared" si="54"/>
        <v>44980</v>
      </c>
    </row>
    <row r="94" spans="1:51" s="171" customFormat="1">
      <c r="A94" s="177">
        <f>'Aim 1 Study Calendar - JV'!A94</f>
        <v>93</v>
      </c>
      <c r="B94" s="176">
        <f>'Aim 1 Study Calendar - JV'!D94</f>
        <v>206887</v>
      </c>
      <c r="C94" s="176" t="str">
        <f>'Aim 1 Study Calendar - JV'!E94</f>
        <v>Unchanged</v>
      </c>
      <c r="D94" s="175">
        <f>'Aim 1 Study Calendar - JV'!T94</f>
        <v>44671</v>
      </c>
      <c r="E94" s="175" t="str">
        <f>'Aim 1 Study Calendar - JV'!L94</f>
        <v>HFD-SED</v>
      </c>
      <c r="F94" s="173">
        <f>'Aim 1 Study Calendar - JV'!AX94</f>
        <v>44700</v>
      </c>
      <c r="G94" s="172">
        <v>13.4</v>
      </c>
      <c r="H94" s="173">
        <f t="shared" si="60"/>
        <v>44714</v>
      </c>
      <c r="I94" s="172">
        <v>18.8</v>
      </c>
      <c r="J94" s="173">
        <f t="shared" si="61"/>
        <v>44728</v>
      </c>
      <c r="K94" s="172">
        <v>20.5</v>
      </c>
      <c r="L94" s="173">
        <f t="shared" si="62"/>
        <v>44742</v>
      </c>
      <c r="M94" s="172"/>
      <c r="N94" s="173">
        <f t="shared" si="63"/>
        <v>44756</v>
      </c>
      <c r="O94" s="172">
        <f>'Aim 1 Study Calendar - JV'!AC94</f>
        <v>19.100000000000001</v>
      </c>
      <c r="P94" s="173">
        <f t="shared" si="64"/>
        <v>44770</v>
      </c>
      <c r="Q94" s="172" t="s">
        <v>61</v>
      </c>
      <c r="R94" s="173">
        <f t="shared" ref="R94:R157" si="70">P94+14</f>
        <v>44784</v>
      </c>
      <c r="S94" s="172" t="s">
        <v>146</v>
      </c>
      <c r="T94" s="173">
        <f t="shared" ref="T94:T157" si="71">R94+7</f>
        <v>44791</v>
      </c>
      <c r="U94" s="172"/>
      <c r="V94" s="174">
        <f t="shared" si="69"/>
        <v>44798</v>
      </c>
      <c r="W94" s="172"/>
      <c r="X94" s="173">
        <f t="shared" ref="X94:X157" si="72">T94+21</f>
        <v>44812</v>
      </c>
      <c r="Y94" s="172"/>
      <c r="Z94" s="173">
        <f t="shared" ref="Z94:Z157" si="73">X94+14</f>
        <v>44826</v>
      </c>
      <c r="AA94" s="189"/>
      <c r="AB94" s="173">
        <f t="shared" ref="AB94:AB157" si="74">Z94+14</f>
        <v>44840</v>
      </c>
      <c r="AC94" s="172"/>
      <c r="AD94" s="173">
        <f t="shared" ref="AD94:AD157" si="75">AB94+14</f>
        <v>44854</v>
      </c>
      <c r="AE94" s="189"/>
      <c r="AF94" s="173">
        <f t="shared" ref="AF94:AF157" si="76">AD94+14</f>
        <v>44868</v>
      </c>
      <c r="AG94" s="172"/>
      <c r="AH94" s="173">
        <f t="shared" ref="AH94:AH157" si="77">AF94+14</f>
        <v>44882</v>
      </c>
      <c r="AI94" s="172"/>
      <c r="AJ94" s="173">
        <f t="shared" ref="AJ94:AJ157" si="78">AH94+14</f>
        <v>44896</v>
      </c>
      <c r="AK94" s="172"/>
      <c r="AL94" s="173">
        <f t="shared" si="65"/>
        <v>44910</v>
      </c>
      <c r="AM94" s="172"/>
      <c r="AN94" s="173">
        <f t="shared" si="66"/>
        <v>44924</v>
      </c>
      <c r="AO94" s="172"/>
      <c r="AP94" s="173">
        <f t="shared" si="67"/>
        <v>44938</v>
      </c>
      <c r="AQ94" s="172"/>
      <c r="AR94" s="173">
        <f t="shared" si="68"/>
        <v>44952</v>
      </c>
      <c r="AS94" s="172"/>
      <c r="AT94" s="173">
        <f t="shared" ref="AT94:AT157" si="79">AR94+14</f>
        <v>44966</v>
      </c>
      <c r="AU94" s="172"/>
      <c r="AV94" s="173">
        <f t="shared" ref="AV94:AV157" si="80">AT94+14</f>
        <v>44980</v>
      </c>
      <c r="AW94" s="172"/>
      <c r="AX94" s="173">
        <f t="shared" ref="AX94:AX157" si="81">AV94+14</f>
        <v>44994</v>
      </c>
      <c r="AY94" s="172"/>
    </row>
    <row r="95" spans="1:51" s="171" customFormat="1">
      <c r="A95" s="177">
        <f>'Aim 1 Study Calendar - JV'!A95</f>
        <v>94</v>
      </c>
      <c r="B95" s="176">
        <f>'Aim 1 Study Calendar - JV'!D95</f>
        <v>206887</v>
      </c>
      <c r="C95" s="176" t="str">
        <f>'Aim 1 Study Calendar - JV'!E95</f>
        <v>Unchanged</v>
      </c>
      <c r="D95" s="175">
        <f>'Aim 1 Study Calendar - JV'!T95</f>
        <v>44671</v>
      </c>
      <c r="E95" s="175" t="str">
        <f>'Aim 1 Study Calendar - JV'!L95</f>
        <v>HFD-SED</v>
      </c>
      <c r="F95" s="173">
        <f>'Aim 1 Study Calendar - JV'!AX95</f>
        <v>44700</v>
      </c>
      <c r="G95" s="172">
        <v>15.1</v>
      </c>
      <c r="H95" s="173">
        <f t="shared" si="60"/>
        <v>44714</v>
      </c>
      <c r="I95" s="172">
        <v>18.600000000000001</v>
      </c>
      <c r="J95" s="173">
        <f t="shared" si="61"/>
        <v>44728</v>
      </c>
      <c r="K95" s="172">
        <v>19.600000000000001</v>
      </c>
      <c r="L95" s="173">
        <f t="shared" si="62"/>
        <v>44742</v>
      </c>
      <c r="M95" s="172"/>
      <c r="N95" s="173">
        <f t="shared" si="63"/>
        <v>44756</v>
      </c>
      <c r="O95" s="172" t="str">
        <f>'Aim 1 Study Calendar - JV'!AC95</f>
        <v>N/A</v>
      </c>
      <c r="P95" s="173">
        <f t="shared" si="64"/>
        <v>44770</v>
      </c>
      <c r="Q95" s="172" t="str">
        <f>'Aim 1 Study Calendar - JV'!AK95</f>
        <v>N/A</v>
      </c>
      <c r="R95" s="173">
        <f t="shared" si="70"/>
        <v>44784</v>
      </c>
      <c r="S95" s="172" t="s">
        <v>146</v>
      </c>
      <c r="T95" s="173">
        <f t="shared" si="71"/>
        <v>44791</v>
      </c>
      <c r="U95" s="172"/>
      <c r="V95" s="174">
        <f t="shared" si="69"/>
        <v>44798</v>
      </c>
      <c r="W95" s="172"/>
      <c r="X95" s="173">
        <f t="shared" si="72"/>
        <v>44812</v>
      </c>
      <c r="Y95" s="172"/>
      <c r="Z95" s="173">
        <f t="shared" si="73"/>
        <v>44826</v>
      </c>
      <c r="AA95" s="189"/>
      <c r="AB95" s="173">
        <f t="shared" si="74"/>
        <v>44840</v>
      </c>
      <c r="AC95" s="172"/>
      <c r="AD95" s="173">
        <f t="shared" si="75"/>
        <v>44854</v>
      </c>
      <c r="AE95" s="189"/>
      <c r="AF95" s="173">
        <f t="shared" si="76"/>
        <v>44868</v>
      </c>
      <c r="AG95" s="172"/>
      <c r="AH95" s="173">
        <f t="shared" si="77"/>
        <v>44882</v>
      </c>
      <c r="AI95" s="172"/>
      <c r="AJ95" s="173">
        <f t="shared" si="78"/>
        <v>44896</v>
      </c>
      <c r="AK95" s="172"/>
      <c r="AL95" s="173">
        <f t="shared" si="65"/>
        <v>44910</v>
      </c>
      <c r="AM95" s="172"/>
      <c r="AN95" s="173">
        <f t="shared" si="66"/>
        <v>44924</v>
      </c>
      <c r="AO95" s="172"/>
      <c r="AP95" s="173">
        <f t="shared" si="67"/>
        <v>44938</v>
      </c>
      <c r="AQ95" s="172"/>
      <c r="AR95" s="173">
        <f t="shared" si="68"/>
        <v>44952</v>
      </c>
      <c r="AS95" s="172"/>
      <c r="AT95" s="173">
        <f t="shared" si="79"/>
        <v>44966</v>
      </c>
      <c r="AU95" s="172"/>
      <c r="AV95" s="173">
        <f t="shared" si="80"/>
        <v>44980</v>
      </c>
      <c r="AW95" s="172"/>
      <c r="AX95" s="173">
        <f t="shared" si="81"/>
        <v>44994</v>
      </c>
      <c r="AY95" s="172"/>
    </row>
    <row r="96" spans="1:51" s="171" customFormat="1">
      <c r="A96" s="177">
        <f>'Aim 1 Study Calendar - JV'!A96</f>
        <v>95</v>
      </c>
      <c r="B96" s="176">
        <f>'Aim 1 Study Calendar - JV'!D96</f>
        <v>206887</v>
      </c>
      <c r="C96" s="176" t="str">
        <f>'Aim 1 Study Calendar - JV'!E96</f>
        <v>Unchanged</v>
      </c>
      <c r="D96" s="175">
        <f>'Aim 1 Study Calendar - JV'!T96</f>
        <v>44671</v>
      </c>
      <c r="E96" s="175" t="str">
        <f>'Aim 1 Study Calendar - JV'!L96</f>
        <v>HFD-EX</v>
      </c>
      <c r="F96" s="173">
        <f>'Aim 1 Study Calendar - JV'!AX96</f>
        <v>44700</v>
      </c>
      <c r="G96" s="172">
        <v>14.2</v>
      </c>
      <c r="H96" s="173">
        <f t="shared" si="60"/>
        <v>44714</v>
      </c>
      <c r="I96" s="172">
        <v>19.2</v>
      </c>
      <c r="J96" s="173">
        <f t="shared" si="61"/>
        <v>44728</v>
      </c>
      <c r="K96" s="172">
        <v>20.2</v>
      </c>
      <c r="L96" s="173">
        <f t="shared" si="62"/>
        <v>44742</v>
      </c>
      <c r="M96" s="172"/>
      <c r="N96" s="173">
        <f t="shared" si="63"/>
        <v>44756</v>
      </c>
      <c r="O96" s="172" t="str">
        <f>'Aim 1 Study Calendar - JV'!AC96</f>
        <v>N/A</v>
      </c>
      <c r="P96" s="173">
        <f t="shared" si="64"/>
        <v>44770</v>
      </c>
      <c r="Q96" s="172" t="str">
        <f>'Aim 1 Study Calendar - JV'!AK96</f>
        <v>N/A</v>
      </c>
      <c r="R96" s="173">
        <f t="shared" si="70"/>
        <v>44784</v>
      </c>
      <c r="S96" s="172" t="s">
        <v>146</v>
      </c>
      <c r="T96" s="173">
        <f t="shared" si="71"/>
        <v>44791</v>
      </c>
      <c r="U96" s="172"/>
      <c r="V96" s="174">
        <f t="shared" si="69"/>
        <v>44798</v>
      </c>
      <c r="W96" s="172"/>
      <c r="X96" s="173">
        <f t="shared" si="72"/>
        <v>44812</v>
      </c>
      <c r="Y96" s="172"/>
      <c r="Z96" s="173">
        <f t="shared" si="73"/>
        <v>44826</v>
      </c>
      <c r="AA96" s="189"/>
      <c r="AB96" s="173">
        <f t="shared" si="74"/>
        <v>44840</v>
      </c>
      <c r="AC96" s="172"/>
      <c r="AD96" s="173">
        <f t="shared" si="75"/>
        <v>44854</v>
      </c>
      <c r="AE96" s="189"/>
      <c r="AF96" s="173">
        <f t="shared" si="76"/>
        <v>44868</v>
      </c>
      <c r="AG96" s="172"/>
      <c r="AH96" s="173">
        <f t="shared" si="77"/>
        <v>44882</v>
      </c>
      <c r="AI96" s="172"/>
      <c r="AJ96" s="173">
        <f t="shared" si="78"/>
        <v>44896</v>
      </c>
      <c r="AK96" s="172"/>
      <c r="AL96" s="173">
        <f t="shared" si="65"/>
        <v>44910</v>
      </c>
      <c r="AM96" s="172"/>
      <c r="AN96" s="173">
        <f t="shared" si="66"/>
        <v>44924</v>
      </c>
      <c r="AO96" s="172"/>
      <c r="AP96" s="173">
        <f t="shared" si="67"/>
        <v>44938</v>
      </c>
      <c r="AQ96" s="172"/>
      <c r="AR96" s="173">
        <f t="shared" si="68"/>
        <v>44952</v>
      </c>
      <c r="AS96" s="172"/>
      <c r="AT96" s="173">
        <f t="shared" si="79"/>
        <v>44966</v>
      </c>
      <c r="AU96" s="172"/>
      <c r="AV96" s="173">
        <f t="shared" si="80"/>
        <v>44980</v>
      </c>
      <c r="AW96" s="172"/>
      <c r="AX96" s="173">
        <f t="shared" si="81"/>
        <v>44994</v>
      </c>
      <c r="AY96" s="172"/>
    </row>
    <row r="97" spans="1:51" s="171" customFormat="1">
      <c r="A97" s="177">
        <f>'Aim 1 Study Calendar - JV'!A97</f>
        <v>96</v>
      </c>
      <c r="B97" s="176">
        <f>'Aim 1 Study Calendar - JV'!D97</f>
        <v>206887</v>
      </c>
      <c r="C97" s="176" t="str">
        <f>'Aim 1 Study Calendar - JV'!E97</f>
        <v>Unchanged</v>
      </c>
      <c r="D97" s="175">
        <f>'Aim 1 Study Calendar - JV'!T97</f>
        <v>44671</v>
      </c>
      <c r="E97" s="175" t="str">
        <f>'Aim 1 Study Calendar - JV'!L97</f>
        <v>HFD-EX</v>
      </c>
      <c r="F97" s="173">
        <f>'Aim 1 Study Calendar - JV'!AX97</f>
        <v>44700</v>
      </c>
      <c r="G97" s="172">
        <v>13.7</v>
      </c>
      <c r="H97" s="173">
        <f t="shared" si="60"/>
        <v>44714</v>
      </c>
      <c r="I97" s="172">
        <v>17.7</v>
      </c>
      <c r="J97" s="173">
        <f t="shared" si="61"/>
        <v>44728</v>
      </c>
      <c r="K97" s="172">
        <v>18.600000000000001</v>
      </c>
      <c r="L97" s="173">
        <f t="shared" si="62"/>
        <v>44742</v>
      </c>
      <c r="M97" s="172"/>
      <c r="N97" s="173">
        <f t="shared" si="63"/>
        <v>44756</v>
      </c>
      <c r="O97" s="172">
        <f>'Aim 1 Study Calendar - JV'!AC97</f>
        <v>15.3</v>
      </c>
      <c r="P97" s="173">
        <f t="shared" si="64"/>
        <v>44770</v>
      </c>
      <c r="Q97" s="172" t="str">
        <f>'Aim 1 Study Calendar - JV'!AK97</f>
        <v>N/A</v>
      </c>
      <c r="R97" s="173">
        <f t="shared" si="70"/>
        <v>44784</v>
      </c>
      <c r="S97" s="172" t="s">
        <v>146</v>
      </c>
      <c r="T97" s="173">
        <f t="shared" si="71"/>
        <v>44791</v>
      </c>
      <c r="U97" s="172"/>
      <c r="V97" s="174">
        <f t="shared" si="69"/>
        <v>44798</v>
      </c>
      <c r="W97" s="172"/>
      <c r="X97" s="173">
        <f t="shared" si="72"/>
        <v>44812</v>
      </c>
      <c r="Y97" s="172"/>
      <c r="Z97" s="173">
        <f t="shared" si="73"/>
        <v>44826</v>
      </c>
      <c r="AA97" s="189"/>
      <c r="AB97" s="173">
        <f t="shared" si="74"/>
        <v>44840</v>
      </c>
      <c r="AC97" s="172"/>
      <c r="AD97" s="173">
        <f t="shared" si="75"/>
        <v>44854</v>
      </c>
      <c r="AE97" s="189"/>
      <c r="AF97" s="173">
        <f t="shared" si="76"/>
        <v>44868</v>
      </c>
      <c r="AG97" s="172"/>
      <c r="AH97" s="173">
        <f t="shared" si="77"/>
        <v>44882</v>
      </c>
      <c r="AI97" s="172"/>
      <c r="AJ97" s="173">
        <f t="shared" si="78"/>
        <v>44896</v>
      </c>
      <c r="AK97" s="172"/>
      <c r="AL97" s="173">
        <f t="shared" si="65"/>
        <v>44910</v>
      </c>
      <c r="AM97" s="172"/>
      <c r="AN97" s="173">
        <f t="shared" si="66"/>
        <v>44924</v>
      </c>
      <c r="AO97" s="172"/>
      <c r="AP97" s="173">
        <f t="shared" si="67"/>
        <v>44938</v>
      </c>
      <c r="AQ97" s="172"/>
      <c r="AR97" s="173">
        <f t="shared" si="68"/>
        <v>44952</v>
      </c>
      <c r="AS97" s="172"/>
      <c r="AT97" s="173">
        <f t="shared" si="79"/>
        <v>44966</v>
      </c>
      <c r="AU97" s="172"/>
      <c r="AV97" s="173">
        <f t="shared" si="80"/>
        <v>44980</v>
      </c>
      <c r="AW97" s="172"/>
      <c r="AX97" s="173">
        <f t="shared" si="81"/>
        <v>44994</v>
      </c>
      <c r="AY97" s="172"/>
    </row>
    <row r="98" spans="1:51">
      <c r="A98" s="167">
        <f>'Aim 1 Study Calendar - JV'!A98</f>
        <v>97</v>
      </c>
      <c r="B98" s="166">
        <f>'Aim 1 Study Calendar - JV'!D98</f>
        <v>206888</v>
      </c>
      <c r="C98" s="166" t="str">
        <f>'Aim 1 Study Calendar - JV'!E98</f>
        <v>Unchanged</v>
      </c>
      <c r="D98" s="168">
        <f>'Aim 1 Study Calendar - JV'!T98</f>
        <v>44671</v>
      </c>
      <c r="E98" s="168" t="str">
        <f>'Aim 1 Study Calendar - JV'!L98</f>
        <v>CON-SED</v>
      </c>
      <c r="F98" s="169">
        <f>'Aim 1 Study Calendar - JV'!AX98</f>
        <v>44700</v>
      </c>
      <c r="G98" s="165">
        <v>12.8</v>
      </c>
      <c r="H98" s="169">
        <f t="shared" si="60"/>
        <v>44714</v>
      </c>
      <c r="I98" s="165">
        <v>17.2</v>
      </c>
      <c r="J98" s="169">
        <f t="shared" si="61"/>
        <v>44728</v>
      </c>
      <c r="K98" s="165">
        <v>19.5</v>
      </c>
      <c r="L98" s="169">
        <f t="shared" si="62"/>
        <v>44742</v>
      </c>
      <c r="M98" s="189"/>
      <c r="N98" s="169">
        <f t="shared" si="63"/>
        <v>44756</v>
      </c>
      <c r="O98" s="165">
        <f>'Aim 1 Study Calendar - JV'!AC98</f>
        <v>21</v>
      </c>
      <c r="P98" s="169">
        <f t="shared" si="64"/>
        <v>44770</v>
      </c>
      <c r="Q98" s="165">
        <f>'Aim 1 Study Calendar - JV'!AK98</f>
        <v>20.6</v>
      </c>
      <c r="R98" s="169">
        <f t="shared" si="70"/>
        <v>44784</v>
      </c>
      <c r="S98" s="165" t="s">
        <v>146</v>
      </c>
      <c r="T98" s="169">
        <f t="shared" si="71"/>
        <v>44791</v>
      </c>
      <c r="U98" s="189"/>
      <c r="V98" s="170">
        <f t="shared" si="69"/>
        <v>44798</v>
      </c>
      <c r="W98" s="165">
        <v>28.4</v>
      </c>
      <c r="X98" s="169">
        <f t="shared" si="72"/>
        <v>44812</v>
      </c>
      <c r="Y98" s="165">
        <v>21.6</v>
      </c>
      <c r="Z98" s="169">
        <f t="shared" si="73"/>
        <v>44826</v>
      </c>
      <c r="AA98" s="165">
        <v>21.8</v>
      </c>
      <c r="AB98" s="169">
        <f t="shared" si="74"/>
        <v>44840</v>
      </c>
      <c r="AC98" s="165">
        <v>21.9</v>
      </c>
      <c r="AD98" s="169">
        <f t="shared" si="75"/>
        <v>44854</v>
      </c>
      <c r="AE98" s="165">
        <v>22.3</v>
      </c>
      <c r="AF98" s="169">
        <f t="shared" si="76"/>
        <v>44868</v>
      </c>
      <c r="AH98" s="169">
        <f t="shared" si="77"/>
        <v>44882</v>
      </c>
      <c r="AJ98" s="169">
        <f t="shared" si="78"/>
        <v>44896</v>
      </c>
      <c r="AL98" s="169">
        <f t="shared" si="65"/>
        <v>44910</v>
      </c>
      <c r="AN98" s="169">
        <f t="shared" si="66"/>
        <v>44924</v>
      </c>
      <c r="AP98" s="169">
        <f t="shared" si="67"/>
        <v>44938</v>
      </c>
      <c r="AR98" s="169">
        <f t="shared" si="68"/>
        <v>44952</v>
      </c>
      <c r="AT98" s="169">
        <f t="shared" si="79"/>
        <v>44966</v>
      </c>
      <c r="AV98" s="169">
        <f t="shared" si="80"/>
        <v>44980</v>
      </c>
      <c r="AX98" s="169">
        <f t="shared" si="81"/>
        <v>44994</v>
      </c>
    </row>
    <row r="99" spans="1:51">
      <c r="A99" s="167">
        <f>'Aim 1 Study Calendar - JV'!A99</f>
        <v>98</v>
      </c>
      <c r="B99" s="166">
        <f>'Aim 1 Study Calendar - JV'!D99</f>
        <v>206888</v>
      </c>
      <c r="C99" s="166" t="str">
        <f>'Aim 1 Study Calendar - JV'!E99</f>
        <v>Unchanged</v>
      </c>
      <c r="D99" s="168">
        <f>'Aim 1 Study Calendar - JV'!T99</f>
        <v>44671</v>
      </c>
      <c r="E99" s="168" t="str">
        <f>'Aim 1 Study Calendar - JV'!L99</f>
        <v>CON-SED</v>
      </c>
      <c r="F99" s="169">
        <f>'Aim 1 Study Calendar - JV'!AX99</f>
        <v>44700</v>
      </c>
      <c r="G99" s="165">
        <v>13.4</v>
      </c>
      <c r="H99" s="169">
        <f t="shared" si="60"/>
        <v>44714</v>
      </c>
      <c r="I99" s="165">
        <v>17.7</v>
      </c>
      <c r="J99" s="169">
        <f t="shared" si="61"/>
        <v>44728</v>
      </c>
      <c r="K99" s="165">
        <v>18.2</v>
      </c>
      <c r="L99" s="169">
        <f t="shared" si="62"/>
        <v>44742</v>
      </c>
      <c r="M99" s="189"/>
      <c r="N99" s="169">
        <f t="shared" si="63"/>
        <v>44756</v>
      </c>
      <c r="O99" s="165">
        <f>'Aim 1 Study Calendar - JV'!AC99</f>
        <v>19.8</v>
      </c>
      <c r="P99" s="169">
        <f t="shared" si="64"/>
        <v>44770</v>
      </c>
      <c r="Q99" s="165">
        <f>'Aim 1 Study Calendar - JV'!AK99</f>
        <v>19.600000000000001</v>
      </c>
      <c r="R99" s="169">
        <f t="shared" si="70"/>
        <v>44784</v>
      </c>
      <c r="S99" s="165" t="s">
        <v>146</v>
      </c>
      <c r="T99" s="169">
        <f t="shared" si="71"/>
        <v>44791</v>
      </c>
      <c r="U99" s="189"/>
      <c r="V99" s="170">
        <f t="shared" si="69"/>
        <v>44798</v>
      </c>
      <c r="W99" s="165">
        <v>19.8</v>
      </c>
      <c r="X99" s="169">
        <f t="shared" si="72"/>
        <v>44812</v>
      </c>
      <c r="Y99" s="165">
        <v>21</v>
      </c>
      <c r="Z99" s="169">
        <f t="shared" si="73"/>
        <v>44826</v>
      </c>
      <c r="AA99" s="165">
        <v>21.2</v>
      </c>
      <c r="AB99" s="169">
        <f t="shared" si="74"/>
        <v>44840</v>
      </c>
      <c r="AC99" s="165">
        <v>20.8</v>
      </c>
      <c r="AD99" s="169">
        <f t="shared" si="75"/>
        <v>44854</v>
      </c>
      <c r="AE99" s="165">
        <v>21.1</v>
      </c>
      <c r="AF99" s="169">
        <f t="shared" si="76"/>
        <v>44868</v>
      </c>
      <c r="AH99" s="169">
        <f t="shared" si="77"/>
        <v>44882</v>
      </c>
      <c r="AJ99" s="169">
        <f t="shared" si="78"/>
        <v>44896</v>
      </c>
      <c r="AL99" s="169">
        <f t="shared" si="65"/>
        <v>44910</v>
      </c>
      <c r="AN99" s="169">
        <f t="shared" si="66"/>
        <v>44924</v>
      </c>
      <c r="AP99" s="169">
        <f t="shared" si="67"/>
        <v>44938</v>
      </c>
      <c r="AR99" s="169">
        <f t="shared" si="68"/>
        <v>44952</v>
      </c>
      <c r="AT99" s="169">
        <f t="shared" si="79"/>
        <v>44966</v>
      </c>
      <c r="AV99" s="169">
        <f t="shared" si="80"/>
        <v>44980</v>
      </c>
      <c r="AX99" s="169">
        <f t="shared" si="81"/>
        <v>44994</v>
      </c>
    </row>
    <row r="100" spans="1:51">
      <c r="A100" s="167">
        <f>'Aim 1 Study Calendar - JV'!A100</f>
        <v>99</v>
      </c>
      <c r="B100" s="166">
        <f>'Aim 1 Study Calendar - JV'!D100</f>
        <v>206888</v>
      </c>
      <c r="C100" s="166" t="str">
        <f>'Aim 1 Study Calendar - JV'!E100</f>
        <v>Unchanged</v>
      </c>
      <c r="D100" s="168">
        <f>'Aim 1 Study Calendar - JV'!T100</f>
        <v>44671</v>
      </c>
      <c r="E100" s="168" t="str">
        <f>'Aim 1 Study Calendar - JV'!L100</f>
        <v>CON-EX</v>
      </c>
      <c r="F100" s="169">
        <f>'Aim 1 Study Calendar - JV'!AX100</f>
        <v>44700</v>
      </c>
      <c r="G100" s="165">
        <v>14.2</v>
      </c>
      <c r="H100" s="169">
        <f t="shared" si="60"/>
        <v>44714</v>
      </c>
      <c r="I100" s="165">
        <v>16.8</v>
      </c>
      <c r="J100" s="169">
        <f t="shared" si="61"/>
        <v>44728</v>
      </c>
      <c r="K100" s="165">
        <v>18.600000000000001</v>
      </c>
      <c r="L100" s="169">
        <f t="shared" si="62"/>
        <v>44742</v>
      </c>
      <c r="M100" s="189"/>
      <c r="N100" s="169">
        <f t="shared" si="63"/>
        <v>44756</v>
      </c>
      <c r="O100" s="165">
        <f>'Aim 1 Study Calendar - JV'!AC100</f>
        <v>19.7</v>
      </c>
      <c r="P100" s="169">
        <f t="shared" si="64"/>
        <v>44770</v>
      </c>
      <c r="Q100" s="165">
        <f>'Aim 1 Study Calendar - JV'!AK100</f>
        <v>20</v>
      </c>
      <c r="R100" s="169">
        <f t="shared" si="70"/>
        <v>44784</v>
      </c>
      <c r="S100" s="165" t="s">
        <v>146</v>
      </c>
      <c r="T100" s="169">
        <f t="shared" si="71"/>
        <v>44791</v>
      </c>
      <c r="U100" s="189"/>
      <c r="V100" s="170">
        <f t="shared" si="69"/>
        <v>44798</v>
      </c>
      <c r="W100" s="165">
        <v>19.600000000000001</v>
      </c>
      <c r="X100" s="169">
        <f t="shared" si="72"/>
        <v>44812</v>
      </c>
      <c r="Y100" s="165">
        <v>20.7</v>
      </c>
      <c r="Z100" s="169">
        <f t="shared" si="73"/>
        <v>44826</v>
      </c>
      <c r="AA100" s="165">
        <v>20.8</v>
      </c>
      <c r="AB100" s="169">
        <f t="shared" si="74"/>
        <v>44840</v>
      </c>
      <c r="AC100" s="165">
        <v>20.6</v>
      </c>
      <c r="AD100" s="169">
        <f t="shared" si="75"/>
        <v>44854</v>
      </c>
      <c r="AE100" s="165">
        <v>20.8</v>
      </c>
      <c r="AF100" s="169">
        <f t="shared" si="76"/>
        <v>44868</v>
      </c>
      <c r="AH100" s="169">
        <f t="shared" si="77"/>
        <v>44882</v>
      </c>
      <c r="AJ100" s="169">
        <f t="shared" si="78"/>
        <v>44896</v>
      </c>
      <c r="AL100" s="169">
        <f t="shared" si="65"/>
        <v>44910</v>
      </c>
      <c r="AN100" s="169">
        <f t="shared" si="66"/>
        <v>44924</v>
      </c>
      <c r="AP100" s="169">
        <f t="shared" si="67"/>
        <v>44938</v>
      </c>
      <c r="AR100" s="169">
        <f t="shared" si="68"/>
        <v>44952</v>
      </c>
      <c r="AT100" s="169">
        <f t="shared" si="79"/>
        <v>44966</v>
      </c>
      <c r="AV100" s="169">
        <f t="shared" si="80"/>
        <v>44980</v>
      </c>
      <c r="AX100" s="169">
        <f t="shared" si="81"/>
        <v>44994</v>
      </c>
    </row>
    <row r="101" spans="1:51">
      <c r="A101" s="167">
        <f>'Aim 1 Study Calendar - JV'!A101</f>
        <v>100</v>
      </c>
      <c r="B101" s="166">
        <f>'Aim 1 Study Calendar - JV'!D101</f>
        <v>206888</v>
      </c>
      <c r="C101" s="166" t="str">
        <f>'Aim 1 Study Calendar - JV'!E101</f>
        <v>Unchanged</v>
      </c>
      <c r="D101" s="168">
        <f>'Aim 1 Study Calendar - JV'!T101</f>
        <v>44671</v>
      </c>
      <c r="E101" s="168" t="str">
        <f>'Aim 1 Study Calendar - JV'!L101</f>
        <v>CON-EX</v>
      </c>
      <c r="F101" s="169">
        <f>'Aim 1 Study Calendar - JV'!AX101</f>
        <v>44700</v>
      </c>
      <c r="G101" s="165">
        <v>11.8</v>
      </c>
      <c r="H101" s="169">
        <f t="shared" si="60"/>
        <v>44714</v>
      </c>
      <c r="I101" s="165">
        <v>16.8</v>
      </c>
      <c r="J101" s="169">
        <f t="shared" si="61"/>
        <v>44728</v>
      </c>
      <c r="K101" s="165">
        <v>19</v>
      </c>
      <c r="L101" s="169">
        <f t="shared" si="62"/>
        <v>44742</v>
      </c>
      <c r="M101" s="189"/>
      <c r="N101" s="169">
        <f t="shared" si="63"/>
        <v>44756</v>
      </c>
      <c r="O101" s="165">
        <f>'Aim 1 Study Calendar - JV'!AC101</f>
        <v>20.100000000000001</v>
      </c>
      <c r="P101" s="169">
        <f t="shared" si="64"/>
        <v>44770</v>
      </c>
      <c r="Q101" s="165">
        <f>'Aim 1 Study Calendar - JV'!AK101</f>
        <v>20.8</v>
      </c>
      <c r="R101" s="169">
        <f t="shared" si="70"/>
        <v>44784</v>
      </c>
      <c r="S101" s="165" t="s">
        <v>146</v>
      </c>
      <c r="T101" s="169">
        <f t="shared" si="71"/>
        <v>44791</v>
      </c>
      <c r="U101" s="189"/>
      <c r="V101" s="170">
        <f t="shared" si="69"/>
        <v>44798</v>
      </c>
      <c r="W101" s="165">
        <v>21.1</v>
      </c>
      <c r="X101" s="169">
        <f t="shared" si="72"/>
        <v>44812</v>
      </c>
      <c r="Y101" s="165">
        <v>21</v>
      </c>
      <c r="Z101" s="169">
        <f t="shared" si="73"/>
        <v>44826</v>
      </c>
      <c r="AA101" s="165">
        <v>21.8</v>
      </c>
      <c r="AB101" s="169">
        <f t="shared" si="74"/>
        <v>44840</v>
      </c>
      <c r="AC101" s="165">
        <v>21.1</v>
      </c>
      <c r="AD101" s="169">
        <f t="shared" si="75"/>
        <v>44854</v>
      </c>
      <c r="AE101" s="165">
        <v>21.9</v>
      </c>
      <c r="AF101" s="169">
        <f t="shared" si="76"/>
        <v>44868</v>
      </c>
      <c r="AH101" s="169">
        <f t="shared" si="77"/>
        <v>44882</v>
      </c>
      <c r="AJ101" s="169">
        <f t="shared" si="78"/>
        <v>44896</v>
      </c>
      <c r="AL101" s="169">
        <f t="shared" si="65"/>
        <v>44910</v>
      </c>
      <c r="AN101" s="169">
        <f t="shared" si="66"/>
        <v>44924</v>
      </c>
      <c r="AP101" s="169">
        <f t="shared" si="67"/>
        <v>44938</v>
      </c>
      <c r="AR101" s="169">
        <f t="shared" si="68"/>
        <v>44952</v>
      </c>
      <c r="AT101" s="169">
        <f t="shared" si="79"/>
        <v>44966</v>
      </c>
      <c r="AV101" s="169">
        <f t="shared" si="80"/>
        <v>44980</v>
      </c>
      <c r="AX101" s="169">
        <f t="shared" si="81"/>
        <v>44994</v>
      </c>
    </row>
    <row r="102" spans="1:51" s="171" customFormat="1">
      <c r="A102" s="177">
        <f>'Aim 1 Study Calendar - JV'!A102</f>
        <v>101</v>
      </c>
      <c r="B102" s="176">
        <f>'Aim 1 Study Calendar - JV'!D102</f>
        <v>206889</v>
      </c>
      <c r="C102" s="176" t="str">
        <f>'Aim 1 Study Calendar - JV'!E102</f>
        <v>Unchanged</v>
      </c>
      <c r="D102" s="175">
        <f>'Aim 1 Study Calendar - JV'!T102</f>
        <v>44671</v>
      </c>
      <c r="E102" s="175" t="str">
        <f>'Aim 1 Study Calendar - JV'!L102</f>
        <v>CON-SED</v>
      </c>
      <c r="F102" s="173">
        <f>'Aim 1 Study Calendar - JV'!AX102</f>
        <v>44700</v>
      </c>
      <c r="G102" s="172">
        <v>18.399999999999999</v>
      </c>
      <c r="H102" s="173">
        <f t="shared" si="60"/>
        <v>44714</v>
      </c>
      <c r="I102" s="172">
        <v>20.7</v>
      </c>
      <c r="J102" s="173">
        <f t="shared" si="61"/>
        <v>44728</v>
      </c>
      <c r="K102" s="172">
        <v>23.7</v>
      </c>
      <c r="L102" s="173">
        <f t="shared" si="62"/>
        <v>44742</v>
      </c>
      <c r="M102" s="172"/>
      <c r="N102" s="173">
        <f t="shared" si="63"/>
        <v>44756</v>
      </c>
      <c r="O102" s="172" t="str">
        <f>'Aim 1 Study Calendar - JV'!AC102</f>
        <v>N/A</v>
      </c>
      <c r="P102" s="173">
        <f t="shared" si="64"/>
        <v>44770</v>
      </c>
      <c r="Q102" s="172" t="str">
        <f>'Aim 1 Study Calendar - JV'!AK102</f>
        <v>N/A</v>
      </c>
      <c r="R102" s="173">
        <f t="shared" si="70"/>
        <v>44784</v>
      </c>
      <c r="S102" s="172" t="s">
        <v>146</v>
      </c>
      <c r="T102" s="173">
        <f t="shared" si="71"/>
        <v>44791</v>
      </c>
      <c r="U102" s="172"/>
      <c r="V102" s="174">
        <f t="shared" si="69"/>
        <v>44798</v>
      </c>
      <c r="W102" s="172"/>
      <c r="X102" s="173">
        <f t="shared" si="72"/>
        <v>44812</v>
      </c>
      <c r="Y102" s="189"/>
      <c r="Z102" s="173">
        <f t="shared" si="73"/>
        <v>44826</v>
      </c>
      <c r="AA102" s="189"/>
      <c r="AB102" s="173">
        <f t="shared" si="74"/>
        <v>44840</v>
      </c>
      <c r="AC102" s="172"/>
      <c r="AD102" s="173">
        <f t="shared" si="75"/>
        <v>44854</v>
      </c>
      <c r="AE102" s="189"/>
      <c r="AF102" s="173">
        <f t="shared" si="76"/>
        <v>44868</v>
      </c>
      <c r="AG102" s="172"/>
      <c r="AH102" s="173">
        <f t="shared" si="77"/>
        <v>44882</v>
      </c>
      <c r="AI102" s="172"/>
      <c r="AJ102" s="173">
        <f t="shared" si="78"/>
        <v>44896</v>
      </c>
      <c r="AK102" s="172"/>
      <c r="AL102" s="173">
        <f t="shared" si="65"/>
        <v>44910</v>
      </c>
      <c r="AM102" s="172"/>
      <c r="AN102" s="173">
        <f t="shared" si="66"/>
        <v>44924</v>
      </c>
      <c r="AO102" s="172"/>
      <c r="AP102" s="173">
        <f t="shared" si="67"/>
        <v>44938</v>
      </c>
      <c r="AQ102" s="172"/>
      <c r="AR102" s="173">
        <f t="shared" si="68"/>
        <v>44952</v>
      </c>
      <c r="AS102" s="172"/>
      <c r="AT102" s="173">
        <f t="shared" si="79"/>
        <v>44966</v>
      </c>
      <c r="AU102" s="172"/>
      <c r="AV102" s="173">
        <f t="shared" si="80"/>
        <v>44980</v>
      </c>
      <c r="AW102" s="172"/>
      <c r="AX102" s="173">
        <f t="shared" si="81"/>
        <v>44994</v>
      </c>
      <c r="AY102" s="172"/>
    </row>
    <row r="103" spans="1:51" s="171" customFormat="1">
      <c r="A103" s="177">
        <f>'Aim 1 Study Calendar - JV'!A103</f>
        <v>102</v>
      </c>
      <c r="B103" s="176">
        <f>'Aim 1 Study Calendar - JV'!D103</f>
        <v>206889</v>
      </c>
      <c r="C103" s="176" t="str">
        <f>'Aim 1 Study Calendar - JV'!E103</f>
        <v>Unchanged</v>
      </c>
      <c r="D103" s="175">
        <f>'Aim 1 Study Calendar - JV'!T103</f>
        <v>44671</v>
      </c>
      <c r="E103" s="175" t="str">
        <f>'Aim 1 Study Calendar - JV'!L103</f>
        <v>CON-EX</v>
      </c>
      <c r="F103" s="173">
        <f>'Aim 1 Study Calendar - JV'!AX103</f>
        <v>44700</v>
      </c>
      <c r="G103" s="172">
        <v>16.899999999999999</v>
      </c>
      <c r="H103" s="173">
        <f t="shared" si="60"/>
        <v>44714</v>
      </c>
      <c r="I103" s="172">
        <v>19.7</v>
      </c>
      <c r="J103" s="173">
        <f t="shared" si="61"/>
        <v>44728</v>
      </c>
      <c r="K103" s="172">
        <v>22.7</v>
      </c>
      <c r="L103" s="173">
        <f t="shared" si="62"/>
        <v>44742</v>
      </c>
      <c r="M103" s="172"/>
      <c r="N103" s="173">
        <f t="shared" si="63"/>
        <v>44756</v>
      </c>
      <c r="O103" s="172">
        <f>'Aim 1 Study Calendar - JV'!AC103</f>
        <v>25.2</v>
      </c>
      <c r="P103" s="173">
        <f t="shared" si="64"/>
        <v>44770</v>
      </c>
      <c r="Q103" s="172">
        <f>'Aim 1 Study Calendar - JV'!AK103</f>
        <v>25.2</v>
      </c>
      <c r="R103" s="173">
        <f t="shared" si="70"/>
        <v>44784</v>
      </c>
      <c r="S103" s="172" t="s">
        <v>146</v>
      </c>
      <c r="T103" s="173">
        <f t="shared" si="71"/>
        <v>44791</v>
      </c>
      <c r="U103" s="172"/>
      <c r="V103" s="174">
        <f t="shared" si="69"/>
        <v>44798</v>
      </c>
      <c r="W103" s="172">
        <v>25.5</v>
      </c>
      <c r="X103" s="173">
        <f t="shared" si="72"/>
        <v>44812</v>
      </c>
      <c r="Y103" s="172">
        <v>26.6</v>
      </c>
      <c r="Z103" s="173">
        <f t="shared" si="73"/>
        <v>44826</v>
      </c>
      <c r="AA103" s="189"/>
      <c r="AB103" s="173">
        <f t="shared" si="74"/>
        <v>44840</v>
      </c>
      <c r="AC103" s="172"/>
      <c r="AD103" s="173">
        <f t="shared" si="75"/>
        <v>44854</v>
      </c>
      <c r="AE103" s="189"/>
      <c r="AF103" s="173">
        <f t="shared" si="76"/>
        <v>44868</v>
      </c>
      <c r="AG103" s="172"/>
      <c r="AH103" s="173">
        <f t="shared" si="77"/>
        <v>44882</v>
      </c>
      <c r="AI103" s="172"/>
      <c r="AJ103" s="173">
        <f t="shared" si="78"/>
        <v>44896</v>
      </c>
      <c r="AK103" s="172"/>
      <c r="AL103" s="173">
        <f t="shared" si="65"/>
        <v>44910</v>
      </c>
      <c r="AM103" s="172"/>
      <c r="AN103" s="173">
        <f t="shared" si="66"/>
        <v>44924</v>
      </c>
      <c r="AO103" s="172"/>
      <c r="AP103" s="173">
        <f t="shared" si="67"/>
        <v>44938</v>
      </c>
      <c r="AQ103" s="172"/>
      <c r="AR103" s="173">
        <f t="shared" si="68"/>
        <v>44952</v>
      </c>
      <c r="AS103" s="172"/>
      <c r="AT103" s="173">
        <f t="shared" si="79"/>
        <v>44966</v>
      </c>
      <c r="AU103" s="172"/>
      <c r="AV103" s="173">
        <f t="shared" si="80"/>
        <v>44980</v>
      </c>
      <c r="AW103" s="172"/>
      <c r="AX103" s="173">
        <f t="shared" si="81"/>
        <v>44994</v>
      </c>
      <c r="AY103" s="172"/>
    </row>
    <row r="104" spans="1:51" s="171" customFormat="1">
      <c r="A104" s="177">
        <f>'Aim 1 Study Calendar - JV'!A104</f>
        <v>103</v>
      </c>
      <c r="B104" s="176">
        <f>'Aim 1 Study Calendar - JV'!D104</f>
        <v>206883</v>
      </c>
      <c r="C104" s="176" t="str">
        <f>'Aim 1 Study Calendar - JV'!E104</f>
        <v>Unchanged</v>
      </c>
      <c r="D104" s="175">
        <f>'Aim 1 Study Calendar - JV'!T104</f>
        <v>44671</v>
      </c>
      <c r="E104" s="175" t="str">
        <f>'Aim 1 Study Calendar - JV'!L104</f>
        <v>CON-SED</v>
      </c>
      <c r="F104" s="173">
        <f>'Aim 1 Study Calendar - JV'!AX104</f>
        <v>44700</v>
      </c>
      <c r="G104" s="172">
        <v>12.8</v>
      </c>
      <c r="H104" s="173">
        <f t="shared" si="60"/>
        <v>44714</v>
      </c>
      <c r="I104" s="172">
        <v>18.899999999999999</v>
      </c>
      <c r="J104" s="173">
        <f t="shared" si="61"/>
        <v>44728</v>
      </c>
      <c r="K104" s="172">
        <v>29.1</v>
      </c>
      <c r="L104" s="173">
        <f t="shared" si="62"/>
        <v>44742</v>
      </c>
      <c r="M104" s="172"/>
      <c r="N104" s="173">
        <f t="shared" si="63"/>
        <v>44756</v>
      </c>
      <c r="O104" s="172" t="str">
        <f>'Aim 1 Study Calendar - JV'!AC104</f>
        <v>N/A</v>
      </c>
      <c r="P104" s="173">
        <f t="shared" si="64"/>
        <v>44770</v>
      </c>
      <c r="Q104" s="172" t="str">
        <f>'Aim 1 Study Calendar - JV'!AK104</f>
        <v>N/A</v>
      </c>
      <c r="R104" s="173">
        <f t="shared" si="70"/>
        <v>44784</v>
      </c>
      <c r="S104" s="172"/>
      <c r="T104" s="173">
        <f t="shared" si="71"/>
        <v>44791</v>
      </c>
      <c r="U104" s="172"/>
      <c r="V104" s="172"/>
      <c r="W104" s="172"/>
      <c r="X104" s="173">
        <f t="shared" si="72"/>
        <v>44812</v>
      </c>
      <c r="Y104" s="189"/>
      <c r="Z104" s="173">
        <f t="shared" si="73"/>
        <v>44826</v>
      </c>
      <c r="AA104" s="189"/>
      <c r="AB104" s="173">
        <f t="shared" si="74"/>
        <v>44840</v>
      </c>
      <c r="AC104" s="172"/>
      <c r="AD104" s="173">
        <f t="shared" si="75"/>
        <v>44854</v>
      </c>
      <c r="AE104" s="189"/>
      <c r="AF104" s="173">
        <f t="shared" si="76"/>
        <v>44868</v>
      </c>
      <c r="AG104" s="172"/>
      <c r="AH104" s="173">
        <f t="shared" si="77"/>
        <v>44882</v>
      </c>
      <c r="AI104" s="172"/>
      <c r="AJ104" s="173">
        <f t="shared" si="78"/>
        <v>44896</v>
      </c>
      <c r="AK104" s="172"/>
      <c r="AL104" s="173">
        <f t="shared" si="65"/>
        <v>44910</v>
      </c>
      <c r="AM104" s="172"/>
      <c r="AN104" s="173">
        <f t="shared" si="66"/>
        <v>44924</v>
      </c>
      <c r="AO104" s="172"/>
      <c r="AP104" s="173">
        <f t="shared" si="67"/>
        <v>44938</v>
      </c>
      <c r="AQ104" s="172"/>
      <c r="AR104" s="173">
        <f t="shared" si="68"/>
        <v>44952</v>
      </c>
      <c r="AS104" s="172"/>
      <c r="AT104" s="173">
        <f t="shared" si="79"/>
        <v>44966</v>
      </c>
      <c r="AU104" s="172"/>
      <c r="AV104" s="173">
        <f t="shared" si="80"/>
        <v>44980</v>
      </c>
      <c r="AW104" s="172"/>
      <c r="AX104" s="173">
        <f t="shared" si="81"/>
        <v>44994</v>
      </c>
      <c r="AY104" s="172"/>
    </row>
    <row r="105" spans="1:51" s="171" customFormat="1">
      <c r="A105" s="177">
        <f>'Aim 1 Study Calendar - JV'!A105</f>
        <v>104</v>
      </c>
      <c r="B105" s="176">
        <f>'Aim 1 Study Calendar - JV'!D105</f>
        <v>206883</v>
      </c>
      <c r="C105" s="176">
        <f>'Aim 1 Study Calendar - JV'!E105</f>
        <v>213064</v>
      </c>
      <c r="D105" s="175">
        <f>'Aim 1 Study Calendar - JV'!T105</f>
        <v>44671</v>
      </c>
      <c r="E105" s="175" t="str">
        <f>'Aim 1 Study Calendar - JV'!L105</f>
        <v>CON-EX</v>
      </c>
      <c r="F105" s="173">
        <f>'Aim 1 Study Calendar - JV'!AX105</f>
        <v>44700</v>
      </c>
      <c r="G105" s="172">
        <v>13.2</v>
      </c>
      <c r="H105" s="173">
        <f t="shared" si="60"/>
        <v>44714</v>
      </c>
      <c r="I105" s="172">
        <v>18.399999999999999</v>
      </c>
      <c r="J105" s="173">
        <f t="shared" si="61"/>
        <v>44728</v>
      </c>
      <c r="K105" s="172">
        <v>21.8</v>
      </c>
      <c r="L105" s="173">
        <f t="shared" si="62"/>
        <v>44742</v>
      </c>
      <c r="M105" s="172"/>
      <c r="N105" s="173">
        <f t="shared" si="63"/>
        <v>44756</v>
      </c>
      <c r="O105" s="172">
        <f>'Aim 1 Study Calendar - JV'!AC105</f>
        <v>24.2</v>
      </c>
      <c r="P105" s="173">
        <f t="shared" si="64"/>
        <v>44770</v>
      </c>
      <c r="Q105" s="172">
        <f>'Aim 1 Study Calendar - JV'!AK105</f>
        <v>24.1</v>
      </c>
      <c r="R105" s="173">
        <f t="shared" si="70"/>
        <v>44784</v>
      </c>
      <c r="S105" s="172" t="s">
        <v>146</v>
      </c>
      <c r="T105" s="173">
        <f t="shared" si="71"/>
        <v>44791</v>
      </c>
      <c r="U105" s="172"/>
      <c r="V105" s="174">
        <f t="shared" ref="V105:V136" si="82">T105+7</f>
        <v>44798</v>
      </c>
      <c r="W105" s="172">
        <v>24.1</v>
      </c>
      <c r="X105" s="173">
        <f t="shared" si="72"/>
        <v>44812</v>
      </c>
      <c r="Y105" s="172">
        <v>24.9</v>
      </c>
      <c r="Z105" s="173">
        <f t="shared" si="73"/>
        <v>44826</v>
      </c>
      <c r="AA105" s="189"/>
      <c r="AB105" s="173">
        <f t="shared" si="74"/>
        <v>44840</v>
      </c>
      <c r="AC105" s="172"/>
      <c r="AD105" s="173">
        <f t="shared" si="75"/>
        <v>44854</v>
      </c>
      <c r="AE105" s="189"/>
      <c r="AF105" s="173">
        <f t="shared" si="76"/>
        <v>44868</v>
      </c>
      <c r="AG105" s="172"/>
      <c r="AH105" s="173">
        <f t="shared" si="77"/>
        <v>44882</v>
      </c>
      <c r="AI105" s="172"/>
      <c r="AJ105" s="173">
        <f t="shared" si="78"/>
        <v>44896</v>
      </c>
      <c r="AK105" s="172"/>
      <c r="AL105" s="173">
        <f t="shared" si="65"/>
        <v>44910</v>
      </c>
      <c r="AM105" s="172"/>
      <c r="AN105" s="173">
        <f t="shared" si="66"/>
        <v>44924</v>
      </c>
      <c r="AO105" s="172"/>
      <c r="AP105" s="173">
        <f t="shared" si="67"/>
        <v>44938</v>
      </c>
      <c r="AQ105" s="172"/>
      <c r="AR105" s="173">
        <f t="shared" si="68"/>
        <v>44952</v>
      </c>
      <c r="AS105" s="172"/>
      <c r="AT105" s="173">
        <f t="shared" si="79"/>
        <v>44966</v>
      </c>
      <c r="AU105" s="172"/>
      <c r="AV105" s="173">
        <f t="shared" si="80"/>
        <v>44980</v>
      </c>
      <c r="AW105" s="172"/>
      <c r="AX105" s="173">
        <f t="shared" si="81"/>
        <v>44994</v>
      </c>
      <c r="AY105" s="172"/>
    </row>
    <row r="106" spans="1:51" s="171" customFormat="1">
      <c r="A106" s="177">
        <f>'Aim 1 Study Calendar - JV'!A106</f>
        <v>105</v>
      </c>
      <c r="B106" s="176">
        <f>'Aim 1 Study Calendar - JV'!D106</f>
        <v>206884</v>
      </c>
      <c r="C106" s="176" t="str">
        <f>'Aim 1 Study Calendar - JV'!E106</f>
        <v>Unchanged</v>
      </c>
      <c r="D106" s="175">
        <f>'Aim 1 Study Calendar - JV'!T106</f>
        <v>44671</v>
      </c>
      <c r="E106" s="175" t="str">
        <f>'Aim 1 Study Calendar - JV'!L106</f>
        <v>CON-SED</v>
      </c>
      <c r="F106" s="173">
        <f>'Aim 1 Study Calendar - JV'!AX106</f>
        <v>44700</v>
      </c>
      <c r="G106" s="172">
        <v>19.399999999999999</v>
      </c>
      <c r="H106" s="173">
        <f t="shared" si="60"/>
        <v>44714</v>
      </c>
      <c r="I106" s="172">
        <v>22</v>
      </c>
      <c r="J106" s="173">
        <f t="shared" si="61"/>
        <v>44728</v>
      </c>
      <c r="K106" s="172">
        <v>24.5</v>
      </c>
      <c r="L106" s="173">
        <f t="shared" si="62"/>
        <v>44742</v>
      </c>
      <c r="M106" s="172"/>
      <c r="N106" s="173">
        <f t="shared" si="63"/>
        <v>44756</v>
      </c>
      <c r="O106" s="172">
        <f>'Aim 1 Study Calendar - JV'!AC106</f>
        <v>28.2</v>
      </c>
      <c r="P106" s="173">
        <f t="shared" si="64"/>
        <v>44770</v>
      </c>
      <c r="Q106" s="172">
        <f>'Aim 1 Study Calendar - JV'!AK106</f>
        <v>28.9</v>
      </c>
      <c r="R106" s="173">
        <f t="shared" si="70"/>
        <v>44784</v>
      </c>
      <c r="S106" s="172" t="s">
        <v>146</v>
      </c>
      <c r="T106" s="173">
        <f t="shared" si="71"/>
        <v>44791</v>
      </c>
      <c r="U106" s="172"/>
      <c r="V106" s="174">
        <f t="shared" si="82"/>
        <v>44798</v>
      </c>
      <c r="W106" s="172">
        <v>28.7</v>
      </c>
      <c r="X106" s="173">
        <f t="shared" si="72"/>
        <v>44812</v>
      </c>
      <c r="Y106" s="172">
        <v>30.5</v>
      </c>
      <c r="Z106" s="173">
        <f t="shared" si="73"/>
        <v>44826</v>
      </c>
      <c r="AA106" s="189"/>
      <c r="AB106" s="173">
        <f t="shared" si="74"/>
        <v>44840</v>
      </c>
      <c r="AC106" s="172"/>
      <c r="AD106" s="173">
        <f t="shared" si="75"/>
        <v>44854</v>
      </c>
      <c r="AE106" s="189"/>
      <c r="AF106" s="173">
        <f t="shared" si="76"/>
        <v>44868</v>
      </c>
      <c r="AG106" s="172"/>
      <c r="AH106" s="173">
        <f t="shared" si="77"/>
        <v>44882</v>
      </c>
      <c r="AI106" s="172"/>
      <c r="AJ106" s="173">
        <f t="shared" si="78"/>
        <v>44896</v>
      </c>
      <c r="AK106" s="172"/>
      <c r="AL106" s="173">
        <f t="shared" si="65"/>
        <v>44910</v>
      </c>
      <c r="AM106" s="172"/>
      <c r="AN106" s="173">
        <f t="shared" si="66"/>
        <v>44924</v>
      </c>
      <c r="AO106" s="172"/>
      <c r="AP106" s="173">
        <f t="shared" si="67"/>
        <v>44938</v>
      </c>
      <c r="AQ106" s="172"/>
      <c r="AR106" s="173">
        <f t="shared" si="68"/>
        <v>44952</v>
      </c>
      <c r="AS106" s="172"/>
      <c r="AT106" s="173">
        <f t="shared" si="79"/>
        <v>44966</v>
      </c>
      <c r="AU106" s="172"/>
      <c r="AV106" s="173">
        <f t="shared" si="80"/>
        <v>44980</v>
      </c>
      <c r="AW106" s="172"/>
      <c r="AX106" s="173">
        <f t="shared" si="81"/>
        <v>44994</v>
      </c>
      <c r="AY106" s="172"/>
    </row>
    <row r="107" spans="1:51" s="171" customFormat="1">
      <c r="A107" s="177">
        <f>'Aim 1 Study Calendar - JV'!A107</f>
        <v>106</v>
      </c>
      <c r="B107" s="176">
        <f>'Aim 1 Study Calendar - JV'!D107</f>
        <v>206884</v>
      </c>
      <c r="C107" s="176" t="str">
        <f>'Aim 1 Study Calendar - JV'!E107</f>
        <v>Unchanged</v>
      </c>
      <c r="D107" s="175">
        <f>'Aim 1 Study Calendar - JV'!T107</f>
        <v>44671</v>
      </c>
      <c r="E107" s="175" t="str">
        <f>'Aim 1 Study Calendar - JV'!L107</f>
        <v>CON-SED</v>
      </c>
      <c r="F107" s="173">
        <f>'Aim 1 Study Calendar - JV'!AX107</f>
        <v>44700</v>
      </c>
      <c r="G107" s="172">
        <v>19.5</v>
      </c>
      <c r="H107" s="173">
        <f t="shared" si="60"/>
        <v>44714</v>
      </c>
      <c r="I107" s="172">
        <v>22.8</v>
      </c>
      <c r="J107" s="173">
        <f t="shared" si="61"/>
        <v>44728</v>
      </c>
      <c r="K107" s="172">
        <v>25.6</v>
      </c>
      <c r="L107" s="173">
        <f t="shared" si="62"/>
        <v>44742</v>
      </c>
      <c r="M107" s="172"/>
      <c r="N107" s="173">
        <f t="shared" si="63"/>
        <v>44756</v>
      </c>
      <c r="O107" s="172">
        <f>'Aim 1 Study Calendar - JV'!AC107</f>
        <v>29.4</v>
      </c>
      <c r="P107" s="173">
        <f t="shared" si="64"/>
        <v>44770</v>
      </c>
      <c r="Q107" s="172">
        <f>'Aim 1 Study Calendar - JV'!AK107</f>
        <v>30.5</v>
      </c>
      <c r="R107" s="173">
        <f t="shared" si="70"/>
        <v>44784</v>
      </c>
      <c r="S107" s="172" t="s">
        <v>146</v>
      </c>
      <c r="T107" s="173">
        <f t="shared" si="71"/>
        <v>44791</v>
      </c>
      <c r="U107" s="172"/>
      <c r="V107" s="174">
        <f t="shared" si="82"/>
        <v>44798</v>
      </c>
      <c r="W107" s="172">
        <v>32</v>
      </c>
      <c r="X107" s="173">
        <f t="shared" si="72"/>
        <v>44812</v>
      </c>
      <c r="Y107" s="172">
        <v>33</v>
      </c>
      <c r="Z107" s="173">
        <f t="shared" si="73"/>
        <v>44826</v>
      </c>
      <c r="AA107" s="189"/>
      <c r="AB107" s="173">
        <f t="shared" si="74"/>
        <v>44840</v>
      </c>
      <c r="AC107" s="172"/>
      <c r="AD107" s="173">
        <f t="shared" si="75"/>
        <v>44854</v>
      </c>
      <c r="AE107" s="189"/>
      <c r="AF107" s="173">
        <f t="shared" si="76"/>
        <v>44868</v>
      </c>
      <c r="AG107" s="172"/>
      <c r="AH107" s="173">
        <f t="shared" si="77"/>
        <v>44882</v>
      </c>
      <c r="AI107" s="172"/>
      <c r="AJ107" s="173">
        <f t="shared" si="78"/>
        <v>44896</v>
      </c>
      <c r="AK107" s="172"/>
      <c r="AL107" s="173">
        <f t="shared" si="65"/>
        <v>44910</v>
      </c>
      <c r="AM107" s="172"/>
      <c r="AN107" s="173">
        <f t="shared" si="66"/>
        <v>44924</v>
      </c>
      <c r="AO107" s="172"/>
      <c r="AP107" s="173">
        <f t="shared" si="67"/>
        <v>44938</v>
      </c>
      <c r="AQ107" s="172"/>
      <c r="AR107" s="173">
        <f t="shared" si="68"/>
        <v>44952</v>
      </c>
      <c r="AS107" s="172"/>
      <c r="AT107" s="173">
        <f t="shared" si="79"/>
        <v>44966</v>
      </c>
      <c r="AU107" s="172"/>
      <c r="AV107" s="173">
        <f t="shared" si="80"/>
        <v>44980</v>
      </c>
      <c r="AW107" s="172"/>
      <c r="AX107" s="173">
        <f t="shared" si="81"/>
        <v>44994</v>
      </c>
      <c r="AY107" s="172"/>
    </row>
    <row r="108" spans="1:51">
      <c r="A108" s="167">
        <f>'Aim 1 Study Calendar - JV'!A108</f>
        <v>107</v>
      </c>
      <c r="B108" s="166">
        <f>'Aim 1 Study Calendar - JV'!D108</f>
        <v>206884</v>
      </c>
      <c r="C108" s="166" t="str">
        <f>'Aim 1 Study Calendar - JV'!E108</f>
        <v>Unchanged</v>
      </c>
      <c r="D108" s="168">
        <f>'Aim 1 Study Calendar - JV'!T108</f>
        <v>44671</v>
      </c>
      <c r="E108" s="168" t="str">
        <f>'Aim 1 Study Calendar - JV'!L108</f>
        <v>CON-EX</v>
      </c>
      <c r="F108" s="169">
        <f>'Aim 1 Study Calendar - JV'!AX108</f>
        <v>44700</v>
      </c>
      <c r="G108" s="165">
        <v>18.7</v>
      </c>
      <c r="H108" s="169">
        <f t="shared" si="60"/>
        <v>44714</v>
      </c>
      <c r="I108" s="165">
        <v>21.7</v>
      </c>
      <c r="J108" s="169">
        <f t="shared" si="61"/>
        <v>44728</v>
      </c>
      <c r="K108" s="165">
        <v>24.7</v>
      </c>
      <c r="L108" s="169">
        <f t="shared" si="62"/>
        <v>44742</v>
      </c>
      <c r="M108" s="189"/>
      <c r="N108" s="169">
        <f t="shared" si="63"/>
        <v>44756</v>
      </c>
      <c r="O108" s="165">
        <f>'Aim 1 Study Calendar - JV'!AC108</f>
        <v>27.7</v>
      </c>
      <c r="P108" s="169">
        <f t="shared" si="64"/>
        <v>44770</v>
      </c>
      <c r="Q108" s="165">
        <f>'Aim 1 Study Calendar - JV'!AK108</f>
        <v>28</v>
      </c>
      <c r="R108" s="169">
        <f t="shared" si="70"/>
        <v>44784</v>
      </c>
      <c r="S108" s="165" t="s">
        <v>146</v>
      </c>
      <c r="T108" s="169">
        <f t="shared" si="71"/>
        <v>44791</v>
      </c>
      <c r="U108" s="189"/>
      <c r="V108" s="170">
        <f t="shared" si="82"/>
        <v>44798</v>
      </c>
      <c r="W108" s="165">
        <v>27.5</v>
      </c>
      <c r="X108" s="169">
        <f t="shared" si="72"/>
        <v>44812</v>
      </c>
      <c r="Y108" s="165">
        <v>29.5</v>
      </c>
      <c r="Z108" s="169">
        <f t="shared" si="73"/>
        <v>44826</v>
      </c>
      <c r="AA108" s="165">
        <v>29.2</v>
      </c>
      <c r="AB108" s="169">
        <f t="shared" si="74"/>
        <v>44840</v>
      </c>
      <c r="AC108" s="165">
        <v>29.1</v>
      </c>
      <c r="AD108" s="169">
        <f t="shared" si="75"/>
        <v>44854</v>
      </c>
      <c r="AE108" s="165">
        <v>30.1</v>
      </c>
      <c r="AF108" s="169">
        <f t="shared" si="76"/>
        <v>44868</v>
      </c>
      <c r="AH108" s="169">
        <f t="shared" si="77"/>
        <v>44882</v>
      </c>
      <c r="AJ108" s="169">
        <f t="shared" si="78"/>
        <v>44896</v>
      </c>
      <c r="AL108" s="169">
        <f t="shared" si="65"/>
        <v>44910</v>
      </c>
      <c r="AN108" s="169">
        <f t="shared" si="66"/>
        <v>44924</v>
      </c>
      <c r="AP108" s="169">
        <f t="shared" si="67"/>
        <v>44938</v>
      </c>
      <c r="AR108" s="169">
        <f t="shared" si="68"/>
        <v>44952</v>
      </c>
      <c r="AT108" s="169">
        <f t="shared" si="79"/>
        <v>44966</v>
      </c>
      <c r="AV108" s="169">
        <f t="shared" si="80"/>
        <v>44980</v>
      </c>
      <c r="AX108" s="169">
        <f t="shared" si="81"/>
        <v>44994</v>
      </c>
    </row>
    <row r="109" spans="1:51">
      <c r="A109" s="167">
        <f>'Aim 1 Study Calendar - JV'!A109</f>
        <v>108</v>
      </c>
      <c r="B109" s="166">
        <f>'Aim 1 Study Calendar - JV'!D109</f>
        <v>206884</v>
      </c>
      <c r="C109" s="166" t="str">
        <f>'Aim 1 Study Calendar - JV'!E109</f>
        <v>Unchanged</v>
      </c>
      <c r="D109" s="168">
        <f>'Aim 1 Study Calendar - JV'!T109</f>
        <v>44671</v>
      </c>
      <c r="E109" s="168" t="str">
        <f>'Aim 1 Study Calendar - JV'!L109</f>
        <v>CON-EX</v>
      </c>
      <c r="F109" s="169">
        <f>'Aim 1 Study Calendar - JV'!AX109</f>
        <v>44700</v>
      </c>
      <c r="G109" s="165">
        <v>18.2</v>
      </c>
      <c r="H109" s="169">
        <f t="shared" si="60"/>
        <v>44714</v>
      </c>
      <c r="I109" s="165">
        <v>21.4</v>
      </c>
      <c r="J109" s="169">
        <f t="shared" si="61"/>
        <v>44728</v>
      </c>
      <c r="K109" s="165">
        <v>24.2</v>
      </c>
      <c r="L109" s="169">
        <f t="shared" si="62"/>
        <v>44742</v>
      </c>
      <c r="M109" s="189"/>
      <c r="N109" s="169">
        <f t="shared" si="63"/>
        <v>44756</v>
      </c>
      <c r="O109" s="165">
        <f>'Aim 1 Study Calendar - JV'!AC109</f>
        <v>28.2</v>
      </c>
      <c r="P109" s="169">
        <f t="shared" si="64"/>
        <v>44770</v>
      </c>
      <c r="Q109" s="165">
        <f>'Aim 1 Study Calendar - JV'!AK109</f>
        <v>28.8</v>
      </c>
      <c r="R109" s="169">
        <f t="shared" si="70"/>
        <v>44784</v>
      </c>
      <c r="S109" s="165" t="s">
        <v>146</v>
      </c>
      <c r="T109" s="169">
        <f t="shared" si="71"/>
        <v>44791</v>
      </c>
      <c r="U109" s="189"/>
      <c r="V109" s="170">
        <f t="shared" si="82"/>
        <v>44798</v>
      </c>
      <c r="W109" s="165">
        <v>28.4</v>
      </c>
      <c r="X109" s="169">
        <f t="shared" si="72"/>
        <v>44812</v>
      </c>
      <c r="Y109" s="165">
        <v>29.4</v>
      </c>
      <c r="Z109" s="169">
        <f t="shared" si="73"/>
        <v>44826</v>
      </c>
      <c r="AA109" s="165">
        <v>31</v>
      </c>
      <c r="AB109" s="169">
        <f t="shared" si="74"/>
        <v>44840</v>
      </c>
      <c r="AC109" s="165">
        <v>30.1</v>
      </c>
      <c r="AD109" s="169">
        <f t="shared" si="75"/>
        <v>44854</v>
      </c>
      <c r="AE109" s="165">
        <v>29.3</v>
      </c>
      <c r="AF109" s="169">
        <f t="shared" si="76"/>
        <v>44868</v>
      </c>
      <c r="AH109" s="169">
        <f t="shared" si="77"/>
        <v>44882</v>
      </c>
      <c r="AJ109" s="169">
        <f t="shared" si="78"/>
        <v>44896</v>
      </c>
      <c r="AL109" s="169">
        <f t="shared" si="65"/>
        <v>44910</v>
      </c>
      <c r="AN109" s="169">
        <f t="shared" si="66"/>
        <v>44924</v>
      </c>
      <c r="AP109" s="169">
        <f t="shared" si="67"/>
        <v>44938</v>
      </c>
      <c r="AR109" s="169">
        <f t="shared" si="68"/>
        <v>44952</v>
      </c>
      <c r="AT109" s="169">
        <f t="shared" si="79"/>
        <v>44966</v>
      </c>
      <c r="AV109" s="169">
        <f t="shared" si="80"/>
        <v>44980</v>
      </c>
      <c r="AX109" s="169">
        <f t="shared" si="81"/>
        <v>44994</v>
      </c>
    </row>
    <row r="110" spans="1:51">
      <c r="A110" s="167">
        <f>'Aim 1 Study Calendar - JV'!A110</f>
        <v>109</v>
      </c>
      <c r="B110" s="166">
        <f>'Aim 1 Study Calendar - JV'!D110</f>
        <v>207581</v>
      </c>
      <c r="C110" s="166" t="str">
        <f>'Aim 1 Study Calendar - JV'!E110</f>
        <v>Unchanged</v>
      </c>
      <c r="D110" s="168">
        <f>'Aim 1 Study Calendar - JV'!T110</f>
        <v>44673</v>
      </c>
      <c r="E110" s="168" t="str">
        <f>'Aim 1 Study Calendar - JV'!L110</f>
        <v>CON-SED</v>
      </c>
      <c r="F110" s="169">
        <f>'Aim 1 Study Calendar - JV'!AX110</f>
        <v>44707</v>
      </c>
      <c r="G110" s="165">
        <v>16</v>
      </c>
      <c r="H110" s="169">
        <f t="shared" si="60"/>
        <v>44721</v>
      </c>
      <c r="I110" s="165">
        <v>17.2</v>
      </c>
      <c r="J110" s="169">
        <f t="shared" si="61"/>
        <v>44735</v>
      </c>
      <c r="K110" s="165">
        <v>19.399999999999999</v>
      </c>
      <c r="L110" s="169">
        <f t="shared" si="62"/>
        <v>44749</v>
      </c>
      <c r="M110" s="165">
        <v>20.399999999999999</v>
      </c>
      <c r="N110" s="169">
        <f t="shared" si="63"/>
        <v>44763</v>
      </c>
      <c r="O110" s="165">
        <f>'Aim 1 Study Calendar - JV'!AC110</f>
        <v>21.3</v>
      </c>
      <c r="P110" s="169">
        <f t="shared" si="64"/>
        <v>44777</v>
      </c>
      <c r="Q110" s="165">
        <f>'Aim 1 Study Calendar - JV'!AK110</f>
        <v>21.6</v>
      </c>
      <c r="R110" s="169">
        <f t="shared" si="70"/>
        <v>44791</v>
      </c>
      <c r="S110" s="165" t="s">
        <v>146</v>
      </c>
      <c r="T110" s="169">
        <f t="shared" si="71"/>
        <v>44798</v>
      </c>
      <c r="U110" s="189"/>
      <c r="V110" s="170">
        <f t="shared" si="82"/>
        <v>44805</v>
      </c>
      <c r="W110" s="165">
        <v>20.5</v>
      </c>
      <c r="X110" s="169">
        <f t="shared" si="72"/>
        <v>44819</v>
      </c>
      <c r="Y110" s="165">
        <v>20.399999999999999</v>
      </c>
      <c r="Z110" s="169">
        <f t="shared" si="73"/>
        <v>44833</v>
      </c>
      <c r="AA110" s="165">
        <v>21.9</v>
      </c>
      <c r="AB110" s="169">
        <f t="shared" si="74"/>
        <v>44847</v>
      </c>
      <c r="AC110" s="165">
        <v>21.6</v>
      </c>
      <c r="AD110" s="169">
        <f t="shared" si="75"/>
        <v>44861</v>
      </c>
      <c r="AF110" s="169">
        <f t="shared" si="76"/>
        <v>44875</v>
      </c>
      <c r="AH110" s="169">
        <f t="shared" si="77"/>
        <v>44889</v>
      </c>
      <c r="AJ110" s="169">
        <f t="shared" si="78"/>
        <v>44903</v>
      </c>
      <c r="AL110" s="169">
        <f t="shared" si="65"/>
        <v>44917</v>
      </c>
      <c r="AN110" s="169">
        <f t="shared" si="66"/>
        <v>44931</v>
      </c>
      <c r="AP110" s="169">
        <f t="shared" si="67"/>
        <v>44945</v>
      </c>
      <c r="AR110" s="169">
        <f t="shared" si="68"/>
        <v>44959</v>
      </c>
      <c r="AT110" s="169">
        <f t="shared" si="79"/>
        <v>44973</v>
      </c>
      <c r="AV110" s="169">
        <f t="shared" si="80"/>
        <v>44987</v>
      </c>
      <c r="AX110" s="169">
        <f t="shared" si="81"/>
        <v>45001</v>
      </c>
    </row>
    <row r="111" spans="1:51">
      <c r="A111" s="167">
        <f>'Aim 1 Study Calendar - JV'!A111</f>
        <v>110</v>
      </c>
      <c r="B111" s="166">
        <f>'Aim 1 Study Calendar - JV'!D111</f>
        <v>207581</v>
      </c>
      <c r="C111" s="166" t="str">
        <f>'Aim 1 Study Calendar - JV'!E111</f>
        <v>Unchanged</v>
      </c>
      <c r="D111" s="168">
        <f>'Aim 1 Study Calendar - JV'!T111</f>
        <v>44676</v>
      </c>
      <c r="E111" s="168" t="str">
        <f>'Aim 1 Study Calendar - JV'!L111</f>
        <v>CON-SED</v>
      </c>
      <c r="F111" s="169">
        <f>'Aim 1 Study Calendar - JV'!AX111</f>
        <v>44707</v>
      </c>
      <c r="G111" s="165">
        <v>16.7</v>
      </c>
      <c r="H111" s="169">
        <f t="shared" si="60"/>
        <v>44721</v>
      </c>
      <c r="I111" s="165">
        <v>17.5</v>
      </c>
      <c r="J111" s="169">
        <f t="shared" si="61"/>
        <v>44735</v>
      </c>
      <c r="K111" s="165">
        <v>20.9</v>
      </c>
      <c r="L111" s="169">
        <f t="shared" si="62"/>
        <v>44749</v>
      </c>
      <c r="M111" s="165">
        <v>21.6</v>
      </c>
      <c r="N111" s="169">
        <f t="shared" si="63"/>
        <v>44763</v>
      </c>
      <c r="O111" s="165">
        <f>'Aim 1 Study Calendar - JV'!AC111</f>
        <v>21.1</v>
      </c>
      <c r="P111" s="169">
        <f t="shared" si="64"/>
        <v>44777</v>
      </c>
      <c r="Q111" s="165">
        <f>'Aim 1 Study Calendar - JV'!AK111</f>
        <v>21.6</v>
      </c>
      <c r="R111" s="169">
        <f t="shared" si="70"/>
        <v>44791</v>
      </c>
      <c r="S111" s="165" t="s">
        <v>146</v>
      </c>
      <c r="T111" s="169">
        <f t="shared" si="71"/>
        <v>44798</v>
      </c>
      <c r="U111" s="189"/>
      <c r="V111" s="170">
        <f t="shared" si="82"/>
        <v>44805</v>
      </c>
      <c r="W111" s="165">
        <v>21.4</v>
      </c>
      <c r="X111" s="169">
        <f t="shared" si="72"/>
        <v>44819</v>
      </c>
      <c r="Y111" s="165">
        <v>20.3</v>
      </c>
      <c r="Z111" s="169">
        <f t="shared" si="73"/>
        <v>44833</v>
      </c>
      <c r="AA111" s="165">
        <v>21.8</v>
      </c>
      <c r="AB111" s="169">
        <f t="shared" si="74"/>
        <v>44847</v>
      </c>
      <c r="AC111" s="165">
        <v>22.4</v>
      </c>
      <c r="AD111" s="169">
        <f t="shared" si="75"/>
        <v>44861</v>
      </c>
      <c r="AF111" s="169">
        <f t="shared" si="76"/>
        <v>44875</v>
      </c>
      <c r="AH111" s="169">
        <f t="shared" si="77"/>
        <v>44889</v>
      </c>
      <c r="AJ111" s="169">
        <f t="shared" si="78"/>
        <v>44903</v>
      </c>
      <c r="AL111" s="169">
        <f t="shared" si="65"/>
        <v>44917</v>
      </c>
      <c r="AN111" s="169">
        <f t="shared" si="66"/>
        <v>44931</v>
      </c>
      <c r="AP111" s="169">
        <f t="shared" si="67"/>
        <v>44945</v>
      </c>
      <c r="AR111" s="169">
        <f t="shared" si="68"/>
        <v>44959</v>
      </c>
      <c r="AT111" s="169">
        <f t="shared" si="79"/>
        <v>44973</v>
      </c>
      <c r="AV111" s="169">
        <f t="shared" si="80"/>
        <v>44987</v>
      </c>
      <c r="AX111" s="169">
        <f t="shared" si="81"/>
        <v>45001</v>
      </c>
    </row>
    <row r="112" spans="1:51">
      <c r="A112" s="167">
        <f>'Aim 1 Study Calendar - JV'!A112</f>
        <v>111</v>
      </c>
      <c r="B112" s="166">
        <f>'Aim 1 Study Calendar - JV'!D112</f>
        <v>207581</v>
      </c>
      <c r="C112" s="166" t="str">
        <f>'Aim 1 Study Calendar - JV'!E112</f>
        <v>Unchanged</v>
      </c>
      <c r="D112" s="168">
        <f>'Aim 1 Study Calendar - JV'!T112</f>
        <v>44676</v>
      </c>
      <c r="E112" s="168" t="str">
        <f>'Aim 1 Study Calendar - JV'!L112</f>
        <v>CON-EX</v>
      </c>
      <c r="F112" s="169">
        <f>'Aim 1 Study Calendar - JV'!AX112</f>
        <v>44707</v>
      </c>
      <c r="G112" s="165">
        <v>17.399999999999999</v>
      </c>
      <c r="H112" s="169">
        <f t="shared" si="60"/>
        <v>44721</v>
      </c>
      <c r="I112" s="165">
        <v>19.100000000000001</v>
      </c>
      <c r="J112" s="169">
        <f t="shared" si="61"/>
        <v>44735</v>
      </c>
      <c r="K112" s="165">
        <v>29.5</v>
      </c>
      <c r="L112" s="169">
        <f t="shared" si="62"/>
        <v>44749</v>
      </c>
      <c r="M112" s="165">
        <v>22.1</v>
      </c>
      <c r="N112" s="169">
        <f t="shared" si="63"/>
        <v>44763</v>
      </c>
      <c r="O112" s="165">
        <f>'Aim 1 Study Calendar - JV'!AC112</f>
        <v>23.5</v>
      </c>
      <c r="P112" s="169">
        <f t="shared" si="64"/>
        <v>44777</v>
      </c>
      <c r="Q112" s="165">
        <f>'Aim 1 Study Calendar - JV'!AK112</f>
        <v>22.8</v>
      </c>
      <c r="R112" s="169">
        <f t="shared" si="70"/>
        <v>44791</v>
      </c>
      <c r="S112" s="165" t="s">
        <v>146</v>
      </c>
      <c r="T112" s="169">
        <f t="shared" si="71"/>
        <v>44798</v>
      </c>
      <c r="U112" s="189"/>
      <c r="V112" s="170">
        <f t="shared" si="82"/>
        <v>44805</v>
      </c>
      <c r="W112" s="165">
        <v>22.2</v>
      </c>
      <c r="X112" s="169">
        <f t="shared" si="72"/>
        <v>44819</v>
      </c>
      <c r="Y112" s="165">
        <v>22.2</v>
      </c>
      <c r="Z112" s="169">
        <f t="shared" si="73"/>
        <v>44833</v>
      </c>
      <c r="AA112" s="165">
        <v>23.1</v>
      </c>
      <c r="AB112" s="169">
        <f t="shared" si="74"/>
        <v>44847</v>
      </c>
      <c r="AC112" s="165">
        <v>23.4</v>
      </c>
      <c r="AD112" s="169">
        <f t="shared" si="75"/>
        <v>44861</v>
      </c>
      <c r="AF112" s="169">
        <f t="shared" si="76"/>
        <v>44875</v>
      </c>
      <c r="AH112" s="169">
        <f t="shared" si="77"/>
        <v>44889</v>
      </c>
      <c r="AJ112" s="169">
        <f t="shared" si="78"/>
        <v>44903</v>
      </c>
      <c r="AL112" s="169">
        <f t="shared" si="65"/>
        <v>44917</v>
      </c>
      <c r="AN112" s="169">
        <f t="shared" si="66"/>
        <v>44931</v>
      </c>
      <c r="AP112" s="169">
        <f t="shared" si="67"/>
        <v>44945</v>
      </c>
      <c r="AR112" s="169">
        <f t="shared" si="68"/>
        <v>44959</v>
      </c>
      <c r="AT112" s="169">
        <f t="shared" si="79"/>
        <v>44973</v>
      </c>
      <c r="AV112" s="169">
        <f t="shared" si="80"/>
        <v>44987</v>
      </c>
      <c r="AX112" s="169">
        <f t="shared" si="81"/>
        <v>45001</v>
      </c>
    </row>
    <row r="113" spans="1:51" s="171" customFormat="1">
      <c r="A113" s="177">
        <f>'Aim 1 Study Calendar - JV'!A113</f>
        <v>112</v>
      </c>
      <c r="B113" s="176">
        <f>'Aim 1 Study Calendar - JV'!D113</f>
        <v>207582</v>
      </c>
      <c r="C113" s="176" t="str">
        <f>'Aim 1 Study Calendar - JV'!E113</f>
        <v>Unchanged</v>
      </c>
      <c r="D113" s="175">
        <f>'Aim 1 Study Calendar - JV'!T113</f>
        <v>44676</v>
      </c>
      <c r="E113" s="175" t="str">
        <f>'Aim 1 Study Calendar - JV'!L113</f>
        <v>HFD-SED</v>
      </c>
      <c r="F113" s="173">
        <f>'Aim 1 Study Calendar - JV'!AX113</f>
        <v>44707</v>
      </c>
      <c r="G113" s="172">
        <v>19.399999999999999</v>
      </c>
      <c r="H113" s="173">
        <f t="shared" si="60"/>
        <v>44721</v>
      </c>
      <c r="I113" s="172">
        <v>25.2</v>
      </c>
      <c r="J113" s="173">
        <f t="shared" si="61"/>
        <v>44735</v>
      </c>
      <c r="K113" s="172">
        <v>29.3</v>
      </c>
      <c r="L113" s="173">
        <f t="shared" si="62"/>
        <v>44749</v>
      </c>
      <c r="M113" s="172">
        <v>33.299999999999997</v>
      </c>
      <c r="N113" s="173">
        <f t="shared" si="63"/>
        <v>44763</v>
      </c>
      <c r="O113" s="172" t="str">
        <f>'Aim 1 Study Calendar - JV'!AC113</f>
        <v>N/A</v>
      </c>
      <c r="P113" s="173">
        <f t="shared" si="64"/>
        <v>44777</v>
      </c>
      <c r="Q113" s="172" t="str">
        <f>'Aim 1 Study Calendar - JV'!AK113</f>
        <v>N/A</v>
      </c>
      <c r="R113" s="173">
        <f t="shared" si="70"/>
        <v>44791</v>
      </c>
      <c r="S113" s="172" t="s">
        <v>146</v>
      </c>
      <c r="T113" s="173">
        <f t="shared" si="71"/>
        <v>44798</v>
      </c>
      <c r="U113" s="189"/>
      <c r="V113" s="174">
        <f t="shared" si="82"/>
        <v>44805</v>
      </c>
      <c r="W113" s="189"/>
      <c r="X113" s="173">
        <f t="shared" si="72"/>
        <v>44819</v>
      </c>
      <c r="Y113" s="189"/>
      <c r="Z113" s="173">
        <f t="shared" si="73"/>
        <v>44833</v>
      </c>
      <c r="AA113" s="189"/>
      <c r="AB113" s="173">
        <f t="shared" si="74"/>
        <v>44847</v>
      </c>
      <c r="AC113" s="189"/>
      <c r="AD113" s="173">
        <f t="shared" si="75"/>
        <v>44861</v>
      </c>
      <c r="AE113" s="172"/>
      <c r="AF113" s="173">
        <f t="shared" si="76"/>
        <v>44875</v>
      </c>
      <c r="AG113" s="172"/>
      <c r="AH113" s="173">
        <f t="shared" si="77"/>
        <v>44889</v>
      </c>
      <c r="AI113" s="172"/>
      <c r="AJ113" s="173">
        <f t="shared" si="78"/>
        <v>44903</v>
      </c>
      <c r="AK113" s="172"/>
      <c r="AL113" s="173">
        <f t="shared" si="65"/>
        <v>44917</v>
      </c>
      <c r="AM113" s="172"/>
      <c r="AN113" s="173">
        <f t="shared" si="66"/>
        <v>44931</v>
      </c>
      <c r="AO113" s="172"/>
      <c r="AP113" s="173">
        <f t="shared" si="67"/>
        <v>44945</v>
      </c>
      <c r="AQ113" s="172"/>
      <c r="AR113" s="173">
        <f t="shared" si="68"/>
        <v>44959</v>
      </c>
      <c r="AS113" s="172"/>
      <c r="AT113" s="173">
        <f t="shared" si="79"/>
        <v>44973</v>
      </c>
      <c r="AU113" s="172"/>
      <c r="AV113" s="173">
        <f t="shared" si="80"/>
        <v>44987</v>
      </c>
      <c r="AW113" s="172"/>
      <c r="AX113" s="173">
        <f t="shared" si="81"/>
        <v>45001</v>
      </c>
      <c r="AY113" s="172"/>
    </row>
    <row r="114" spans="1:51">
      <c r="A114" s="167">
        <f>'Aim 1 Study Calendar - JV'!A114</f>
        <v>113</v>
      </c>
      <c r="B114" s="166">
        <f>'Aim 1 Study Calendar - JV'!D114</f>
        <v>207582</v>
      </c>
      <c r="C114" s="166" t="str">
        <f>'Aim 1 Study Calendar - JV'!E114</f>
        <v>Unchanged</v>
      </c>
      <c r="D114" s="168">
        <f>'Aim 1 Study Calendar - JV'!T114</f>
        <v>44676</v>
      </c>
      <c r="E114" s="168" t="str">
        <f>'Aim 1 Study Calendar - JV'!L114</f>
        <v>HFD-SED</v>
      </c>
      <c r="F114" s="169">
        <f>'Aim 1 Study Calendar - JV'!AX114</f>
        <v>44707</v>
      </c>
      <c r="G114" s="165">
        <v>20.5</v>
      </c>
      <c r="H114" s="169">
        <f t="shared" si="60"/>
        <v>44721</v>
      </c>
      <c r="I114" s="165">
        <v>26.1</v>
      </c>
      <c r="J114" s="169">
        <f t="shared" si="61"/>
        <v>44735</v>
      </c>
      <c r="K114" s="165">
        <v>27.4</v>
      </c>
      <c r="L114" s="169">
        <f t="shared" si="62"/>
        <v>44749</v>
      </c>
      <c r="M114" s="165">
        <v>32.9</v>
      </c>
      <c r="N114" s="169">
        <f t="shared" si="63"/>
        <v>44763</v>
      </c>
      <c r="O114" s="165">
        <f>'Aim 1 Study Calendar - JV'!AC114</f>
        <v>31.7</v>
      </c>
      <c r="P114" s="169">
        <f t="shared" si="64"/>
        <v>44777</v>
      </c>
      <c r="Q114" s="165">
        <f>'Aim 1 Study Calendar - JV'!AK114</f>
        <v>30.4</v>
      </c>
      <c r="R114" s="169">
        <f t="shared" si="70"/>
        <v>44791</v>
      </c>
      <c r="S114" s="165" t="s">
        <v>146</v>
      </c>
      <c r="T114" s="169">
        <f t="shared" si="71"/>
        <v>44798</v>
      </c>
      <c r="U114" s="189"/>
      <c r="V114" s="170">
        <f t="shared" si="82"/>
        <v>44805</v>
      </c>
      <c r="W114" s="165">
        <v>30.4</v>
      </c>
      <c r="X114" s="169">
        <f t="shared" si="72"/>
        <v>44819</v>
      </c>
      <c r="Y114" s="165">
        <v>28.9</v>
      </c>
      <c r="Z114" s="169">
        <f t="shared" si="73"/>
        <v>44833</v>
      </c>
      <c r="AA114" s="165">
        <v>29.6</v>
      </c>
      <c r="AB114" s="169">
        <f t="shared" si="74"/>
        <v>44847</v>
      </c>
      <c r="AC114" s="165">
        <v>30.4</v>
      </c>
      <c r="AD114" s="169">
        <f t="shared" si="75"/>
        <v>44861</v>
      </c>
      <c r="AF114" s="169">
        <f t="shared" si="76"/>
        <v>44875</v>
      </c>
      <c r="AH114" s="169">
        <f t="shared" si="77"/>
        <v>44889</v>
      </c>
      <c r="AJ114" s="169">
        <f t="shared" si="78"/>
        <v>44903</v>
      </c>
      <c r="AL114" s="169">
        <f t="shared" si="65"/>
        <v>44917</v>
      </c>
      <c r="AN114" s="169">
        <f t="shared" si="66"/>
        <v>44931</v>
      </c>
      <c r="AP114" s="169">
        <f t="shared" si="67"/>
        <v>44945</v>
      </c>
      <c r="AR114" s="169">
        <f t="shared" si="68"/>
        <v>44959</v>
      </c>
      <c r="AT114" s="169">
        <f t="shared" si="79"/>
        <v>44973</v>
      </c>
      <c r="AV114" s="169">
        <f t="shared" si="80"/>
        <v>44987</v>
      </c>
      <c r="AX114" s="169">
        <f t="shared" si="81"/>
        <v>45001</v>
      </c>
    </row>
    <row r="115" spans="1:51" s="171" customFormat="1">
      <c r="A115" s="177">
        <f>'Aim 1 Study Calendar - JV'!A115</f>
        <v>114</v>
      </c>
      <c r="B115" s="176">
        <f>'Aim 1 Study Calendar - JV'!D115</f>
        <v>207582</v>
      </c>
      <c r="C115" s="176" t="str">
        <f>'Aim 1 Study Calendar - JV'!E115</f>
        <v>Unchanged</v>
      </c>
      <c r="D115" s="175">
        <f>'Aim 1 Study Calendar - JV'!T115</f>
        <v>44676</v>
      </c>
      <c r="E115" s="175" t="str">
        <f>'Aim 1 Study Calendar - JV'!L115</f>
        <v>HFD-SED</v>
      </c>
      <c r="F115" s="173">
        <f>'Aim 1 Study Calendar - JV'!AX115</f>
        <v>44707</v>
      </c>
      <c r="G115" s="172">
        <v>20.7</v>
      </c>
      <c r="H115" s="173">
        <f t="shared" si="60"/>
        <v>44721</v>
      </c>
      <c r="I115" s="172">
        <v>24.5</v>
      </c>
      <c r="J115" s="173">
        <f t="shared" si="61"/>
        <v>44735</v>
      </c>
      <c r="K115" s="172">
        <v>26.6</v>
      </c>
      <c r="L115" s="173">
        <f t="shared" si="62"/>
        <v>44749</v>
      </c>
      <c r="M115" s="172">
        <v>30.6</v>
      </c>
      <c r="N115" s="173">
        <f t="shared" si="63"/>
        <v>44763</v>
      </c>
      <c r="O115" s="172" t="str">
        <f>'Aim 1 Study Calendar - JV'!AC115</f>
        <v>N/A</v>
      </c>
      <c r="P115" s="173">
        <f t="shared" si="64"/>
        <v>44777</v>
      </c>
      <c r="Q115" s="172" t="str">
        <f>'Aim 1 Study Calendar - JV'!AK115</f>
        <v>N/A</v>
      </c>
      <c r="R115" s="173">
        <f t="shared" si="70"/>
        <v>44791</v>
      </c>
      <c r="S115" s="172" t="s">
        <v>146</v>
      </c>
      <c r="T115" s="173">
        <f t="shared" si="71"/>
        <v>44798</v>
      </c>
      <c r="U115" s="189"/>
      <c r="V115" s="174">
        <f t="shared" si="82"/>
        <v>44805</v>
      </c>
      <c r="W115" s="189"/>
      <c r="X115" s="173">
        <f t="shared" si="72"/>
        <v>44819</v>
      </c>
      <c r="Y115" s="189"/>
      <c r="Z115" s="173">
        <f t="shared" si="73"/>
        <v>44833</v>
      </c>
      <c r="AA115" s="189"/>
      <c r="AB115" s="173">
        <f t="shared" si="74"/>
        <v>44847</v>
      </c>
      <c r="AC115" s="189"/>
      <c r="AD115" s="173">
        <f t="shared" si="75"/>
        <v>44861</v>
      </c>
      <c r="AE115" s="172"/>
      <c r="AF115" s="173">
        <f t="shared" si="76"/>
        <v>44875</v>
      </c>
      <c r="AG115" s="172"/>
      <c r="AH115" s="173">
        <f t="shared" si="77"/>
        <v>44889</v>
      </c>
      <c r="AI115" s="172"/>
      <c r="AJ115" s="173">
        <f t="shared" si="78"/>
        <v>44903</v>
      </c>
      <c r="AK115" s="172"/>
      <c r="AL115" s="173">
        <f t="shared" ref="AL115:AL146" si="83">AJ115+14</f>
        <v>44917</v>
      </c>
      <c r="AM115" s="172"/>
      <c r="AN115" s="173">
        <f t="shared" ref="AN115:AN146" si="84">AL115+14</f>
        <v>44931</v>
      </c>
      <c r="AO115" s="172"/>
      <c r="AP115" s="173">
        <f t="shared" ref="AP115:AP146" si="85">AN115+14</f>
        <v>44945</v>
      </c>
      <c r="AQ115" s="172"/>
      <c r="AR115" s="173">
        <f t="shared" ref="AR115:AR146" si="86">AP115+14</f>
        <v>44959</v>
      </c>
      <c r="AS115" s="172"/>
      <c r="AT115" s="173">
        <f t="shared" si="79"/>
        <v>44973</v>
      </c>
      <c r="AU115" s="172"/>
      <c r="AV115" s="173">
        <f t="shared" si="80"/>
        <v>44987</v>
      </c>
      <c r="AW115" s="172"/>
      <c r="AX115" s="173">
        <f t="shared" si="81"/>
        <v>45001</v>
      </c>
      <c r="AY115" s="172"/>
    </row>
    <row r="116" spans="1:51">
      <c r="A116" s="167">
        <f>'Aim 1 Study Calendar - JV'!A116</f>
        <v>115</v>
      </c>
      <c r="B116" s="166">
        <f>'Aim 1 Study Calendar - JV'!D116</f>
        <v>207582</v>
      </c>
      <c r="C116" s="166" t="str">
        <f>'Aim 1 Study Calendar - JV'!E116</f>
        <v>Unchanged</v>
      </c>
      <c r="D116" s="168">
        <f>'Aim 1 Study Calendar - JV'!T116</f>
        <v>44676</v>
      </c>
      <c r="E116" s="168" t="str">
        <f>'Aim 1 Study Calendar - JV'!L116</f>
        <v>HFD-EX</v>
      </c>
      <c r="F116" s="169">
        <f>'Aim 1 Study Calendar - JV'!AX116</f>
        <v>44707</v>
      </c>
      <c r="G116" s="165">
        <v>18.600000000000001</v>
      </c>
      <c r="H116" s="169">
        <f t="shared" si="60"/>
        <v>44721</v>
      </c>
      <c r="I116" s="165">
        <v>24.5</v>
      </c>
      <c r="J116" s="169">
        <f t="shared" si="61"/>
        <v>44735</v>
      </c>
      <c r="K116" s="165">
        <v>27.7</v>
      </c>
      <c r="L116" s="169">
        <f t="shared" si="62"/>
        <v>44749</v>
      </c>
      <c r="M116" s="165">
        <v>28.2</v>
      </c>
      <c r="N116" s="169">
        <f t="shared" si="63"/>
        <v>44763</v>
      </c>
      <c r="O116" s="165">
        <f>'Aim 1 Study Calendar - JV'!AC116</f>
        <v>27.5</v>
      </c>
      <c r="P116" s="169">
        <f t="shared" si="64"/>
        <v>44777</v>
      </c>
      <c r="Q116" s="165">
        <f>'Aim 1 Study Calendar - JV'!AK116</f>
        <v>26.6</v>
      </c>
      <c r="R116" s="169">
        <f t="shared" si="70"/>
        <v>44791</v>
      </c>
      <c r="S116" s="165" t="s">
        <v>146</v>
      </c>
      <c r="T116" s="169">
        <f t="shared" si="71"/>
        <v>44798</v>
      </c>
      <c r="U116" s="189"/>
      <c r="V116" s="170">
        <f t="shared" si="82"/>
        <v>44805</v>
      </c>
      <c r="W116" s="165">
        <v>29</v>
      </c>
      <c r="X116" s="169">
        <f t="shared" si="72"/>
        <v>44819</v>
      </c>
      <c r="Y116" s="165">
        <v>26.6</v>
      </c>
      <c r="Z116" s="169">
        <f t="shared" si="73"/>
        <v>44833</v>
      </c>
      <c r="AA116" s="165">
        <v>26.8</v>
      </c>
      <c r="AB116" s="169">
        <f t="shared" si="74"/>
        <v>44847</v>
      </c>
      <c r="AC116" s="165">
        <v>27.1</v>
      </c>
      <c r="AD116" s="169">
        <f t="shared" si="75"/>
        <v>44861</v>
      </c>
      <c r="AF116" s="169">
        <f t="shared" si="76"/>
        <v>44875</v>
      </c>
      <c r="AH116" s="169">
        <f t="shared" si="77"/>
        <v>44889</v>
      </c>
      <c r="AJ116" s="169">
        <f t="shared" si="78"/>
        <v>44903</v>
      </c>
      <c r="AL116" s="169">
        <f t="shared" si="83"/>
        <v>44917</v>
      </c>
      <c r="AN116" s="169">
        <f t="shared" si="84"/>
        <v>44931</v>
      </c>
      <c r="AP116" s="169">
        <f t="shared" si="85"/>
        <v>44945</v>
      </c>
      <c r="AR116" s="169">
        <f t="shared" si="86"/>
        <v>44959</v>
      </c>
      <c r="AT116" s="169">
        <f t="shared" si="79"/>
        <v>44973</v>
      </c>
      <c r="AV116" s="169">
        <f t="shared" si="80"/>
        <v>44987</v>
      </c>
      <c r="AX116" s="169">
        <f t="shared" si="81"/>
        <v>45001</v>
      </c>
    </row>
    <row r="117" spans="1:51">
      <c r="A117" s="167">
        <f>'Aim 1 Study Calendar - JV'!A117</f>
        <v>116</v>
      </c>
      <c r="B117" s="166">
        <f>'Aim 1 Study Calendar - JV'!D117</f>
        <v>207582</v>
      </c>
      <c r="C117" s="166" t="str">
        <f>'Aim 1 Study Calendar - JV'!E117</f>
        <v>Unchanged</v>
      </c>
      <c r="D117" s="168">
        <f>'Aim 1 Study Calendar - JV'!T117</f>
        <v>44676</v>
      </c>
      <c r="E117" s="168" t="str">
        <f>'Aim 1 Study Calendar - JV'!L117</f>
        <v>HFD-EX</v>
      </c>
      <c r="F117" s="169">
        <f>'Aim 1 Study Calendar - JV'!AX117</f>
        <v>44707</v>
      </c>
      <c r="G117" s="165">
        <v>19.7</v>
      </c>
      <c r="H117" s="169">
        <f t="shared" si="60"/>
        <v>44721</v>
      </c>
      <c r="I117" s="165">
        <v>24.7</v>
      </c>
      <c r="J117" s="169">
        <f t="shared" si="61"/>
        <v>44735</v>
      </c>
      <c r="K117" s="189"/>
      <c r="L117" s="169">
        <f t="shared" si="62"/>
        <v>44749</v>
      </c>
      <c r="M117" s="165">
        <v>30.5</v>
      </c>
      <c r="N117" s="169">
        <f t="shared" si="63"/>
        <v>44763</v>
      </c>
      <c r="O117" s="165">
        <f>'Aim 1 Study Calendar - JV'!AC117</f>
        <v>26.7</v>
      </c>
      <c r="P117" s="169">
        <f t="shared" si="64"/>
        <v>44777</v>
      </c>
      <c r="Q117" s="165">
        <f>'Aim 1 Study Calendar - JV'!AK117</f>
        <v>28.3</v>
      </c>
      <c r="R117" s="169">
        <f t="shared" si="70"/>
        <v>44791</v>
      </c>
      <c r="S117" s="165" t="s">
        <v>146</v>
      </c>
      <c r="T117" s="169">
        <f t="shared" si="71"/>
        <v>44798</v>
      </c>
      <c r="U117" s="189"/>
      <c r="V117" s="170">
        <f t="shared" si="82"/>
        <v>44805</v>
      </c>
      <c r="W117" s="165">
        <v>26.8</v>
      </c>
      <c r="X117" s="169">
        <f t="shared" si="72"/>
        <v>44819</v>
      </c>
      <c r="Y117" s="165">
        <v>27.9</v>
      </c>
      <c r="Z117" s="169">
        <f t="shared" si="73"/>
        <v>44833</v>
      </c>
      <c r="AA117" s="165">
        <v>27.8</v>
      </c>
      <c r="AB117" s="169">
        <f t="shared" si="74"/>
        <v>44847</v>
      </c>
      <c r="AC117" s="165">
        <v>28.7</v>
      </c>
      <c r="AD117" s="169">
        <f t="shared" si="75"/>
        <v>44861</v>
      </c>
      <c r="AF117" s="169">
        <f t="shared" si="76"/>
        <v>44875</v>
      </c>
      <c r="AH117" s="169">
        <f t="shared" si="77"/>
        <v>44889</v>
      </c>
      <c r="AJ117" s="169">
        <f t="shared" si="78"/>
        <v>44903</v>
      </c>
      <c r="AL117" s="169">
        <f t="shared" si="83"/>
        <v>44917</v>
      </c>
      <c r="AN117" s="169">
        <f t="shared" si="84"/>
        <v>44931</v>
      </c>
      <c r="AP117" s="169">
        <f t="shared" si="85"/>
        <v>44945</v>
      </c>
      <c r="AR117" s="169">
        <f t="shared" si="86"/>
        <v>44959</v>
      </c>
      <c r="AT117" s="169">
        <f t="shared" si="79"/>
        <v>44973</v>
      </c>
      <c r="AV117" s="169">
        <f t="shared" si="80"/>
        <v>44987</v>
      </c>
      <c r="AX117" s="169">
        <f t="shared" si="81"/>
        <v>45001</v>
      </c>
    </row>
    <row r="118" spans="1:51" s="171" customFormat="1">
      <c r="A118" s="177">
        <f>'Aim 1 Study Calendar - JV'!A118</f>
        <v>117</v>
      </c>
      <c r="B118" s="176">
        <f>'Aim 1 Study Calendar - JV'!D118</f>
        <v>208166</v>
      </c>
      <c r="C118" s="176">
        <f>'Aim 1 Study Calendar - JV'!E118</f>
        <v>213070</v>
      </c>
      <c r="D118" s="175">
        <f>'Aim 1 Study Calendar - JV'!T118</f>
        <v>44684</v>
      </c>
      <c r="E118" s="175" t="str">
        <f>'Aim 1 Study Calendar - JV'!L118</f>
        <v>HFD-SED</v>
      </c>
      <c r="F118" s="173">
        <f>'Aim 1 Study Calendar - JV'!AX118</f>
        <v>44714</v>
      </c>
      <c r="G118" s="172">
        <v>17.8</v>
      </c>
      <c r="H118" s="173">
        <f t="shared" si="60"/>
        <v>44728</v>
      </c>
      <c r="I118" s="172">
        <v>21.9</v>
      </c>
      <c r="J118" s="173">
        <f t="shared" si="61"/>
        <v>44742</v>
      </c>
      <c r="K118" s="189"/>
      <c r="L118" s="173">
        <f t="shared" si="62"/>
        <v>44756</v>
      </c>
      <c r="M118" s="172">
        <v>27.2</v>
      </c>
      <c r="N118" s="173">
        <f t="shared" si="63"/>
        <v>44770</v>
      </c>
      <c r="O118" s="172" t="str">
        <f>'Aim 1 Study Calendar - JV'!AC118</f>
        <v>N/A</v>
      </c>
      <c r="P118" s="173">
        <f t="shared" si="64"/>
        <v>44784</v>
      </c>
      <c r="Q118" s="172" t="str">
        <f>'Aim 1 Study Calendar - JV'!AK118</f>
        <v>N/A</v>
      </c>
      <c r="R118" s="173">
        <f t="shared" si="70"/>
        <v>44798</v>
      </c>
      <c r="S118" s="172" t="s">
        <v>146</v>
      </c>
      <c r="T118" s="173">
        <f t="shared" si="71"/>
        <v>44805</v>
      </c>
      <c r="U118" s="189"/>
      <c r="V118" s="174">
        <f t="shared" si="82"/>
        <v>44812</v>
      </c>
      <c r="W118" s="172"/>
      <c r="X118" s="173">
        <f t="shared" si="72"/>
        <v>44826</v>
      </c>
      <c r="Y118" s="172"/>
      <c r="Z118" s="173">
        <f t="shared" si="73"/>
        <v>44840</v>
      </c>
      <c r="AA118" s="172"/>
      <c r="AB118" s="173">
        <f t="shared" si="74"/>
        <v>44854</v>
      </c>
      <c r="AC118" s="172"/>
      <c r="AD118" s="173">
        <f t="shared" si="75"/>
        <v>44868</v>
      </c>
      <c r="AE118" s="172"/>
      <c r="AF118" s="173">
        <f t="shared" si="76"/>
        <v>44882</v>
      </c>
      <c r="AG118" s="172"/>
      <c r="AH118" s="173">
        <f t="shared" si="77"/>
        <v>44896</v>
      </c>
      <c r="AI118" s="172"/>
      <c r="AJ118" s="173">
        <f t="shared" si="78"/>
        <v>44910</v>
      </c>
      <c r="AK118" s="172"/>
      <c r="AL118" s="173">
        <f t="shared" si="83"/>
        <v>44924</v>
      </c>
      <c r="AM118" s="172"/>
      <c r="AN118" s="173">
        <f t="shared" si="84"/>
        <v>44938</v>
      </c>
      <c r="AO118" s="172"/>
      <c r="AP118" s="173">
        <f t="shared" si="85"/>
        <v>44952</v>
      </c>
      <c r="AQ118" s="172"/>
      <c r="AR118" s="173">
        <f t="shared" si="86"/>
        <v>44966</v>
      </c>
      <c r="AS118" s="172"/>
      <c r="AT118" s="173">
        <f t="shared" si="79"/>
        <v>44980</v>
      </c>
      <c r="AU118" s="172"/>
      <c r="AV118" s="173">
        <f t="shared" si="80"/>
        <v>44994</v>
      </c>
      <c r="AW118" s="172"/>
      <c r="AX118" s="173">
        <f t="shared" si="81"/>
        <v>45008</v>
      </c>
      <c r="AY118" s="172"/>
    </row>
    <row r="119" spans="1:51" s="171" customFormat="1">
      <c r="A119" s="177">
        <f>'Aim 1 Study Calendar - JV'!A119</f>
        <v>118</v>
      </c>
      <c r="B119" s="176">
        <f>'Aim 1 Study Calendar - JV'!D119</f>
        <v>208166</v>
      </c>
      <c r="C119" s="176" t="str">
        <f>'Aim 1 Study Calendar - JV'!E119</f>
        <v>Unchanged</v>
      </c>
      <c r="D119" s="175">
        <f>'Aim 1 Study Calendar - JV'!T119</f>
        <v>44684</v>
      </c>
      <c r="E119" s="175" t="str">
        <f>'Aim 1 Study Calendar - JV'!L119</f>
        <v>HFD-EX</v>
      </c>
      <c r="F119" s="173">
        <f>'Aim 1 Study Calendar - JV'!AX119</f>
        <v>44714</v>
      </c>
      <c r="G119" s="172">
        <v>16.2</v>
      </c>
      <c r="H119" s="173">
        <f t="shared" si="60"/>
        <v>44728</v>
      </c>
      <c r="I119" s="172">
        <v>20.2</v>
      </c>
      <c r="J119" s="173">
        <f t="shared" si="61"/>
        <v>44742</v>
      </c>
      <c r="K119" s="189"/>
      <c r="L119" s="173">
        <f t="shared" si="62"/>
        <v>44756</v>
      </c>
      <c r="M119" s="172">
        <v>25.2</v>
      </c>
      <c r="N119" s="173">
        <f t="shared" si="63"/>
        <v>44770</v>
      </c>
      <c r="O119" s="172" t="str">
        <f>'Aim 1 Study Calendar - JV'!AC119</f>
        <v>N/A</v>
      </c>
      <c r="P119" s="173">
        <f t="shared" si="64"/>
        <v>44784</v>
      </c>
      <c r="Q119" s="172" t="str">
        <f>'Aim 1 Study Calendar - JV'!AK119</f>
        <v>N/A</v>
      </c>
      <c r="R119" s="173">
        <f t="shared" si="70"/>
        <v>44798</v>
      </c>
      <c r="S119" s="172" t="s">
        <v>146</v>
      </c>
      <c r="T119" s="173">
        <f t="shared" si="71"/>
        <v>44805</v>
      </c>
      <c r="U119" s="189"/>
      <c r="V119" s="174">
        <f t="shared" si="82"/>
        <v>44812</v>
      </c>
      <c r="W119" s="172"/>
      <c r="X119" s="173">
        <f t="shared" si="72"/>
        <v>44826</v>
      </c>
      <c r="Y119" s="172"/>
      <c r="Z119" s="173">
        <f t="shared" si="73"/>
        <v>44840</v>
      </c>
      <c r="AA119" s="172"/>
      <c r="AB119" s="173">
        <f t="shared" si="74"/>
        <v>44854</v>
      </c>
      <c r="AC119" s="172"/>
      <c r="AD119" s="173">
        <f t="shared" si="75"/>
        <v>44868</v>
      </c>
      <c r="AE119" s="172"/>
      <c r="AF119" s="173">
        <f t="shared" si="76"/>
        <v>44882</v>
      </c>
      <c r="AG119" s="172"/>
      <c r="AH119" s="173">
        <f t="shared" si="77"/>
        <v>44896</v>
      </c>
      <c r="AI119" s="172"/>
      <c r="AJ119" s="173">
        <f t="shared" si="78"/>
        <v>44910</v>
      </c>
      <c r="AK119" s="172"/>
      <c r="AL119" s="173">
        <f t="shared" si="83"/>
        <v>44924</v>
      </c>
      <c r="AM119" s="172"/>
      <c r="AN119" s="173">
        <f t="shared" si="84"/>
        <v>44938</v>
      </c>
      <c r="AO119" s="172"/>
      <c r="AP119" s="173">
        <f t="shared" si="85"/>
        <v>44952</v>
      </c>
      <c r="AQ119" s="172"/>
      <c r="AR119" s="173">
        <f t="shared" si="86"/>
        <v>44966</v>
      </c>
      <c r="AS119" s="172"/>
      <c r="AT119" s="173">
        <f t="shared" si="79"/>
        <v>44980</v>
      </c>
      <c r="AU119" s="172"/>
      <c r="AV119" s="173">
        <f t="shared" si="80"/>
        <v>44994</v>
      </c>
      <c r="AW119" s="172"/>
      <c r="AX119" s="173">
        <f t="shared" si="81"/>
        <v>45008</v>
      </c>
      <c r="AY119" s="172"/>
    </row>
    <row r="120" spans="1:51" s="171" customFormat="1">
      <c r="A120" s="177">
        <f>'Aim 1 Study Calendar - JV'!A120</f>
        <v>119</v>
      </c>
      <c r="B120" s="176">
        <f>'Aim 1 Study Calendar - JV'!D120</f>
        <v>209326</v>
      </c>
      <c r="C120" s="176" t="str">
        <f>'Aim 1 Study Calendar - JV'!E120</f>
        <v>Unchanged</v>
      </c>
      <c r="D120" s="175">
        <f>'Aim 1 Study Calendar - JV'!T120</f>
        <v>44694</v>
      </c>
      <c r="E120" s="175" t="str">
        <f>'Aim 1 Study Calendar - JV'!L120</f>
        <v>HFD-SED</v>
      </c>
      <c r="F120" s="173">
        <f>'Aim 1 Study Calendar - JV'!AX120</f>
        <v>44728</v>
      </c>
      <c r="G120" s="172">
        <v>17.8</v>
      </c>
      <c r="H120" s="173">
        <f t="shared" si="60"/>
        <v>44742</v>
      </c>
      <c r="I120" s="189"/>
      <c r="J120" s="173">
        <f t="shared" si="61"/>
        <v>44756</v>
      </c>
      <c r="K120" s="172">
        <v>21.3</v>
      </c>
      <c r="L120" s="173">
        <f t="shared" si="62"/>
        <v>44770</v>
      </c>
      <c r="M120" s="172">
        <v>22.7</v>
      </c>
      <c r="N120" s="173">
        <f t="shared" si="63"/>
        <v>44784</v>
      </c>
      <c r="O120" s="172" t="str">
        <f>'Aim 1 Study Calendar - JV'!AC120</f>
        <v>N/A</v>
      </c>
      <c r="P120" s="173">
        <f t="shared" si="64"/>
        <v>44798</v>
      </c>
      <c r="Q120" s="172" t="str">
        <f>'Aim 1 Study Calendar - JV'!AK120</f>
        <v>N/A</v>
      </c>
      <c r="R120" s="173">
        <f t="shared" si="70"/>
        <v>44812</v>
      </c>
      <c r="S120" s="172" t="s">
        <v>146</v>
      </c>
      <c r="T120" s="173">
        <f t="shared" si="71"/>
        <v>44819</v>
      </c>
      <c r="U120" s="189"/>
      <c r="V120" s="174">
        <f t="shared" si="82"/>
        <v>44826</v>
      </c>
      <c r="W120" s="172"/>
      <c r="X120" s="173">
        <f t="shared" si="72"/>
        <v>44840</v>
      </c>
      <c r="Y120" s="172"/>
      <c r="Z120" s="173">
        <f t="shared" si="73"/>
        <v>44854</v>
      </c>
      <c r="AA120" s="189"/>
      <c r="AB120" s="173">
        <f t="shared" si="74"/>
        <v>44868</v>
      </c>
      <c r="AC120" s="172"/>
      <c r="AD120" s="173">
        <f t="shared" si="75"/>
        <v>44882</v>
      </c>
      <c r="AE120" s="172"/>
      <c r="AF120" s="173">
        <f t="shared" si="76"/>
        <v>44896</v>
      </c>
      <c r="AG120" s="172"/>
      <c r="AH120" s="173">
        <f t="shared" si="77"/>
        <v>44910</v>
      </c>
      <c r="AI120" s="172"/>
      <c r="AJ120" s="173">
        <f t="shared" si="78"/>
        <v>44924</v>
      </c>
      <c r="AK120" s="172"/>
      <c r="AL120" s="173">
        <f t="shared" si="83"/>
        <v>44938</v>
      </c>
      <c r="AM120" s="172"/>
      <c r="AN120" s="173">
        <f t="shared" si="84"/>
        <v>44952</v>
      </c>
      <c r="AO120" s="172"/>
      <c r="AP120" s="173">
        <f t="shared" si="85"/>
        <v>44966</v>
      </c>
      <c r="AQ120" s="172"/>
      <c r="AR120" s="173">
        <f t="shared" si="86"/>
        <v>44980</v>
      </c>
      <c r="AS120" s="172"/>
      <c r="AT120" s="173">
        <f t="shared" si="79"/>
        <v>44994</v>
      </c>
      <c r="AU120" s="172"/>
      <c r="AV120" s="173">
        <f t="shared" si="80"/>
        <v>45008</v>
      </c>
      <c r="AW120" s="172"/>
      <c r="AX120" s="173">
        <f t="shared" si="81"/>
        <v>45022</v>
      </c>
      <c r="AY120" s="172"/>
    </row>
    <row r="121" spans="1:51" s="171" customFormat="1">
      <c r="A121" s="177">
        <f>'Aim 1 Study Calendar - JV'!A121</f>
        <v>120</v>
      </c>
      <c r="B121" s="176">
        <f>'Aim 1 Study Calendar - JV'!D121</f>
        <v>209326</v>
      </c>
      <c r="C121" s="176" t="str">
        <f>'Aim 1 Study Calendar - JV'!E121</f>
        <v>Unchanged</v>
      </c>
      <c r="D121" s="175">
        <f>'Aim 1 Study Calendar - JV'!T121</f>
        <v>44694</v>
      </c>
      <c r="E121" s="175" t="str">
        <f>'Aim 1 Study Calendar - JV'!L121</f>
        <v>HFD-EX</v>
      </c>
      <c r="F121" s="173">
        <f>'Aim 1 Study Calendar - JV'!AX121</f>
        <v>44728</v>
      </c>
      <c r="G121" s="172">
        <v>17.8</v>
      </c>
      <c r="H121" s="173">
        <f t="shared" si="60"/>
        <v>44742</v>
      </c>
      <c r="I121" s="189"/>
      <c r="J121" s="173">
        <f t="shared" si="61"/>
        <v>44756</v>
      </c>
      <c r="K121" s="172">
        <v>21.9</v>
      </c>
      <c r="L121" s="173">
        <f t="shared" si="62"/>
        <v>44770</v>
      </c>
      <c r="M121" s="172">
        <v>24.1</v>
      </c>
      <c r="N121" s="173">
        <f t="shared" si="63"/>
        <v>44784</v>
      </c>
      <c r="O121" s="172" t="str">
        <f>'Aim 1 Study Calendar - JV'!AC121</f>
        <v>N/A</v>
      </c>
      <c r="P121" s="173">
        <f t="shared" si="64"/>
        <v>44798</v>
      </c>
      <c r="Q121" s="172" t="str">
        <f>'Aim 1 Study Calendar - JV'!AK121</f>
        <v>N/A</v>
      </c>
      <c r="R121" s="173">
        <f t="shared" si="70"/>
        <v>44812</v>
      </c>
      <c r="S121" s="172" t="s">
        <v>146</v>
      </c>
      <c r="T121" s="173">
        <f t="shared" si="71"/>
        <v>44819</v>
      </c>
      <c r="U121" s="189"/>
      <c r="V121" s="174">
        <f t="shared" si="82"/>
        <v>44826</v>
      </c>
      <c r="W121" s="172"/>
      <c r="X121" s="173">
        <f t="shared" si="72"/>
        <v>44840</v>
      </c>
      <c r="Y121" s="172"/>
      <c r="Z121" s="173">
        <f t="shared" si="73"/>
        <v>44854</v>
      </c>
      <c r="AA121" s="189"/>
      <c r="AB121" s="173">
        <f t="shared" si="74"/>
        <v>44868</v>
      </c>
      <c r="AC121" s="172"/>
      <c r="AD121" s="173">
        <f t="shared" si="75"/>
        <v>44882</v>
      </c>
      <c r="AE121" s="172"/>
      <c r="AF121" s="173">
        <f t="shared" si="76"/>
        <v>44896</v>
      </c>
      <c r="AG121" s="172"/>
      <c r="AH121" s="173">
        <f t="shared" si="77"/>
        <v>44910</v>
      </c>
      <c r="AI121" s="172"/>
      <c r="AJ121" s="173">
        <f t="shared" si="78"/>
        <v>44924</v>
      </c>
      <c r="AK121" s="172"/>
      <c r="AL121" s="173">
        <f t="shared" si="83"/>
        <v>44938</v>
      </c>
      <c r="AM121" s="172"/>
      <c r="AN121" s="173">
        <f t="shared" si="84"/>
        <v>44952</v>
      </c>
      <c r="AO121" s="172"/>
      <c r="AP121" s="173">
        <f t="shared" si="85"/>
        <v>44966</v>
      </c>
      <c r="AQ121" s="172"/>
      <c r="AR121" s="173">
        <f t="shared" si="86"/>
        <v>44980</v>
      </c>
      <c r="AS121" s="172"/>
      <c r="AT121" s="173">
        <f t="shared" si="79"/>
        <v>44994</v>
      </c>
      <c r="AU121" s="172"/>
      <c r="AV121" s="173">
        <f t="shared" si="80"/>
        <v>45008</v>
      </c>
      <c r="AW121" s="172"/>
      <c r="AX121" s="173">
        <f t="shared" si="81"/>
        <v>45022</v>
      </c>
      <c r="AY121" s="172"/>
    </row>
    <row r="122" spans="1:51">
      <c r="A122" s="167">
        <f>'Aim 1 Study Calendar - JV'!A122</f>
        <v>121</v>
      </c>
      <c r="B122" s="166">
        <f>'Aim 1 Study Calendar - JV'!D122</f>
        <v>209326</v>
      </c>
      <c r="C122" s="166" t="str">
        <f>'Aim 1 Study Calendar - JV'!E122</f>
        <v>Unchanged</v>
      </c>
      <c r="D122" s="168">
        <f>'Aim 1 Study Calendar - JV'!T122</f>
        <v>44694</v>
      </c>
      <c r="E122" s="168" t="str">
        <f>'Aim 1 Study Calendar - JV'!L122</f>
        <v>HFD-EX</v>
      </c>
      <c r="F122" s="169">
        <f>'Aim 1 Study Calendar - JV'!AX122</f>
        <v>44728</v>
      </c>
      <c r="G122" s="165">
        <v>17.7</v>
      </c>
      <c r="H122" s="169">
        <f t="shared" si="60"/>
        <v>44742</v>
      </c>
      <c r="I122" s="189"/>
      <c r="J122" s="169">
        <f t="shared" si="61"/>
        <v>44756</v>
      </c>
      <c r="K122" s="165">
        <v>21.9</v>
      </c>
      <c r="L122" s="169">
        <f t="shared" si="62"/>
        <v>44770</v>
      </c>
      <c r="M122" s="165">
        <v>21.9</v>
      </c>
      <c r="N122" s="169">
        <f t="shared" si="63"/>
        <v>44784</v>
      </c>
      <c r="O122" s="165">
        <v>26.6</v>
      </c>
      <c r="P122" s="169">
        <f t="shared" si="64"/>
        <v>44798</v>
      </c>
      <c r="Q122" s="189"/>
      <c r="R122" s="169">
        <f t="shared" si="70"/>
        <v>44812</v>
      </c>
      <c r="S122" s="165" t="s">
        <v>146</v>
      </c>
      <c r="T122" s="169">
        <f t="shared" si="71"/>
        <v>44819</v>
      </c>
      <c r="U122" s="165">
        <v>23.5</v>
      </c>
      <c r="V122" s="170">
        <f t="shared" si="82"/>
        <v>44826</v>
      </c>
      <c r="W122" s="165">
        <v>24.8</v>
      </c>
      <c r="X122" s="169">
        <f t="shared" si="72"/>
        <v>44840</v>
      </c>
      <c r="Y122" s="165">
        <v>23.3</v>
      </c>
      <c r="Z122" s="169">
        <f t="shared" si="73"/>
        <v>44854</v>
      </c>
      <c r="AA122" s="165">
        <v>22.9</v>
      </c>
      <c r="AB122" s="169">
        <f t="shared" si="74"/>
        <v>44868</v>
      </c>
      <c r="AD122" s="169">
        <f t="shared" si="75"/>
        <v>44882</v>
      </c>
      <c r="AF122" s="169">
        <f t="shared" si="76"/>
        <v>44896</v>
      </c>
      <c r="AH122" s="169">
        <f t="shared" si="77"/>
        <v>44910</v>
      </c>
      <c r="AJ122" s="169">
        <f t="shared" si="78"/>
        <v>44924</v>
      </c>
      <c r="AL122" s="169">
        <f t="shared" si="83"/>
        <v>44938</v>
      </c>
      <c r="AN122" s="169">
        <f t="shared" si="84"/>
        <v>44952</v>
      </c>
      <c r="AP122" s="169">
        <f t="shared" si="85"/>
        <v>44966</v>
      </c>
      <c r="AR122" s="169">
        <f t="shared" si="86"/>
        <v>44980</v>
      </c>
      <c r="AT122" s="169">
        <f t="shared" si="79"/>
        <v>44994</v>
      </c>
      <c r="AV122" s="169">
        <f t="shared" si="80"/>
        <v>45008</v>
      </c>
      <c r="AX122" s="169">
        <f t="shared" si="81"/>
        <v>45022</v>
      </c>
    </row>
    <row r="123" spans="1:51" s="171" customFormat="1">
      <c r="A123" s="177">
        <f>'Aim 1 Study Calendar - JV'!A123</f>
        <v>122</v>
      </c>
      <c r="B123" s="176">
        <f>'Aim 1 Study Calendar - JV'!D123</f>
        <v>209327</v>
      </c>
      <c r="C123" s="176" t="str">
        <f>'Aim 1 Study Calendar - JV'!E123</f>
        <v>Unchanged</v>
      </c>
      <c r="D123" s="175">
        <f>'Aim 1 Study Calendar - JV'!T123</f>
        <v>44694</v>
      </c>
      <c r="E123" s="175" t="str">
        <f>'Aim 1 Study Calendar - JV'!L123</f>
        <v>HFD-SED</v>
      </c>
      <c r="F123" s="173">
        <f>'Aim 1 Study Calendar - JV'!AX123</f>
        <v>44728</v>
      </c>
      <c r="G123" s="172">
        <v>19.600000000000001</v>
      </c>
      <c r="H123" s="173">
        <f t="shared" si="60"/>
        <v>44742</v>
      </c>
      <c r="I123" s="189"/>
      <c r="J123" s="173">
        <f t="shared" si="61"/>
        <v>44756</v>
      </c>
      <c r="K123" s="172">
        <v>26.3</v>
      </c>
      <c r="L123" s="173">
        <f t="shared" si="62"/>
        <v>44770</v>
      </c>
      <c r="M123" s="172"/>
      <c r="N123" s="173">
        <f t="shared" si="63"/>
        <v>44784</v>
      </c>
      <c r="O123" s="172" t="str">
        <f>'Aim 1 Study Calendar - JV'!AC123</f>
        <v>N/A</v>
      </c>
      <c r="P123" s="173">
        <f t="shared" si="64"/>
        <v>44798</v>
      </c>
      <c r="Q123" s="172" t="str">
        <f>'Aim 1 Study Calendar - JV'!AK123</f>
        <v>N/A</v>
      </c>
      <c r="R123" s="173">
        <f t="shared" si="70"/>
        <v>44812</v>
      </c>
      <c r="S123" s="172" t="s">
        <v>146</v>
      </c>
      <c r="T123" s="173">
        <f t="shared" si="71"/>
        <v>44819</v>
      </c>
      <c r="U123" s="189"/>
      <c r="V123" s="174">
        <f t="shared" si="82"/>
        <v>44826</v>
      </c>
      <c r="W123" s="189"/>
      <c r="X123" s="173">
        <f t="shared" si="72"/>
        <v>44840</v>
      </c>
      <c r="Y123" s="189"/>
      <c r="Z123" s="173">
        <f t="shared" si="73"/>
        <v>44854</v>
      </c>
      <c r="AA123" s="189"/>
      <c r="AB123" s="173">
        <f t="shared" si="74"/>
        <v>44868</v>
      </c>
      <c r="AC123" s="172"/>
      <c r="AD123" s="173">
        <f t="shared" si="75"/>
        <v>44882</v>
      </c>
      <c r="AE123" s="172"/>
      <c r="AF123" s="173">
        <f t="shared" si="76"/>
        <v>44896</v>
      </c>
      <c r="AG123" s="172"/>
      <c r="AH123" s="173">
        <f t="shared" si="77"/>
        <v>44910</v>
      </c>
      <c r="AI123" s="172"/>
      <c r="AJ123" s="173">
        <f t="shared" si="78"/>
        <v>44924</v>
      </c>
      <c r="AK123" s="172"/>
      <c r="AL123" s="173">
        <f t="shared" si="83"/>
        <v>44938</v>
      </c>
      <c r="AM123" s="172"/>
      <c r="AN123" s="173">
        <f t="shared" si="84"/>
        <v>44952</v>
      </c>
      <c r="AO123" s="172"/>
      <c r="AP123" s="173">
        <f t="shared" si="85"/>
        <v>44966</v>
      </c>
      <c r="AQ123" s="172"/>
      <c r="AR123" s="173">
        <f t="shared" si="86"/>
        <v>44980</v>
      </c>
      <c r="AS123" s="172"/>
      <c r="AT123" s="173">
        <f t="shared" si="79"/>
        <v>44994</v>
      </c>
      <c r="AU123" s="172"/>
      <c r="AV123" s="173">
        <f t="shared" si="80"/>
        <v>45008</v>
      </c>
      <c r="AW123" s="172"/>
      <c r="AX123" s="173">
        <f t="shared" si="81"/>
        <v>45022</v>
      </c>
      <c r="AY123" s="172"/>
    </row>
    <row r="124" spans="1:51">
      <c r="A124" s="167">
        <f>'Aim 1 Study Calendar - JV'!A124</f>
        <v>123</v>
      </c>
      <c r="B124" s="166">
        <f>'Aim 1 Study Calendar - JV'!D124</f>
        <v>209449</v>
      </c>
      <c r="C124" s="166" t="str">
        <f>'Aim 1 Study Calendar - JV'!E124</f>
        <v>Unchanged</v>
      </c>
      <c r="D124" s="168">
        <f>'Aim 1 Study Calendar - JV'!T124</f>
        <v>44696</v>
      </c>
      <c r="E124" s="168" t="str">
        <f>'Aim 1 Study Calendar - JV'!L124</f>
        <v>CON-SED</v>
      </c>
      <c r="F124" s="169">
        <f>'Aim 1 Study Calendar - JV'!AX124</f>
        <v>44728</v>
      </c>
      <c r="G124" s="165">
        <v>14.4</v>
      </c>
      <c r="H124" s="169">
        <f t="shared" si="60"/>
        <v>44742</v>
      </c>
      <c r="I124" s="189"/>
      <c r="J124" s="169">
        <f t="shared" si="61"/>
        <v>44756</v>
      </c>
      <c r="K124" s="165">
        <v>18.3</v>
      </c>
      <c r="L124" s="169">
        <f t="shared" si="62"/>
        <v>44770</v>
      </c>
      <c r="M124" s="165">
        <v>18.600000000000001</v>
      </c>
      <c r="N124" s="169">
        <f t="shared" si="63"/>
        <v>44784</v>
      </c>
      <c r="O124" s="165">
        <v>20.5</v>
      </c>
      <c r="P124" s="169">
        <f t="shared" si="64"/>
        <v>44798</v>
      </c>
      <c r="Q124" s="189"/>
      <c r="R124" s="169">
        <f t="shared" si="70"/>
        <v>44812</v>
      </c>
      <c r="S124" s="165" t="s">
        <v>146</v>
      </c>
      <c r="T124" s="169">
        <f t="shared" si="71"/>
        <v>44819</v>
      </c>
      <c r="U124" s="165">
        <v>21</v>
      </c>
      <c r="V124" s="170">
        <f t="shared" si="82"/>
        <v>44826</v>
      </c>
      <c r="W124" s="165">
        <v>21.4</v>
      </c>
      <c r="X124" s="169">
        <f t="shared" si="72"/>
        <v>44840</v>
      </c>
      <c r="Y124" s="165">
        <v>21.1</v>
      </c>
      <c r="Z124" s="169">
        <f t="shared" si="73"/>
        <v>44854</v>
      </c>
      <c r="AA124" s="165">
        <v>20.2</v>
      </c>
      <c r="AB124" s="169">
        <f t="shared" si="74"/>
        <v>44868</v>
      </c>
      <c r="AD124" s="169">
        <f t="shared" si="75"/>
        <v>44882</v>
      </c>
      <c r="AF124" s="169">
        <f t="shared" si="76"/>
        <v>44896</v>
      </c>
      <c r="AH124" s="169">
        <f t="shared" si="77"/>
        <v>44910</v>
      </c>
      <c r="AJ124" s="169">
        <f t="shared" si="78"/>
        <v>44924</v>
      </c>
      <c r="AL124" s="169">
        <f t="shared" si="83"/>
        <v>44938</v>
      </c>
      <c r="AN124" s="169">
        <f t="shared" si="84"/>
        <v>44952</v>
      </c>
      <c r="AP124" s="169">
        <f t="shared" si="85"/>
        <v>44966</v>
      </c>
      <c r="AR124" s="169">
        <f t="shared" si="86"/>
        <v>44980</v>
      </c>
      <c r="AT124" s="169">
        <f t="shared" si="79"/>
        <v>44994</v>
      </c>
      <c r="AV124" s="169">
        <f t="shared" si="80"/>
        <v>45008</v>
      </c>
      <c r="AX124" s="169">
        <f t="shared" si="81"/>
        <v>45022</v>
      </c>
    </row>
    <row r="125" spans="1:51">
      <c r="A125" s="167">
        <f>'Aim 1 Study Calendar - JV'!A125</f>
        <v>124</v>
      </c>
      <c r="B125" s="166">
        <f>'Aim 1 Study Calendar - JV'!D125</f>
        <v>221469</v>
      </c>
      <c r="C125" s="166" t="str">
        <f>'Aim 1 Study Calendar - JV'!E125</f>
        <v>Unchanged</v>
      </c>
      <c r="D125" s="168">
        <f>'Aim 1 Study Calendar - JV'!T125</f>
        <v>44696</v>
      </c>
      <c r="E125" s="168" t="str">
        <f>'Aim 1 Study Calendar - JV'!L125</f>
        <v>CON-EX</v>
      </c>
      <c r="F125" s="169">
        <f>'Aim 1 Study Calendar - JV'!AX125</f>
        <v>44728</v>
      </c>
      <c r="G125" s="165">
        <v>17.5</v>
      </c>
      <c r="H125" s="169">
        <f t="shared" si="60"/>
        <v>44742</v>
      </c>
      <c r="I125" s="189"/>
      <c r="J125" s="169">
        <f t="shared" si="61"/>
        <v>44756</v>
      </c>
      <c r="K125" s="165">
        <v>20.5</v>
      </c>
      <c r="L125" s="169">
        <f t="shared" si="62"/>
        <v>44770</v>
      </c>
      <c r="M125" s="165">
        <v>20.7</v>
      </c>
      <c r="N125" s="169">
        <f t="shared" si="63"/>
        <v>44784</v>
      </c>
      <c r="O125" s="165">
        <v>22.8</v>
      </c>
      <c r="P125" s="169">
        <f t="shared" si="64"/>
        <v>44798</v>
      </c>
      <c r="Q125" s="189"/>
      <c r="R125" s="169">
        <f t="shared" si="70"/>
        <v>44812</v>
      </c>
      <c r="S125" s="165" t="s">
        <v>146</v>
      </c>
      <c r="T125" s="169">
        <f t="shared" si="71"/>
        <v>44819</v>
      </c>
      <c r="U125" s="165">
        <v>23</v>
      </c>
      <c r="V125" s="170">
        <f t="shared" si="82"/>
        <v>44826</v>
      </c>
      <c r="W125" s="165">
        <v>23.9</v>
      </c>
      <c r="X125" s="169">
        <f t="shared" si="72"/>
        <v>44840</v>
      </c>
      <c r="Y125" s="189"/>
      <c r="Z125" s="169">
        <f t="shared" si="73"/>
        <v>44854</v>
      </c>
      <c r="AA125" s="189"/>
      <c r="AB125" s="169">
        <f t="shared" si="74"/>
        <v>44868</v>
      </c>
      <c r="AD125" s="169">
        <f t="shared" si="75"/>
        <v>44882</v>
      </c>
      <c r="AF125" s="169">
        <f t="shared" si="76"/>
        <v>44896</v>
      </c>
      <c r="AH125" s="169">
        <f t="shared" si="77"/>
        <v>44910</v>
      </c>
      <c r="AJ125" s="169">
        <f t="shared" si="78"/>
        <v>44924</v>
      </c>
      <c r="AL125" s="169">
        <f t="shared" si="83"/>
        <v>44938</v>
      </c>
      <c r="AN125" s="169">
        <f t="shared" si="84"/>
        <v>44952</v>
      </c>
      <c r="AP125" s="169">
        <f t="shared" si="85"/>
        <v>44966</v>
      </c>
      <c r="AR125" s="169">
        <f t="shared" si="86"/>
        <v>44980</v>
      </c>
      <c r="AT125" s="169">
        <f t="shared" si="79"/>
        <v>44994</v>
      </c>
      <c r="AV125" s="169">
        <f t="shared" si="80"/>
        <v>45008</v>
      </c>
      <c r="AX125" s="169">
        <f t="shared" si="81"/>
        <v>45022</v>
      </c>
    </row>
    <row r="126" spans="1:51">
      <c r="A126" s="167">
        <f>'Aim 1 Study Calendar - JV'!A126</f>
        <v>125</v>
      </c>
      <c r="B126" s="166">
        <f>'Aim 1 Study Calendar - JV'!D126</f>
        <v>221469</v>
      </c>
      <c r="C126" s="166" t="str">
        <f>'Aim 1 Study Calendar - JV'!E126</f>
        <v>Unchanged</v>
      </c>
      <c r="D126" s="168">
        <f>'Aim 1 Study Calendar - JV'!T126</f>
        <v>44696</v>
      </c>
      <c r="E126" s="168" t="str">
        <f>'Aim 1 Study Calendar - JV'!L126</f>
        <v>CON-EX</v>
      </c>
      <c r="F126" s="169">
        <f>'Aim 1 Study Calendar - JV'!AX126</f>
        <v>44728</v>
      </c>
      <c r="G126" s="165">
        <v>17.899999999999999</v>
      </c>
      <c r="H126" s="169">
        <f t="shared" si="60"/>
        <v>44742</v>
      </c>
      <c r="I126" s="189"/>
      <c r="J126" s="169">
        <f t="shared" si="61"/>
        <v>44756</v>
      </c>
      <c r="K126" s="165">
        <v>20.8</v>
      </c>
      <c r="L126" s="169">
        <f t="shared" si="62"/>
        <v>44770</v>
      </c>
      <c r="M126" s="165">
        <v>21</v>
      </c>
      <c r="N126" s="169">
        <f t="shared" si="63"/>
        <v>44784</v>
      </c>
      <c r="O126" s="165">
        <v>22.7</v>
      </c>
      <c r="P126" s="169">
        <f t="shared" si="64"/>
        <v>44798</v>
      </c>
      <c r="Q126" s="189"/>
      <c r="R126" s="169">
        <f t="shared" si="70"/>
        <v>44812</v>
      </c>
      <c r="S126" s="165" t="s">
        <v>146</v>
      </c>
      <c r="T126" s="169">
        <f t="shared" si="71"/>
        <v>44819</v>
      </c>
      <c r="U126" s="165">
        <v>23.3</v>
      </c>
      <c r="V126" s="170">
        <f t="shared" si="82"/>
        <v>44826</v>
      </c>
      <c r="W126" s="165">
        <v>20.5</v>
      </c>
      <c r="X126" s="169">
        <f t="shared" si="72"/>
        <v>44840</v>
      </c>
      <c r="Y126" s="165">
        <v>22</v>
      </c>
      <c r="Z126" s="169">
        <f t="shared" si="73"/>
        <v>44854</v>
      </c>
      <c r="AA126" s="165">
        <v>23</v>
      </c>
      <c r="AB126" s="169">
        <f t="shared" si="74"/>
        <v>44868</v>
      </c>
      <c r="AD126" s="169">
        <f t="shared" si="75"/>
        <v>44882</v>
      </c>
      <c r="AF126" s="169">
        <f t="shared" si="76"/>
        <v>44896</v>
      </c>
      <c r="AH126" s="169">
        <f t="shared" si="77"/>
        <v>44910</v>
      </c>
      <c r="AJ126" s="169">
        <f t="shared" si="78"/>
        <v>44924</v>
      </c>
      <c r="AL126" s="169">
        <f t="shared" si="83"/>
        <v>44938</v>
      </c>
      <c r="AN126" s="169">
        <f t="shared" si="84"/>
        <v>44952</v>
      </c>
      <c r="AP126" s="169">
        <f t="shared" si="85"/>
        <v>44966</v>
      </c>
      <c r="AR126" s="169">
        <f t="shared" si="86"/>
        <v>44980</v>
      </c>
      <c r="AT126" s="169">
        <f t="shared" si="79"/>
        <v>44994</v>
      </c>
      <c r="AV126" s="169">
        <f t="shared" si="80"/>
        <v>45008</v>
      </c>
      <c r="AX126" s="169">
        <f t="shared" si="81"/>
        <v>45022</v>
      </c>
    </row>
    <row r="127" spans="1:51" s="171" customFormat="1">
      <c r="A127" s="177">
        <f>'Aim 1 Study Calendar - JV'!A127</f>
        <v>126</v>
      </c>
      <c r="B127" s="176">
        <f>'Aim 1 Study Calendar - JV'!D127</f>
        <v>209450</v>
      </c>
      <c r="C127" s="176" t="str">
        <f>'Aim 1 Study Calendar - JV'!E127</f>
        <v>Unchanged</v>
      </c>
      <c r="D127" s="175">
        <f>'Aim 1 Study Calendar - JV'!T127</f>
        <v>44696</v>
      </c>
      <c r="E127" s="175" t="str">
        <f>'Aim 1 Study Calendar - JV'!L127</f>
        <v>CON-SED</v>
      </c>
      <c r="F127" s="173">
        <f>'Aim 1 Study Calendar - JV'!AX127</f>
        <v>44728</v>
      </c>
      <c r="G127" s="172">
        <v>19.600000000000001</v>
      </c>
      <c r="H127" s="173">
        <f t="shared" si="60"/>
        <v>44742</v>
      </c>
      <c r="I127" s="189"/>
      <c r="J127" s="173">
        <f t="shared" si="61"/>
        <v>44756</v>
      </c>
      <c r="K127" s="172">
        <v>22</v>
      </c>
      <c r="L127" s="173">
        <f t="shared" si="62"/>
        <v>44770</v>
      </c>
      <c r="M127" s="172"/>
      <c r="N127" s="173">
        <f t="shared" si="63"/>
        <v>44784</v>
      </c>
      <c r="O127" s="172" t="str">
        <f>'Aim 1 Study Calendar - JV'!AC127</f>
        <v>N/A</v>
      </c>
      <c r="P127" s="173">
        <f t="shared" si="64"/>
        <v>44798</v>
      </c>
      <c r="Q127" s="172" t="str">
        <f>'Aim 1 Study Calendar - JV'!AK127</f>
        <v>N/A</v>
      </c>
      <c r="R127" s="173">
        <f t="shared" si="70"/>
        <v>44812</v>
      </c>
      <c r="S127" s="172" t="s">
        <v>146</v>
      </c>
      <c r="T127" s="173">
        <f t="shared" si="71"/>
        <v>44819</v>
      </c>
      <c r="U127" s="172"/>
      <c r="V127" s="174">
        <f t="shared" si="82"/>
        <v>44826</v>
      </c>
      <c r="W127" s="189"/>
      <c r="X127" s="173">
        <f t="shared" si="72"/>
        <v>44840</v>
      </c>
      <c r="Y127" s="172"/>
      <c r="Z127" s="173">
        <f t="shared" si="73"/>
        <v>44854</v>
      </c>
      <c r="AA127" s="189"/>
      <c r="AB127" s="173">
        <f t="shared" si="74"/>
        <v>44868</v>
      </c>
      <c r="AC127" s="172"/>
      <c r="AD127" s="173">
        <f t="shared" si="75"/>
        <v>44882</v>
      </c>
      <c r="AE127" s="172"/>
      <c r="AF127" s="173">
        <f t="shared" si="76"/>
        <v>44896</v>
      </c>
      <c r="AG127" s="172"/>
      <c r="AH127" s="173">
        <f t="shared" si="77"/>
        <v>44910</v>
      </c>
      <c r="AI127" s="172"/>
      <c r="AJ127" s="173">
        <f t="shared" si="78"/>
        <v>44924</v>
      </c>
      <c r="AK127" s="172"/>
      <c r="AL127" s="173">
        <f t="shared" si="83"/>
        <v>44938</v>
      </c>
      <c r="AM127" s="172"/>
      <c r="AN127" s="173">
        <f t="shared" si="84"/>
        <v>44952</v>
      </c>
      <c r="AO127" s="172"/>
      <c r="AP127" s="173">
        <f t="shared" si="85"/>
        <v>44966</v>
      </c>
      <c r="AQ127" s="172"/>
      <c r="AR127" s="173">
        <f t="shared" si="86"/>
        <v>44980</v>
      </c>
      <c r="AS127" s="172"/>
      <c r="AT127" s="173">
        <f t="shared" si="79"/>
        <v>44994</v>
      </c>
      <c r="AU127" s="172"/>
      <c r="AV127" s="173">
        <f t="shared" si="80"/>
        <v>45008</v>
      </c>
      <c r="AW127" s="172"/>
      <c r="AX127" s="173">
        <f t="shared" si="81"/>
        <v>45022</v>
      </c>
      <c r="AY127" s="172"/>
    </row>
    <row r="128" spans="1:51" s="171" customFormat="1">
      <c r="A128" s="177">
        <f>'Aim 1 Study Calendar - JV'!A128</f>
        <v>127</v>
      </c>
      <c r="B128" s="176">
        <f>'Aim 1 Study Calendar - JV'!D128</f>
        <v>211218</v>
      </c>
      <c r="C128" s="176" t="str">
        <f>'Aim 1 Study Calendar - JV'!E128</f>
        <v>Unchanged</v>
      </c>
      <c r="D128" s="175">
        <f>'Aim 1 Study Calendar - JV'!T128</f>
        <v>44710</v>
      </c>
      <c r="E128" s="175" t="str">
        <f>'Aim 1 Study Calendar - JV'!L128</f>
        <v>HFD-SED</v>
      </c>
      <c r="F128" s="173">
        <f>'Aim 1 Study Calendar - JV'!AX128</f>
        <v>44742</v>
      </c>
      <c r="G128" s="172">
        <v>18</v>
      </c>
      <c r="H128" s="173">
        <f t="shared" si="60"/>
        <v>44756</v>
      </c>
      <c r="I128" s="172">
        <v>22.3</v>
      </c>
      <c r="J128" s="173">
        <f t="shared" si="61"/>
        <v>44770</v>
      </c>
      <c r="K128" s="172">
        <v>22.6</v>
      </c>
      <c r="L128" s="173">
        <f t="shared" si="62"/>
        <v>44784</v>
      </c>
      <c r="M128" s="172"/>
      <c r="N128" s="173">
        <f t="shared" si="63"/>
        <v>44798</v>
      </c>
      <c r="O128" s="172" t="str">
        <f>'Aim 1 Study Calendar - JV'!AC128</f>
        <v>N/A</v>
      </c>
      <c r="P128" s="173">
        <f t="shared" si="64"/>
        <v>44812</v>
      </c>
      <c r="Q128" s="172" t="str">
        <f>'Aim 1 Study Calendar - JV'!AK128</f>
        <v>N/A</v>
      </c>
      <c r="R128" s="173">
        <f t="shared" si="70"/>
        <v>44826</v>
      </c>
      <c r="S128" s="172" t="s">
        <v>146</v>
      </c>
      <c r="T128" s="173">
        <f t="shared" si="71"/>
        <v>44833</v>
      </c>
      <c r="U128" s="189"/>
      <c r="V128" s="174">
        <f t="shared" si="82"/>
        <v>44840</v>
      </c>
      <c r="W128" s="189"/>
      <c r="X128" s="173">
        <f t="shared" si="72"/>
        <v>44854</v>
      </c>
      <c r="Y128" s="201"/>
      <c r="Z128" s="173">
        <f t="shared" si="73"/>
        <v>44868</v>
      </c>
      <c r="AA128" s="172"/>
      <c r="AB128" s="173">
        <f t="shared" si="74"/>
        <v>44882</v>
      </c>
      <c r="AC128" s="172"/>
      <c r="AD128" s="173">
        <f t="shared" si="75"/>
        <v>44896</v>
      </c>
      <c r="AE128" s="172"/>
      <c r="AF128" s="173">
        <f t="shared" si="76"/>
        <v>44910</v>
      </c>
      <c r="AG128" s="172"/>
      <c r="AH128" s="173">
        <f t="shared" si="77"/>
        <v>44924</v>
      </c>
      <c r="AI128" s="172"/>
      <c r="AJ128" s="173">
        <f t="shared" si="78"/>
        <v>44938</v>
      </c>
      <c r="AK128" s="172"/>
      <c r="AL128" s="173">
        <f t="shared" si="83"/>
        <v>44952</v>
      </c>
      <c r="AM128" s="172"/>
      <c r="AN128" s="173">
        <f t="shared" si="84"/>
        <v>44966</v>
      </c>
      <c r="AO128" s="172"/>
      <c r="AP128" s="173">
        <f t="shared" si="85"/>
        <v>44980</v>
      </c>
      <c r="AQ128" s="172"/>
      <c r="AR128" s="173">
        <f t="shared" si="86"/>
        <v>44994</v>
      </c>
      <c r="AS128" s="172"/>
      <c r="AT128" s="173">
        <f t="shared" si="79"/>
        <v>45008</v>
      </c>
      <c r="AU128" s="172"/>
      <c r="AV128" s="173">
        <f t="shared" si="80"/>
        <v>45022</v>
      </c>
      <c r="AW128" s="172"/>
      <c r="AX128" s="173">
        <f t="shared" si="81"/>
        <v>45036</v>
      </c>
      <c r="AY128" s="172"/>
    </row>
    <row r="129" spans="1:51" s="171" customFormat="1">
      <c r="A129" s="177">
        <f>'Aim 1 Study Calendar - JV'!A129</f>
        <v>128</v>
      </c>
      <c r="B129" s="176">
        <f>'Aim 1 Study Calendar - JV'!D129</f>
        <v>211218</v>
      </c>
      <c r="C129" s="176" t="str">
        <f>'Aim 1 Study Calendar - JV'!E129</f>
        <v>Unchanged</v>
      </c>
      <c r="D129" s="175">
        <f>'Aim 1 Study Calendar - JV'!T129</f>
        <v>44710</v>
      </c>
      <c r="E129" s="175" t="str">
        <f>'Aim 1 Study Calendar - JV'!L129</f>
        <v>HFD-EX</v>
      </c>
      <c r="F129" s="173">
        <f>'Aim 1 Study Calendar - JV'!AX129</f>
        <v>44742</v>
      </c>
      <c r="G129" s="172">
        <v>20</v>
      </c>
      <c r="H129" s="173">
        <f t="shared" si="60"/>
        <v>44756</v>
      </c>
      <c r="I129" s="172">
        <v>20.5</v>
      </c>
      <c r="J129" s="173">
        <f t="shared" si="61"/>
        <v>44770</v>
      </c>
      <c r="K129" s="172">
        <v>23.9</v>
      </c>
      <c r="L129" s="173">
        <f t="shared" si="62"/>
        <v>44784</v>
      </c>
      <c r="M129" s="172"/>
      <c r="N129" s="173">
        <f t="shared" si="63"/>
        <v>44798</v>
      </c>
      <c r="O129" s="172" t="str">
        <f>'Aim 1 Study Calendar - JV'!AC129</f>
        <v>N/A</v>
      </c>
      <c r="P129" s="173">
        <f t="shared" si="64"/>
        <v>44812</v>
      </c>
      <c r="Q129" s="172" t="str">
        <f>'Aim 1 Study Calendar - JV'!AK129</f>
        <v>N/A</v>
      </c>
      <c r="R129" s="173">
        <f t="shared" si="70"/>
        <v>44826</v>
      </c>
      <c r="S129" s="172" t="s">
        <v>146</v>
      </c>
      <c r="T129" s="173">
        <f t="shared" si="71"/>
        <v>44833</v>
      </c>
      <c r="U129" s="189"/>
      <c r="V129" s="174">
        <f t="shared" si="82"/>
        <v>44840</v>
      </c>
      <c r="W129" s="189"/>
      <c r="X129" s="173">
        <f t="shared" si="72"/>
        <v>44854</v>
      </c>
      <c r="Y129" s="189"/>
      <c r="Z129" s="173">
        <f t="shared" si="73"/>
        <v>44868</v>
      </c>
      <c r="AA129" s="172"/>
      <c r="AB129" s="173">
        <f t="shared" si="74"/>
        <v>44882</v>
      </c>
      <c r="AC129" s="172"/>
      <c r="AD129" s="173">
        <f t="shared" si="75"/>
        <v>44896</v>
      </c>
      <c r="AE129" s="172"/>
      <c r="AF129" s="173">
        <f t="shared" si="76"/>
        <v>44910</v>
      </c>
      <c r="AG129" s="172"/>
      <c r="AH129" s="173">
        <f t="shared" si="77"/>
        <v>44924</v>
      </c>
      <c r="AI129" s="172"/>
      <c r="AJ129" s="173">
        <f t="shared" si="78"/>
        <v>44938</v>
      </c>
      <c r="AK129" s="172"/>
      <c r="AL129" s="173">
        <f t="shared" si="83"/>
        <v>44952</v>
      </c>
      <c r="AM129" s="172"/>
      <c r="AN129" s="173">
        <f t="shared" si="84"/>
        <v>44966</v>
      </c>
      <c r="AO129" s="172"/>
      <c r="AP129" s="173">
        <f t="shared" si="85"/>
        <v>44980</v>
      </c>
      <c r="AQ129" s="172"/>
      <c r="AR129" s="173">
        <f t="shared" si="86"/>
        <v>44994</v>
      </c>
      <c r="AS129" s="172"/>
      <c r="AT129" s="173">
        <f t="shared" si="79"/>
        <v>45008</v>
      </c>
      <c r="AU129" s="172"/>
      <c r="AV129" s="173">
        <f t="shared" si="80"/>
        <v>45022</v>
      </c>
      <c r="AW129" s="172"/>
      <c r="AX129" s="173">
        <f t="shared" si="81"/>
        <v>45036</v>
      </c>
      <c r="AY129" s="172"/>
    </row>
    <row r="130" spans="1:51" s="171" customFormat="1">
      <c r="A130" s="177">
        <f>'Aim 1 Study Calendar - JV'!A130</f>
        <v>129</v>
      </c>
      <c r="B130" s="176">
        <f>'Aim 1 Study Calendar - JV'!D130</f>
        <v>211218</v>
      </c>
      <c r="C130" s="176" t="str">
        <f>'Aim 1 Study Calendar - JV'!E130</f>
        <v>Unchanged</v>
      </c>
      <c r="D130" s="175">
        <f>'Aim 1 Study Calendar - JV'!T130</f>
        <v>44710</v>
      </c>
      <c r="E130" s="175" t="str">
        <f>'Aim 1 Study Calendar - JV'!L130</f>
        <v>HFD-EX</v>
      </c>
      <c r="F130" s="173">
        <f>'Aim 1 Study Calendar - JV'!AX130</f>
        <v>44742</v>
      </c>
      <c r="G130" s="172">
        <v>19.399999999999999</v>
      </c>
      <c r="H130" s="173">
        <f t="shared" ref="H130:H193" si="87">F130+14</f>
        <v>44756</v>
      </c>
      <c r="I130" s="172">
        <v>18.7</v>
      </c>
      <c r="J130" s="173">
        <f t="shared" ref="J130:J193" si="88">H130+14</f>
        <v>44770</v>
      </c>
      <c r="K130" s="172">
        <v>21.7</v>
      </c>
      <c r="L130" s="173">
        <f t="shared" ref="L130:L193" si="89">J130+14</f>
        <v>44784</v>
      </c>
      <c r="M130" s="172"/>
      <c r="N130" s="173">
        <f t="shared" ref="N130:N193" si="90">L130+14</f>
        <v>44798</v>
      </c>
      <c r="O130" s="172" t="str">
        <f>'Aim 1 Study Calendar - JV'!AC130</f>
        <v>N/A</v>
      </c>
      <c r="P130" s="173">
        <f t="shared" ref="P130:P193" si="91">N130+14</f>
        <v>44812</v>
      </c>
      <c r="Q130" s="172" t="str">
        <f>'Aim 1 Study Calendar - JV'!AK130</f>
        <v>N/A</v>
      </c>
      <c r="R130" s="173">
        <f t="shared" si="70"/>
        <v>44826</v>
      </c>
      <c r="S130" s="172" t="s">
        <v>146</v>
      </c>
      <c r="T130" s="173">
        <f t="shared" si="71"/>
        <v>44833</v>
      </c>
      <c r="U130" s="189"/>
      <c r="V130" s="174">
        <f t="shared" si="82"/>
        <v>44840</v>
      </c>
      <c r="W130" s="189"/>
      <c r="X130" s="173">
        <f t="shared" si="72"/>
        <v>44854</v>
      </c>
      <c r="Y130" s="189"/>
      <c r="Z130" s="173">
        <f t="shared" si="73"/>
        <v>44868</v>
      </c>
      <c r="AA130" s="172"/>
      <c r="AB130" s="173">
        <f t="shared" si="74"/>
        <v>44882</v>
      </c>
      <c r="AC130" s="172"/>
      <c r="AD130" s="173">
        <f t="shared" si="75"/>
        <v>44896</v>
      </c>
      <c r="AE130" s="172"/>
      <c r="AF130" s="173">
        <f t="shared" si="76"/>
        <v>44910</v>
      </c>
      <c r="AG130" s="172"/>
      <c r="AH130" s="173">
        <f t="shared" si="77"/>
        <v>44924</v>
      </c>
      <c r="AI130" s="172"/>
      <c r="AJ130" s="173">
        <f t="shared" si="78"/>
        <v>44938</v>
      </c>
      <c r="AK130" s="172"/>
      <c r="AL130" s="173">
        <f t="shared" si="83"/>
        <v>44952</v>
      </c>
      <c r="AM130" s="172"/>
      <c r="AN130" s="173">
        <f t="shared" si="84"/>
        <v>44966</v>
      </c>
      <c r="AO130" s="172"/>
      <c r="AP130" s="173">
        <f t="shared" si="85"/>
        <v>44980</v>
      </c>
      <c r="AQ130" s="172"/>
      <c r="AR130" s="173">
        <f t="shared" si="86"/>
        <v>44994</v>
      </c>
      <c r="AS130" s="172"/>
      <c r="AT130" s="173">
        <f t="shared" si="79"/>
        <v>45008</v>
      </c>
      <c r="AU130" s="172"/>
      <c r="AV130" s="173">
        <f t="shared" si="80"/>
        <v>45022</v>
      </c>
      <c r="AW130" s="172"/>
      <c r="AX130" s="173">
        <f t="shared" si="81"/>
        <v>45036</v>
      </c>
      <c r="AY130" s="172"/>
    </row>
    <row r="131" spans="1:51" s="171" customFormat="1">
      <c r="A131" s="177">
        <f>'Aim 1 Study Calendar - JV'!A131</f>
        <v>130</v>
      </c>
      <c r="B131" s="176">
        <f>'Aim 1 Study Calendar - JV'!D131</f>
        <v>211218</v>
      </c>
      <c r="C131" s="176">
        <f>'Aim 1 Study Calendar - JV'!E131</f>
        <v>213071</v>
      </c>
      <c r="D131" s="175">
        <f>'Aim 1 Study Calendar - JV'!T131</f>
        <v>44710</v>
      </c>
      <c r="E131" s="175" t="str">
        <f>'Aim 1 Study Calendar - JV'!L131</f>
        <v>HFD-SED</v>
      </c>
      <c r="F131" s="173">
        <f>'Aim 1 Study Calendar - JV'!AX131</f>
        <v>44742</v>
      </c>
      <c r="G131" s="172">
        <v>19.7</v>
      </c>
      <c r="H131" s="173">
        <f t="shared" si="87"/>
        <v>44756</v>
      </c>
      <c r="I131" s="172">
        <v>22.6</v>
      </c>
      <c r="J131" s="173">
        <f t="shared" si="88"/>
        <v>44770</v>
      </c>
      <c r="K131" s="172"/>
      <c r="L131" s="173">
        <f t="shared" si="89"/>
        <v>44784</v>
      </c>
      <c r="M131" s="172"/>
      <c r="N131" s="173">
        <f t="shared" si="90"/>
        <v>44798</v>
      </c>
      <c r="O131" s="172" t="str">
        <f>'Aim 1 Study Calendar - JV'!AC131</f>
        <v>N/A</v>
      </c>
      <c r="P131" s="173">
        <f t="shared" si="91"/>
        <v>44812</v>
      </c>
      <c r="Q131" s="172" t="str">
        <f>'Aim 1 Study Calendar - JV'!AK131</f>
        <v>N/A</v>
      </c>
      <c r="R131" s="173">
        <f t="shared" si="70"/>
        <v>44826</v>
      </c>
      <c r="S131" s="172" t="s">
        <v>146</v>
      </c>
      <c r="T131" s="173">
        <f t="shared" si="71"/>
        <v>44833</v>
      </c>
      <c r="U131" s="189"/>
      <c r="V131" s="174">
        <f t="shared" si="82"/>
        <v>44840</v>
      </c>
      <c r="W131" s="189"/>
      <c r="X131" s="173">
        <f t="shared" si="72"/>
        <v>44854</v>
      </c>
      <c r="Y131" s="189"/>
      <c r="Z131" s="173">
        <f t="shared" si="73"/>
        <v>44868</v>
      </c>
      <c r="AA131" s="172"/>
      <c r="AB131" s="173">
        <f t="shared" si="74"/>
        <v>44882</v>
      </c>
      <c r="AC131" s="172"/>
      <c r="AD131" s="173">
        <f t="shared" si="75"/>
        <v>44896</v>
      </c>
      <c r="AE131" s="172"/>
      <c r="AF131" s="173">
        <f t="shared" si="76"/>
        <v>44910</v>
      </c>
      <c r="AG131" s="172"/>
      <c r="AH131" s="173">
        <f t="shared" si="77"/>
        <v>44924</v>
      </c>
      <c r="AI131" s="172"/>
      <c r="AJ131" s="173">
        <f t="shared" si="78"/>
        <v>44938</v>
      </c>
      <c r="AK131" s="172"/>
      <c r="AL131" s="173">
        <f t="shared" si="83"/>
        <v>44952</v>
      </c>
      <c r="AM131" s="172"/>
      <c r="AN131" s="173">
        <f t="shared" si="84"/>
        <v>44966</v>
      </c>
      <c r="AO131" s="172"/>
      <c r="AP131" s="173">
        <f t="shared" si="85"/>
        <v>44980</v>
      </c>
      <c r="AQ131" s="172"/>
      <c r="AR131" s="173">
        <f t="shared" si="86"/>
        <v>44994</v>
      </c>
      <c r="AS131" s="172"/>
      <c r="AT131" s="173">
        <f t="shared" si="79"/>
        <v>45008</v>
      </c>
      <c r="AU131" s="172"/>
      <c r="AV131" s="173">
        <f t="shared" si="80"/>
        <v>45022</v>
      </c>
      <c r="AW131" s="172"/>
      <c r="AX131" s="173">
        <f t="shared" si="81"/>
        <v>45036</v>
      </c>
      <c r="AY131" s="172"/>
    </row>
    <row r="132" spans="1:51">
      <c r="A132" s="167">
        <f>'Aim 1 Study Calendar - JV'!A132</f>
        <v>131</v>
      </c>
      <c r="B132" s="166">
        <f>'Aim 1 Study Calendar - JV'!D132</f>
        <v>211219</v>
      </c>
      <c r="C132" s="166" t="str">
        <f>'Aim 1 Study Calendar - JV'!E132</f>
        <v>Unchanged</v>
      </c>
      <c r="D132" s="168">
        <f>'Aim 1 Study Calendar - JV'!T132</f>
        <v>44710</v>
      </c>
      <c r="E132" s="168" t="str">
        <f>'Aim 1 Study Calendar - JV'!L132</f>
        <v>HFD-SED</v>
      </c>
      <c r="F132" s="169">
        <f>'Aim 1 Study Calendar - JV'!AX132</f>
        <v>44742</v>
      </c>
      <c r="G132" s="165">
        <v>15.9</v>
      </c>
      <c r="H132" s="169">
        <f t="shared" si="87"/>
        <v>44756</v>
      </c>
      <c r="I132" s="165">
        <v>22.7</v>
      </c>
      <c r="J132" s="169">
        <f t="shared" si="88"/>
        <v>44770</v>
      </c>
      <c r="K132" s="165">
        <v>25.2</v>
      </c>
      <c r="L132" s="169">
        <f t="shared" si="89"/>
        <v>44784</v>
      </c>
      <c r="M132" s="189"/>
      <c r="N132" s="169">
        <f t="shared" si="90"/>
        <v>44798</v>
      </c>
      <c r="O132" s="165">
        <f>'Aim 1 Study Calendar - JV'!AC132</f>
        <v>26.4</v>
      </c>
      <c r="P132" s="169">
        <f t="shared" si="91"/>
        <v>44812</v>
      </c>
      <c r="Q132" s="165">
        <f>'Aim 1 Study Calendar - JV'!AK132</f>
        <v>28</v>
      </c>
      <c r="R132" s="169">
        <f t="shared" si="70"/>
        <v>44826</v>
      </c>
      <c r="S132" s="165" t="s">
        <v>146</v>
      </c>
      <c r="T132" s="169">
        <f t="shared" si="71"/>
        <v>44833</v>
      </c>
      <c r="U132" s="165">
        <v>28.2</v>
      </c>
      <c r="V132" s="170">
        <f t="shared" si="82"/>
        <v>44840</v>
      </c>
      <c r="W132" s="189"/>
      <c r="X132" s="169">
        <f t="shared" si="72"/>
        <v>44854</v>
      </c>
      <c r="Y132" s="189"/>
      <c r="Z132" s="169">
        <f t="shared" si="73"/>
        <v>44868</v>
      </c>
      <c r="AB132" s="169">
        <f t="shared" si="74"/>
        <v>44882</v>
      </c>
      <c r="AD132" s="169">
        <f t="shared" si="75"/>
        <v>44896</v>
      </c>
      <c r="AF132" s="169">
        <f t="shared" si="76"/>
        <v>44910</v>
      </c>
      <c r="AH132" s="169">
        <f t="shared" si="77"/>
        <v>44924</v>
      </c>
      <c r="AJ132" s="169">
        <f t="shared" si="78"/>
        <v>44938</v>
      </c>
      <c r="AL132" s="169">
        <f t="shared" si="83"/>
        <v>44952</v>
      </c>
      <c r="AN132" s="169">
        <f t="shared" si="84"/>
        <v>44966</v>
      </c>
      <c r="AP132" s="169">
        <f t="shared" si="85"/>
        <v>44980</v>
      </c>
      <c r="AR132" s="169">
        <f t="shared" si="86"/>
        <v>44994</v>
      </c>
      <c r="AT132" s="169">
        <f t="shared" si="79"/>
        <v>45008</v>
      </c>
      <c r="AV132" s="169">
        <f t="shared" si="80"/>
        <v>45022</v>
      </c>
      <c r="AX132" s="169">
        <f t="shared" si="81"/>
        <v>45036</v>
      </c>
    </row>
    <row r="133" spans="1:51" s="171" customFormat="1">
      <c r="A133" s="177">
        <f>'Aim 1 Study Calendar - JV'!A133</f>
        <v>132</v>
      </c>
      <c r="B133" s="176">
        <f>'Aim 1 Study Calendar - JV'!D133</f>
        <v>211219</v>
      </c>
      <c r="C133" s="176" t="str">
        <f>'Aim 1 Study Calendar - JV'!E133</f>
        <v>Unchanged</v>
      </c>
      <c r="D133" s="175">
        <f>'Aim 1 Study Calendar - JV'!T133</f>
        <v>44710</v>
      </c>
      <c r="E133" s="175" t="str">
        <f>'Aim 1 Study Calendar - JV'!L133</f>
        <v>HFD-SED</v>
      </c>
      <c r="F133" s="173">
        <f>'Aim 1 Study Calendar - JV'!AX133</f>
        <v>44742</v>
      </c>
      <c r="G133" s="172">
        <v>16.2</v>
      </c>
      <c r="H133" s="173">
        <f t="shared" si="87"/>
        <v>44756</v>
      </c>
      <c r="I133" s="172">
        <v>24.3</v>
      </c>
      <c r="J133" s="173">
        <f t="shared" si="88"/>
        <v>44770</v>
      </c>
      <c r="K133" s="172">
        <v>27.6</v>
      </c>
      <c r="L133" s="173">
        <f t="shared" si="89"/>
        <v>44784</v>
      </c>
      <c r="M133" s="189"/>
      <c r="N133" s="173">
        <f t="shared" si="90"/>
        <v>44798</v>
      </c>
      <c r="O133" s="172" t="str">
        <f>'Aim 1 Study Calendar - JV'!AC133</f>
        <v>N/A</v>
      </c>
      <c r="P133" s="173">
        <f t="shared" si="91"/>
        <v>44812</v>
      </c>
      <c r="Q133" s="172" t="str">
        <f>'Aim 1 Study Calendar - JV'!AK133</f>
        <v>N/A</v>
      </c>
      <c r="R133" s="173">
        <f t="shared" si="70"/>
        <v>44826</v>
      </c>
      <c r="S133" s="172" t="s">
        <v>146</v>
      </c>
      <c r="T133" s="173">
        <f t="shared" si="71"/>
        <v>44833</v>
      </c>
      <c r="U133" s="189"/>
      <c r="V133" s="174">
        <f t="shared" si="82"/>
        <v>44840</v>
      </c>
      <c r="W133" s="189"/>
      <c r="X133" s="173">
        <f t="shared" si="72"/>
        <v>44854</v>
      </c>
      <c r="Y133" s="189"/>
      <c r="Z133" s="173">
        <f t="shared" si="73"/>
        <v>44868</v>
      </c>
      <c r="AA133" s="172"/>
      <c r="AB133" s="173">
        <f t="shared" si="74"/>
        <v>44882</v>
      </c>
      <c r="AC133" s="172"/>
      <c r="AD133" s="173">
        <f t="shared" si="75"/>
        <v>44896</v>
      </c>
      <c r="AE133" s="172"/>
      <c r="AF133" s="173">
        <f t="shared" si="76"/>
        <v>44910</v>
      </c>
      <c r="AG133" s="172"/>
      <c r="AH133" s="173">
        <f t="shared" si="77"/>
        <v>44924</v>
      </c>
      <c r="AI133" s="172"/>
      <c r="AJ133" s="173">
        <f t="shared" si="78"/>
        <v>44938</v>
      </c>
      <c r="AK133" s="172"/>
      <c r="AL133" s="173">
        <f t="shared" si="83"/>
        <v>44952</v>
      </c>
      <c r="AM133" s="172"/>
      <c r="AN133" s="173">
        <f t="shared" si="84"/>
        <v>44966</v>
      </c>
      <c r="AO133" s="172"/>
      <c r="AP133" s="173">
        <f t="shared" si="85"/>
        <v>44980</v>
      </c>
      <c r="AQ133" s="172"/>
      <c r="AR133" s="173">
        <f t="shared" si="86"/>
        <v>44994</v>
      </c>
      <c r="AS133" s="172"/>
      <c r="AT133" s="173">
        <f t="shared" si="79"/>
        <v>45008</v>
      </c>
      <c r="AU133" s="172"/>
      <c r="AV133" s="173">
        <f t="shared" si="80"/>
        <v>45022</v>
      </c>
      <c r="AW133" s="172"/>
      <c r="AX133" s="173">
        <f t="shared" si="81"/>
        <v>45036</v>
      </c>
      <c r="AY133" s="172"/>
    </row>
    <row r="134" spans="1:51">
      <c r="A134" s="167">
        <f>'Aim 1 Study Calendar - JV'!A134</f>
        <v>133</v>
      </c>
      <c r="B134" s="166">
        <f>'Aim 1 Study Calendar - JV'!D134</f>
        <v>211219</v>
      </c>
      <c r="C134" s="166" t="str">
        <f>'Aim 1 Study Calendar - JV'!E134</f>
        <v>Unchanged</v>
      </c>
      <c r="D134" s="168">
        <f>'Aim 1 Study Calendar - JV'!T134</f>
        <v>44710</v>
      </c>
      <c r="E134" s="168" t="str">
        <f>'Aim 1 Study Calendar - JV'!L134</f>
        <v>HFD-EX</v>
      </c>
      <c r="F134" s="169">
        <f>'Aim 1 Study Calendar - JV'!AX134</f>
        <v>44742</v>
      </c>
      <c r="G134" s="165">
        <v>15.5</v>
      </c>
      <c r="H134" s="169">
        <f t="shared" si="87"/>
        <v>44756</v>
      </c>
      <c r="I134" s="165">
        <v>24.8</v>
      </c>
      <c r="J134" s="169">
        <f t="shared" si="88"/>
        <v>44770</v>
      </c>
      <c r="K134" s="165">
        <v>28</v>
      </c>
      <c r="L134" s="169">
        <f t="shared" si="89"/>
        <v>44784</v>
      </c>
      <c r="M134" s="189"/>
      <c r="N134" s="169">
        <f t="shared" si="90"/>
        <v>44798</v>
      </c>
      <c r="O134" s="165">
        <f>'Aim 1 Study Calendar - JV'!AC134</f>
        <v>31</v>
      </c>
      <c r="P134" s="169">
        <f t="shared" si="91"/>
        <v>44812</v>
      </c>
      <c r="Q134" s="165">
        <f>'Aim 1 Study Calendar - JV'!AK134</f>
        <v>32.5</v>
      </c>
      <c r="R134" s="169">
        <f t="shared" si="70"/>
        <v>44826</v>
      </c>
      <c r="S134" s="165" t="s">
        <v>146</v>
      </c>
      <c r="T134" s="169">
        <f t="shared" si="71"/>
        <v>44833</v>
      </c>
      <c r="U134" s="165">
        <v>32.200000000000003</v>
      </c>
      <c r="V134" s="170">
        <f t="shared" si="82"/>
        <v>44840</v>
      </c>
      <c r="W134" s="189"/>
      <c r="X134" s="169">
        <f t="shared" si="72"/>
        <v>44854</v>
      </c>
      <c r="Y134" s="189"/>
      <c r="Z134" s="169">
        <f t="shared" si="73"/>
        <v>44868</v>
      </c>
      <c r="AB134" s="169">
        <f t="shared" si="74"/>
        <v>44882</v>
      </c>
      <c r="AD134" s="169">
        <f t="shared" si="75"/>
        <v>44896</v>
      </c>
      <c r="AF134" s="169">
        <f t="shared" si="76"/>
        <v>44910</v>
      </c>
      <c r="AH134" s="169">
        <f t="shared" si="77"/>
        <v>44924</v>
      </c>
      <c r="AJ134" s="169">
        <f t="shared" si="78"/>
        <v>44938</v>
      </c>
      <c r="AL134" s="169">
        <f t="shared" si="83"/>
        <v>44952</v>
      </c>
      <c r="AN134" s="169">
        <f t="shared" si="84"/>
        <v>44966</v>
      </c>
      <c r="AP134" s="169">
        <f t="shared" si="85"/>
        <v>44980</v>
      </c>
      <c r="AR134" s="169">
        <f t="shared" si="86"/>
        <v>44994</v>
      </c>
      <c r="AT134" s="169">
        <f t="shared" si="79"/>
        <v>45008</v>
      </c>
      <c r="AV134" s="169">
        <f t="shared" si="80"/>
        <v>45022</v>
      </c>
      <c r="AX134" s="169">
        <f t="shared" si="81"/>
        <v>45036</v>
      </c>
    </row>
    <row r="135" spans="1:51">
      <c r="A135" s="167">
        <f>'Aim 1 Study Calendar - JV'!A135</f>
        <v>134</v>
      </c>
      <c r="B135" s="166">
        <f>'Aim 1 Study Calendar - JV'!D135</f>
        <v>211219</v>
      </c>
      <c r="C135" s="166" t="str">
        <f>'Aim 1 Study Calendar - JV'!E135</f>
        <v>Unchanged</v>
      </c>
      <c r="D135" s="168">
        <f>'Aim 1 Study Calendar - JV'!T135</f>
        <v>44710</v>
      </c>
      <c r="E135" s="168" t="str">
        <f>'Aim 1 Study Calendar - JV'!L135</f>
        <v>HFD-EX</v>
      </c>
      <c r="F135" s="169">
        <f>'Aim 1 Study Calendar - JV'!AX135</f>
        <v>44742</v>
      </c>
      <c r="G135" s="165">
        <v>18.7</v>
      </c>
      <c r="H135" s="169">
        <f t="shared" si="87"/>
        <v>44756</v>
      </c>
      <c r="I135" s="165">
        <v>25.1</v>
      </c>
      <c r="J135" s="169">
        <f t="shared" si="88"/>
        <v>44770</v>
      </c>
      <c r="K135" s="165">
        <v>29.5</v>
      </c>
      <c r="L135" s="169">
        <f t="shared" si="89"/>
        <v>44784</v>
      </c>
      <c r="M135" s="189"/>
      <c r="N135" s="169">
        <f t="shared" si="90"/>
        <v>44798</v>
      </c>
      <c r="O135" s="165">
        <v>36.200000000000003</v>
      </c>
      <c r="P135" s="169">
        <f t="shared" si="91"/>
        <v>44812</v>
      </c>
      <c r="Q135" s="165">
        <f>'Aim 1 Study Calendar - JV'!AK135</f>
        <v>32.1</v>
      </c>
      <c r="R135" s="169">
        <f t="shared" si="70"/>
        <v>44826</v>
      </c>
      <c r="S135" s="165" t="s">
        <v>146</v>
      </c>
      <c r="T135" s="169">
        <f t="shared" si="71"/>
        <v>44833</v>
      </c>
      <c r="U135" s="165">
        <v>32.299999999999997</v>
      </c>
      <c r="V135" s="170">
        <f t="shared" si="82"/>
        <v>44840</v>
      </c>
      <c r="W135" s="189"/>
      <c r="X135" s="169">
        <f t="shared" si="72"/>
        <v>44854</v>
      </c>
      <c r="Y135" s="189"/>
      <c r="Z135" s="169">
        <f t="shared" si="73"/>
        <v>44868</v>
      </c>
      <c r="AB135" s="169">
        <f t="shared" si="74"/>
        <v>44882</v>
      </c>
      <c r="AD135" s="169">
        <f t="shared" si="75"/>
        <v>44896</v>
      </c>
      <c r="AF135" s="169">
        <f t="shared" si="76"/>
        <v>44910</v>
      </c>
      <c r="AH135" s="169">
        <f t="shared" si="77"/>
        <v>44924</v>
      </c>
      <c r="AJ135" s="169">
        <f t="shared" si="78"/>
        <v>44938</v>
      </c>
      <c r="AL135" s="169">
        <f t="shared" si="83"/>
        <v>44952</v>
      </c>
      <c r="AN135" s="169">
        <f t="shared" si="84"/>
        <v>44966</v>
      </c>
      <c r="AP135" s="169">
        <f t="shared" si="85"/>
        <v>44980</v>
      </c>
      <c r="AR135" s="169">
        <f t="shared" si="86"/>
        <v>44994</v>
      </c>
      <c r="AT135" s="169">
        <f t="shared" si="79"/>
        <v>45008</v>
      </c>
      <c r="AV135" s="169">
        <f t="shared" si="80"/>
        <v>45022</v>
      </c>
      <c r="AX135" s="169">
        <f t="shared" si="81"/>
        <v>45036</v>
      </c>
    </row>
    <row r="136" spans="1:51">
      <c r="A136" s="167">
        <f>'Aim 1 Study Calendar - JV'!A136</f>
        <v>135</v>
      </c>
      <c r="B136" s="166">
        <f>'Aim 1 Study Calendar - JV'!D136</f>
        <v>211691</v>
      </c>
      <c r="C136" s="166" t="str">
        <f>'Aim 1 Study Calendar - JV'!E136</f>
        <v>Unchanged</v>
      </c>
      <c r="D136" s="168">
        <f>'Aim 1 Study Calendar - JV'!T136</f>
        <v>44721</v>
      </c>
      <c r="E136" s="168" t="str">
        <f>'Aim 1 Study Calendar - JV'!L136</f>
        <v>HFD-SED</v>
      </c>
      <c r="F136" s="169">
        <f>'Aim 1 Study Calendar - JV'!AX136</f>
        <v>44756</v>
      </c>
      <c r="G136" s="165">
        <v>25.3</v>
      </c>
      <c r="H136" s="169">
        <f t="shared" si="87"/>
        <v>44770</v>
      </c>
      <c r="I136" s="165">
        <v>28.3</v>
      </c>
      <c r="J136" s="169">
        <f t="shared" si="88"/>
        <v>44784</v>
      </c>
      <c r="K136" s="165">
        <v>33.200000000000003</v>
      </c>
      <c r="L136" s="169">
        <f t="shared" si="89"/>
        <v>44798</v>
      </c>
      <c r="M136" s="165">
        <v>36.299999999999997</v>
      </c>
      <c r="N136" s="169">
        <f t="shared" si="90"/>
        <v>44812</v>
      </c>
      <c r="O136" s="165">
        <v>39.799999999999997</v>
      </c>
      <c r="P136" s="169">
        <f t="shared" si="91"/>
        <v>44826</v>
      </c>
      <c r="Q136" s="165">
        <f>'Aim 1 Study Calendar - JV'!AK136</f>
        <v>0</v>
      </c>
      <c r="R136" s="169">
        <f t="shared" si="70"/>
        <v>44840</v>
      </c>
      <c r="S136" s="165" t="s">
        <v>146</v>
      </c>
      <c r="T136" s="169">
        <f t="shared" si="71"/>
        <v>44847</v>
      </c>
      <c r="U136" s="201"/>
      <c r="V136" s="170">
        <f t="shared" si="82"/>
        <v>44854</v>
      </c>
      <c r="W136" s="201"/>
      <c r="X136" s="169">
        <f t="shared" si="72"/>
        <v>44868</v>
      </c>
      <c r="Z136" s="169">
        <f t="shared" si="73"/>
        <v>44882</v>
      </c>
      <c r="AB136" s="169">
        <f t="shared" si="74"/>
        <v>44896</v>
      </c>
      <c r="AD136" s="169">
        <f t="shared" si="75"/>
        <v>44910</v>
      </c>
      <c r="AF136" s="169">
        <f t="shared" si="76"/>
        <v>44924</v>
      </c>
      <c r="AH136" s="169">
        <f t="shared" si="77"/>
        <v>44938</v>
      </c>
      <c r="AJ136" s="169">
        <f t="shared" si="78"/>
        <v>44952</v>
      </c>
      <c r="AL136" s="169">
        <f t="shared" si="83"/>
        <v>44966</v>
      </c>
      <c r="AN136" s="169">
        <f t="shared" si="84"/>
        <v>44980</v>
      </c>
      <c r="AP136" s="169">
        <f t="shared" si="85"/>
        <v>44994</v>
      </c>
      <c r="AR136" s="169">
        <f t="shared" si="86"/>
        <v>45008</v>
      </c>
      <c r="AT136" s="169">
        <f t="shared" si="79"/>
        <v>45022</v>
      </c>
      <c r="AV136" s="169">
        <f t="shared" si="80"/>
        <v>45036</v>
      </c>
      <c r="AX136" s="169">
        <f t="shared" si="81"/>
        <v>45050</v>
      </c>
    </row>
    <row r="137" spans="1:51">
      <c r="A137" s="167">
        <f>'Aim 1 Study Calendar - JV'!A137</f>
        <v>136</v>
      </c>
      <c r="B137" s="166">
        <f>'Aim 1 Study Calendar - JV'!D137</f>
        <v>211691</v>
      </c>
      <c r="C137" s="166" t="str">
        <f>'Aim 1 Study Calendar - JV'!E137</f>
        <v>Unchanged</v>
      </c>
      <c r="D137" s="168">
        <f>'Aim 1 Study Calendar - JV'!T137</f>
        <v>44721</v>
      </c>
      <c r="E137" s="168" t="str">
        <f>'Aim 1 Study Calendar - JV'!L137</f>
        <v>HFD-EX</v>
      </c>
      <c r="F137" s="169">
        <f>'Aim 1 Study Calendar - JV'!AX137</f>
        <v>44756</v>
      </c>
      <c r="G137" s="165">
        <v>25.4</v>
      </c>
      <c r="H137" s="169">
        <f t="shared" si="87"/>
        <v>44770</v>
      </c>
      <c r="I137" s="165">
        <v>27.7</v>
      </c>
      <c r="J137" s="169">
        <f t="shared" si="88"/>
        <v>44784</v>
      </c>
      <c r="K137" s="165">
        <v>32.1</v>
      </c>
      <c r="L137" s="169">
        <f t="shared" si="89"/>
        <v>44798</v>
      </c>
      <c r="M137" s="165">
        <v>35.4</v>
      </c>
      <c r="N137" s="169">
        <f t="shared" si="90"/>
        <v>44812</v>
      </c>
      <c r="O137" s="165">
        <v>37.4</v>
      </c>
      <c r="P137" s="169">
        <f t="shared" si="91"/>
        <v>44826</v>
      </c>
      <c r="Q137" s="165">
        <f>'Aim 1 Study Calendar - JV'!AK137</f>
        <v>0</v>
      </c>
      <c r="R137" s="169">
        <f t="shared" si="70"/>
        <v>44840</v>
      </c>
      <c r="S137" s="165" t="s">
        <v>146</v>
      </c>
      <c r="T137" s="169">
        <f t="shared" si="71"/>
        <v>44847</v>
      </c>
      <c r="U137" s="201"/>
      <c r="V137" s="170">
        <f t="shared" ref="V137:V168" si="92">T137+7</f>
        <v>44854</v>
      </c>
      <c r="W137" s="201"/>
      <c r="X137" s="169">
        <f t="shared" si="72"/>
        <v>44868</v>
      </c>
      <c r="Z137" s="169">
        <f t="shared" si="73"/>
        <v>44882</v>
      </c>
      <c r="AB137" s="169">
        <f t="shared" si="74"/>
        <v>44896</v>
      </c>
      <c r="AD137" s="169">
        <f t="shared" si="75"/>
        <v>44910</v>
      </c>
      <c r="AF137" s="169">
        <f t="shared" si="76"/>
        <v>44924</v>
      </c>
      <c r="AH137" s="169">
        <f t="shared" si="77"/>
        <v>44938</v>
      </c>
      <c r="AJ137" s="169">
        <f t="shared" si="78"/>
        <v>44952</v>
      </c>
      <c r="AL137" s="169">
        <f t="shared" si="83"/>
        <v>44966</v>
      </c>
      <c r="AN137" s="169">
        <f t="shared" si="84"/>
        <v>44980</v>
      </c>
      <c r="AP137" s="169">
        <f t="shared" si="85"/>
        <v>44994</v>
      </c>
      <c r="AR137" s="169">
        <f t="shared" si="86"/>
        <v>45008</v>
      </c>
      <c r="AT137" s="169">
        <f t="shared" si="79"/>
        <v>45022</v>
      </c>
      <c r="AV137" s="169">
        <f t="shared" si="80"/>
        <v>45036</v>
      </c>
      <c r="AX137" s="169">
        <f t="shared" si="81"/>
        <v>45050</v>
      </c>
    </row>
    <row r="138" spans="1:51" s="171" customFormat="1">
      <c r="A138" s="177">
        <f>'Aim 1 Study Calendar - JV'!A138</f>
        <v>137</v>
      </c>
      <c r="B138" s="176">
        <f>'Aim 1 Study Calendar - JV'!D138</f>
        <v>211686</v>
      </c>
      <c r="C138" s="176" t="str">
        <f>'Aim 1 Study Calendar - JV'!E138</f>
        <v>Unchanged</v>
      </c>
      <c r="D138" s="175">
        <f>'Aim 1 Study Calendar - JV'!T138</f>
        <v>44721</v>
      </c>
      <c r="E138" s="175" t="str">
        <f>'Aim 1 Study Calendar - JV'!L138</f>
        <v>HFD-SED</v>
      </c>
      <c r="F138" s="173">
        <f>'Aim 1 Study Calendar - JV'!AX138</f>
        <v>44756</v>
      </c>
      <c r="G138" s="172">
        <v>18.5</v>
      </c>
      <c r="H138" s="173">
        <f t="shared" si="87"/>
        <v>44770</v>
      </c>
      <c r="I138" s="172">
        <v>19.3</v>
      </c>
      <c r="J138" s="173">
        <f t="shared" si="88"/>
        <v>44784</v>
      </c>
      <c r="K138" s="172">
        <v>22.1</v>
      </c>
      <c r="L138" s="173">
        <f t="shared" si="89"/>
        <v>44798</v>
      </c>
      <c r="M138" s="172">
        <v>24.7</v>
      </c>
      <c r="N138" s="173">
        <f t="shared" si="90"/>
        <v>44812</v>
      </c>
      <c r="O138" s="172" t="str">
        <f>'Aim 1 Study Calendar - JV'!AC138</f>
        <v>N/A</v>
      </c>
      <c r="P138" s="173">
        <f t="shared" si="91"/>
        <v>44826</v>
      </c>
      <c r="Q138" s="172" t="str">
        <f>'Aim 1 Study Calendar - JV'!AK138</f>
        <v>N/A</v>
      </c>
      <c r="R138" s="173">
        <f t="shared" si="70"/>
        <v>44840</v>
      </c>
      <c r="S138" s="172" t="s">
        <v>146</v>
      </c>
      <c r="T138" s="173">
        <f t="shared" si="71"/>
        <v>44847</v>
      </c>
      <c r="U138" s="189"/>
      <c r="V138" s="174">
        <f t="shared" si="92"/>
        <v>44854</v>
      </c>
      <c r="W138" s="189"/>
      <c r="X138" s="173">
        <f t="shared" si="72"/>
        <v>44868</v>
      </c>
      <c r="Y138" s="172"/>
      <c r="Z138" s="173">
        <f t="shared" si="73"/>
        <v>44882</v>
      </c>
      <c r="AA138" s="172"/>
      <c r="AB138" s="173">
        <f t="shared" si="74"/>
        <v>44896</v>
      </c>
      <c r="AC138" s="172"/>
      <c r="AD138" s="173">
        <f t="shared" si="75"/>
        <v>44910</v>
      </c>
      <c r="AE138" s="172"/>
      <c r="AF138" s="173">
        <f t="shared" si="76"/>
        <v>44924</v>
      </c>
      <c r="AG138" s="172"/>
      <c r="AH138" s="173">
        <f t="shared" si="77"/>
        <v>44938</v>
      </c>
      <c r="AI138" s="172"/>
      <c r="AJ138" s="173">
        <f t="shared" si="78"/>
        <v>44952</v>
      </c>
      <c r="AK138" s="172"/>
      <c r="AL138" s="173">
        <f t="shared" si="83"/>
        <v>44966</v>
      </c>
      <c r="AM138" s="172"/>
      <c r="AN138" s="173">
        <f t="shared" si="84"/>
        <v>44980</v>
      </c>
      <c r="AO138" s="172"/>
      <c r="AP138" s="173">
        <f t="shared" si="85"/>
        <v>44994</v>
      </c>
      <c r="AQ138" s="172"/>
      <c r="AR138" s="173">
        <f t="shared" si="86"/>
        <v>45008</v>
      </c>
      <c r="AS138" s="172"/>
      <c r="AT138" s="173">
        <f t="shared" si="79"/>
        <v>45022</v>
      </c>
      <c r="AU138" s="172"/>
      <c r="AV138" s="173">
        <f t="shared" si="80"/>
        <v>45036</v>
      </c>
      <c r="AW138" s="172"/>
      <c r="AX138" s="173">
        <f t="shared" si="81"/>
        <v>45050</v>
      </c>
      <c r="AY138" s="172"/>
    </row>
    <row r="139" spans="1:51" s="171" customFormat="1">
      <c r="A139" s="177">
        <f>'Aim 1 Study Calendar - JV'!A139</f>
        <v>138</v>
      </c>
      <c r="B139" s="176">
        <f>'Aim 1 Study Calendar - JV'!D139</f>
        <v>211686</v>
      </c>
      <c r="C139" s="176" t="str">
        <f>'Aim 1 Study Calendar - JV'!E139</f>
        <v>Unchanged</v>
      </c>
      <c r="D139" s="175">
        <f>'Aim 1 Study Calendar - JV'!T139</f>
        <v>44721</v>
      </c>
      <c r="E139" s="175" t="str">
        <f>'Aim 1 Study Calendar - JV'!L139</f>
        <v>HFD-SED</v>
      </c>
      <c r="F139" s="173">
        <f>'Aim 1 Study Calendar - JV'!AX139</f>
        <v>44756</v>
      </c>
      <c r="G139" s="172">
        <v>17.899999999999999</v>
      </c>
      <c r="H139" s="173">
        <f t="shared" si="87"/>
        <v>44770</v>
      </c>
      <c r="I139" s="172">
        <v>20</v>
      </c>
      <c r="J139" s="173">
        <f t="shared" si="88"/>
        <v>44784</v>
      </c>
      <c r="K139" s="172">
        <v>22.9</v>
      </c>
      <c r="L139" s="173">
        <f t="shared" si="89"/>
        <v>44798</v>
      </c>
      <c r="M139" s="172">
        <v>25.5</v>
      </c>
      <c r="N139" s="173">
        <f t="shared" si="90"/>
        <v>44812</v>
      </c>
      <c r="O139" s="172" t="str">
        <f>'Aim 1 Study Calendar - JV'!AC139</f>
        <v>N/A</v>
      </c>
      <c r="P139" s="173">
        <f t="shared" si="91"/>
        <v>44826</v>
      </c>
      <c r="Q139" s="172" t="str">
        <f>'Aim 1 Study Calendar - JV'!AK139</f>
        <v>N/A</v>
      </c>
      <c r="R139" s="173">
        <f t="shared" si="70"/>
        <v>44840</v>
      </c>
      <c r="S139" s="172" t="s">
        <v>146</v>
      </c>
      <c r="T139" s="173">
        <f t="shared" si="71"/>
        <v>44847</v>
      </c>
      <c r="U139" s="189"/>
      <c r="V139" s="174">
        <f t="shared" si="92"/>
        <v>44854</v>
      </c>
      <c r="W139" s="189"/>
      <c r="X139" s="173">
        <f t="shared" si="72"/>
        <v>44868</v>
      </c>
      <c r="Y139" s="172"/>
      <c r="Z139" s="173">
        <f t="shared" si="73"/>
        <v>44882</v>
      </c>
      <c r="AA139" s="172"/>
      <c r="AB139" s="173">
        <f t="shared" si="74"/>
        <v>44896</v>
      </c>
      <c r="AC139" s="172"/>
      <c r="AD139" s="173">
        <f t="shared" si="75"/>
        <v>44910</v>
      </c>
      <c r="AE139" s="172"/>
      <c r="AF139" s="173">
        <f t="shared" si="76"/>
        <v>44924</v>
      </c>
      <c r="AG139" s="172"/>
      <c r="AH139" s="173">
        <f t="shared" si="77"/>
        <v>44938</v>
      </c>
      <c r="AI139" s="172"/>
      <c r="AJ139" s="173">
        <f t="shared" si="78"/>
        <v>44952</v>
      </c>
      <c r="AK139" s="172"/>
      <c r="AL139" s="173">
        <f t="shared" si="83"/>
        <v>44966</v>
      </c>
      <c r="AM139" s="172"/>
      <c r="AN139" s="173">
        <f t="shared" si="84"/>
        <v>44980</v>
      </c>
      <c r="AO139" s="172"/>
      <c r="AP139" s="173">
        <f t="shared" si="85"/>
        <v>44994</v>
      </c>
      <c r="AQ139" s="172"/>
      <c r="AR139" s="173">
        <f t="shared" si="86"/>
        <v>45008</v>
      </c>
      <c r="AS139" s="172"/>
      <c r="AT139" s="173">
        <f t="shared" si="79"/>
        <v>45022</v>
      </c>
      <c r="AU139" s="172"/>
      <c r="AV139" s="173">
        <f t="shared" si="80"/>
        <v>45036</v>
      </c>
      <c r="AW139" s="172"/>
      <c r="AX139" s="173">
        <f t="shared" si="81"/>
        <v>45050</v>
      </c>
      <c r="AY139" s="172"/>
    </row>
    <row r="140" spans="1:51" s="171" customFormat="1">
      <c r="A140" s="177">
        <f>'Aim 1 Study Calendar - JV'!A140</f>
        <v>139</v>
      </c>
      <c r="B140" s="176">
        <f>'Aim 1 Study Calendar - JV'!D140</f>
        <v>211686</v>
      </c>
      <c r="C140" s="176" t="str">
        <f>'Aim 1 Study Calendar - JV'!E140</f>
        <v>Unchanged</v>
      </c>
      <c r="D140" s="175">
        <f>'Aim 1 Study Calendar - JV'!T140</f>
        <v>44721</v>
      </c>
      <c r="E140" s="175" t="str">
        <f>'Aim 1 Study Calendar - JV'!L140</f>
        <v>HFD-SED</v>
      </c>
      <c r="F140" s="173">
        <f>'Aim 1 Study Calendar - JV'!AX140</f>
        <v>44756</v>
      </c>
      <c r="G140" s="172">
        <v>18.100000000000001</v>
      </c>
      <c r="H140" s="173">
        <f t="shared" si="87"/>
        <v>44770</v>
      </c>
      <c r="I140" s="172">
        <v>19.399999999999999</v>
      </c>
      <c r="J140" s="173">
        <f t="shared" si="88"/>
        <v>44784</v>
      </c>
      <c r="K140" s="172">
        <v>23.7</v>
      </c>
      <c r="L140" s="173">
        <f t="shared" si="89"/>
        <v>44798</v>
      </c>
      <c r="M140" s="172">
        <v>25.6</v>
      </c>
      <c r="N140" s="173">
        <f t="shared" si="90"/>
        <v>44812</v>
      </c>
      <c r="O140" s="172" t="str">
        <f>'Aim 1 Study Calendar - JV'!AC140</f>
        <v>N/A</v>
      </c>
      <c r="P140" s="173">
        <f t="shared" si="91"/>
        <v>44826</v>
      </c>
      <c r="Q140" s="172" t="str">
        <f>'Aim 1 Study Calendar - JV'!AK140</f>
        <v>N/A</v>
      </c>
      <c r="R140" s="173">
        <f t="shared" si="70"/>
        <v>44840</v>
      </c>
      <c r="S140" s="172" t="s">
        <v>146</v>
      </c>
      <c r="T140" s="173">
        <f t="shared" si="71"/>
        <v>44847</v>
      </c>
      <c r="U140" s="189"/>
      <c r="V140" s="174">
        <f t="shared" si="92"/>
        <v>44854</v>
      </c>
      <c r="W140" s="189"/>
      <c r="X140" s="173">
        <f t="shared" si="72"/>
        <v>44868</v>
      </c>
      <c r="Y140" s="172"/>
      <c r="Z140" s="173">
        <f t="shared" si="73"/>
        <v>44882</v>
      </c>
      <c r="AA140" s="172"/>
      <c r="AB140" s="173">
        <f t="shared" si="74"/>
        <v>44896</v>
      </c>
      <c r="AC140" s="172"/>
      <c r="AD140" s="173">
        <f t="shared" si="75"/>
        <v>44910</v>
      </c>
      <c r="AE140" s="172"/>
      <c r="AF140" s="173">
        <f t="shared" si="76"/>
        <v>44924</v>
      </c>
      <c r="AG140" s="172"/>
      <c r="AH140" s="173">
        <f t="shared" si="77"/>
        <v>44938</v>
      </c>
      <c r="AI140" s="172"/>
      <c r="AJ140" s="173">
        <f t="shared" si="78"/>
        <v>44952</v>
      </c>
      <c r="AK140" s="172"/>
      <c r="AL140" s="173">
        <f t="shared" si="83"/>
        <v>44966</v>
      </c>
      <c r="AM140" s="172"/>
      <c r="AN140" s="173">
        <f t="shared" si="84"/>
        <v>44980</v>
      </c>
      <c r="AO140" s="172"/>
      <c r="AP140" s="173">
        <f t="shared" si="85"/>
        <v>44994</v>
      </c>
      <c r="AQ140" s="172"/>
      <c r="AR140" s="173">
        <f t="shared" si="86"/>
        <v>45008</v>
      </c>
      <c r="AS140" s="172"/>
      <c r="AT140" s="173">
        <f t="shared" si="79"/>
        <v>45022</v>
      </c>
      <c r="AU140" s="172"/>
      <c r="AV140" s="173">
        <f t="shared" si="80"/>
        <v>45036</v>
      </c>
      <c r="AW140" s="172"/>
      <c r="AX140" s="173">
        <f t="shared" si="81"/>
        <v>45050</v>
      </c>
      <c r="AY140" s="172"/>
    </row>
    <row r="141" spans="1:51" s="171" customFormat="1">
      <c r="A141" s="177">
        <f>'Aim 1 Study Calendar - JV'!A141</f>
        <v>140</v>
      </c>
      <c r="B141" s="176">
        <f>'Aim 1 Study Calendar - JV'!D141</f>
        <v>211686</v>
      </c>
      <c r="C141" s="176" t="str">
        <f>'Aim 1 Study Calendar - JV'!E141</f>
        <v>Unchanged</v>
      </c>
      <c r="D141" s="175">
        <f>'Aim 1 Study Calendar - JV'!T141</f>
        <v>44721</v>
      </c>
      <c r="E141" s="175" t="str">
        <f>'Aim 1 Study Calendar - JV'!L141</f>
        <v>HFD-EX</v>
      </c>
      <c r="F141" s="173">
        <f>'Aim 1 Study Calendar - JV'!AX141</f>
        <v>44756</v>
      </c>
      <c r="G141" s="172">
        <v>17.5</v>
      </c>
      <c r="H141" s="173">
        <f t="shared" si="87"/>
        <v>44770</v>
      </c>
      <c r="I141" s="172">
        <v>20.100000000000001</v>
      </c>
      <c r="J141" s="173">
        <f t="shared" si="88"/>
        <v>44784</v>
      </c>
      <c r="K141" s="172">
        <v>22.3</v>
      </c>
      <c r="L141" s="173">
        <f t="shared" si="89"/>
        <v>44798</v>
      </c>
      <c r="M141" s="172">
        <v>24.5</v>
      </c>
      <c r="N141" s="173">
        <f t="shared" si="90"/>
        <v>44812</v>
      </c>
      <c r="O141" s="172" t="str">
        <f>'Aim 1 Study Calendar - JV'!AC141</f>
        <v>N/A</v>
      </c>
      <c r="P141" s="173">
        <f t="shared" si="91"/>
        <v>44826</v>
      </c>
      <c r="Q141" s="172" t="str">
        <f>'Aim 1 Study Calendar - JV'!AK141</f>
        <v>N/A</v>
      </c>
      <c r="R141" s="173">
        <f t="shared" si="70"/>
        <v>44840</v>
      </c>
      <c r="S141" s="172" t="s">
        <v>146</v>
      </c>
      <c r="T141" s="173">
        <f t="shared" si="71"/>
        <v>44847</v>
      </c>
      <c r="U141" s="189"/>
      <c r="V141" s="174">
        <f t="shared" si="92"/>
        <v>44854</v>
      </c>
      <c r="W141" s="189"/>
      <c r="X141" s="173">
        <f t="shared" si="72"/>
        <v>44868</v>
      </c>
      <c r="Y141" s="172"/>
      <c r="Z141" s="173">
        <f t="shared" si="73"/>
        <v>44882</v>
      </c>
      <c r="AA141" s="172"/>
      <c r="AB141" s="173">
        <f t="shared" si="74"/>
        <v>44896</v>
      </c>
      <c r="AC141" s="172"/>
      <c r="AD141" s="173">
        <f t="shared" si="75"/>
        <v>44910</v>
      </c>
      <c r="AE141" s="172"/>
      <c r="AF141" s="173">
        <f t="shared" si="76"/>
        <v>44924</v>
      </c>
      <c r="AG141" s="172"/>
      <c r="AH141" s="173">
        <f t="shared" si="77"/>
        <v>44938</v>
      </c>
      <c r="AI141" s="172"/>
      <c r="AJ141" s="173">
        <f t="shared" si="78"/>
        <v>44952</v>
      </c>
      <c r="AK141" s="172"/>
      <c r="AL141" s="173">
        <f t="shared" si="83"/>
        <v>44966</v>
      </c>
      <c r="AM141" s="172"/>
      <c r="AN141" s="173">
        <f t="shared" si="84"/>
        <v>44980</v>
      </c>
      <c r="AO141" s="172"/>
      <c r="AP141" s="173">
        <f t="shared" si="85"/>
        <v>44994</v>
      </c>
      <c r="AQ141" s="172"/>
      <c r="AR141" s="173">
        <f t="shared" si="86"/>
        <v>45008</v>
      </c>
      <c r="AS141" s="172"/>
      <c r="AT141" s="173">
        <f t="shared" si="79"/>
        <v>45022</v>
      </c>
      <c r="AU141" s="172"/>
      <c r="AV141" s="173">
        <f t="shared" si="80"/>
        <v>45036</v>
      </c>
      <c r="AW141" s="172"/>
      <c r="AX141" s="173">
        <f t="shared" si="81"/>
        <v>45050</v>
      </c>
      <c r="AY141" s="172"/>
    </row>
    <row r="142" spans="1:51">
      <c r="A142" s="167">
        <f>'Aim 1 Study Calendar - JV'!A142</f>
        <v>141</v>
      </c>
      <c r="B142" s="166">
        <f>'Aim 1 Study Calendar - JV'!D142</f>
        <v>211687</v>
      </c>
      <c r="C142" s="166" t="str">
        <f>'Aim 1 Study Calendar - JV'!E142</f>
        <v>Unchanged</v>
      </c>
      <c r="D142" s="168">
        <f>'Aim 1 Study Calendar - JV'!T142</f>
        <v>44721</v>
      </c>
      <c r="E142" s="168" t="str">
        <f>'Aim 1 Study Calendar - JV'!L142</f>
        <v>HFD-SED</v>
      </c>
      <c r="F142" s="169">
        <f>'Aim 1 Study Calendar - JV'!AX142</f>
        <v>44756</v>
      </c>
      <c r="G142" s="165">
        <v>18.5</v>
      </c>
      <c r="H142" s="169">
        <f t="shared" si="87"/>
        <v>44770</v>
      </c>
      <c r="I142" s="165">
        <v>20.5</v>
      </c>
      <c r="J142" s="169">
        <f t="shared" si="88"/>
        <v>44784</v>
      </c>
      <c r="K142" s="165">
        <v>21.5</v>
      </c>
      <c r="L142" s="169">
        <f t="shared" si="89"/>
        <v>44798</v>
      </c>
      <c r="M142" s="165">
        <v>23.2</v>
      </c>
      <c r="N142" s="169">
        <f t="shared" si="90"/>
        <v>44812</v>
      </c>
      <c r="O142" s="165">
        <v>25.4</v>
      </c>
      <c r="P142" s="169">
        <f t="shared" si="91"/>
        <v>44826</v>
      </c>
      <c r="Q142" s="165">
        <f>'Aim 1 Study Calendar - JV'!AK142</f>
        <v>0</v>
      </c>
      <c r="R142" s="169">
        <f t="shared" si="70"/>
        <v>44840</v>
      </c>
      <c r="S142" s="165" t="s">
        <v>146</v>
      </c>
      <c r="T142" s="169">
        <f t="shared" si="71"/>
        <v>44847</v>
      </c>
      <c r="U142" s="165">
        <v>23.3</v>
      </c>
      <c r="V142" s="170">
        <f t="shared" si="92"/>
        <v>44854</v>
      </c>
      <c r="W142" s="165">
        <v>21.5</v>
      </c>
      <c r="X142" s="169">
        <f t="shared" si="72"/>
        <v>44868</v>
      </c>
      <c r="Z142" s="169">
        <f t="shared" si="73"/>
        <v>44882</v>
      </c>
      <c r="AB142" s="169">
        <f t="shared" si="74"/>
        <v>44896</v>
      </c>
      <c r="AD142" s="169">
        <f t="shared" si="75"/>
        <v>44910</v>
      </c>
      <c r="AF142" s="169">
        <f t="shared" si="76"/>
        <v>44924</v>
      </c>
      <c r="AH142" s="169">
        <f t="shared" si="77"/>
        <v>44938</v>
      </c>
      <c r="AJ142" s="169">
        <f t="shared" si="78"/>
        <v>44952</v>
      </c>
      <c r="AL142" s="169">
        <f t="shared" si="83"/>
        <v>44966</v>
      </c>
      <c r="AN142" s="169">
        <f t="shared" si="84"/>
        <v>44980</v>
      </c>
      <c r="AP142" s="169">
        <f t="shared" si="85"/>
        <v>44994</v>
      </c>
      <c r="AR142" s="169">
        <f t="shared" si="86"/>
        <v>45008</v>
      </c>
      <c r="AT142" s="169">
        <f t="shared" si="79"/>
        <v>45022</v>
      </c>
      <c r="AV142" s="169">
        <f t="shared" si="80"/>
        <v>45036</v>
      </c>
      <c r="AX142" s="169">
        <f t="shared" si="81"/>
        <v>45050</v>
      </c>
    </row>
    <row r="143" spans="1:51">
      <c r="A143" s="167">
        <f>'Aim 1 Study Calendar - JV'!A143</f>
        <v>142</v>
      </c>
      <c r="B143" s="166">
        <f>'Aim 1 Study Calendar - JV'!D143</f>
        <v>211687</v>
      </c>
      <c r="C143" s="166" t="str">
        <f>'Aim 1 Study Calendar - JV'!E143</f>
        <v>Unchanged</v>
      </c>
      <c r="D143" s="168">
        <f>'Aim 1 Study Calendar - JV'!T143</f>
        <v>44721</v>
      </c>
      <c r="E143" s="168" t="str">
        <f>'Aim 1 Study Calendar - JV'!L143</f>
        <v>HFD-EX</v>
      </c>
      <c r="F143" s="169">
        <f>'Aim 1 Study Calendar - JV'!AX143</f>
        <v>44756</v>
      </c>
      <c r="G143" s="165">
        <v>16.8</v>
      </c>
      <c r="H143" s="169">
        <f t="shared" si="87"/>
        <v>44770</v>
      </c>
      <c r="I143" s="165">
        <v>17.7</v>
      </c>
      <c r="J143" s="169">
        <f t="shared" si="88"/>
        <v>44784</v>
      </c>
      <c r="K143" s="165">
        <v>19.100000000000001</v>
      </c>
      <c r="L143" s="169">
        <f t="shared" si="89"/>
        <v>44798</v>
      </c>
      <c r="M143" s="165">
        <v>21</v>
      </c>
      <c r="N143" s="169">
        <f t="shared" si="90"/>
        <v>44812</v>
      </c>
      <c r="O143" s="165">
        <v>23.3</v>
      </c>
      <c r="P143" s="169">
        <f t="shared" si="91"/>
        <v>44826</v>
      </c>
      <c r="Q143" s="165">
        <f>'Aim 1 Study Calendar - JV'!AK143</f>
        <v>0</v>
      </c>
      <c r="R143" s="169">
        <f t="shared" si="70"/>
        <v>44840</v>
      </c>
      <c r="S143" s="165" t="s">
        <v>146</v>
      </c>
      <c r="T143" s="169">
        <f t="shared" si="71"/>
        <v>44847</v>
      </c>
      <c r="U143" s="165">
        <v>20.6</v>
      </c>
      <c r="V143" s="170">
        <f t="shared" si="92"/>
        <v>44854</v>
      </c>
      <c r="W143" s="165">
        <v>19.8</v>
      </c>
      <c r="X143" s="169">
        <f t="shared" si="72"/>
        <v>44868</v>
      </c>
      <c r="Z143" s="169">
        <f t="shared" si="73"/>
        <v>44882</v>
      </c>
      <c r="AB143" s="169">
        <f t="shared" si="74"/>
        <v>44896</v>
      </c>
      <c r="AD143" s="169">
        <f t="shared" si="75"/>
        <v>44910</v>
      </c>
      <c r="AF143" s="169">
        <f t="shared" si="76"/>
        <v>44924</v>
      </c>
      <c r="AH143" s="169">
        <f t="shared" si="77"/>
        <v>44938</v>
      </c>
      <c r="AJ143" s="169">
        <f t="shared" si="78"/>
        <v>44952</v>
      </c>
      <c r="AL143" s="169">
        <f t="shared" si="83"/>
        <v>44966</v>
      </c>
      <c r="AN143" s="169">
        <f t="shared" si="84"/>
        <v>44980</v>
      </c>
      <c r="AP143" s="169">
        <f t="shared" si="85"/>
        <v>44994</v>
      </c>
      <c r="AR143" s="169">
        <f t="shared" si="86"/>
        <v>45008</v>
      </c>
      <c r="AT143" s="169">
        <f t="shared" si="79"/>
        <v>45022</v>
      </c>
      <c r="AV143" s="169">
        <f t="shared" si="80"/>
        <v>45036</v>
      </c>
      <c r="AX143" s="169">
        <f t="shared" si="81"/>
        <v>45050</v>
      </c>
    </row>
    <row r="144" spans="1:51">
      <c r="A144" s="167">
        <f>'Aim 1 Study Calendar - JV'!A144</f>
        <v>143</v>
      </c>
      <c r="B144" s="166">
        <f>'Aim 1 Study Calendar - JV'!D144</f>
        <v>211687</v>
      </c>
      <c r="C144" s="166" t="str">
        <f>'Aim 1 Study Calendar - JV'!E144</f>
        <v>Unchanged</v>
      </c>
      <c r="D144" s="168">
        <f>'Aim 1 Study Calendar - JV'!T144</f>
        <v>44722</v>
      </c>
      <c r="E144" s="168" t="str">
        <f>'Aim 1 Study Calendar - JV'!L144</f>
        <v>HFD-EX</v>
      </c>
      <c r="F144" s="169">
        <f>'Aim 1 Study Calendar - JV'!AX144</f>
        <v>44756</v>
      </c>
      <c r="G144" s="165">
        <v>18.899999999999999</v>
      </c>
      <c r="H144" s="169">
        <f t="shared" si="87"/>
        <v>44770</v>
      </c>
      <c r="I144" s="165">
        <v>19.2</v>
      </c>
      <c r="J144" s="169">
        <f t="shared" si="88"/>
        <v>44784</v>
      </c>
      <c r="K144" s="165">
        <v>20.9</v>
      </c>
      <c r="L144" s="169">
        <f t="shared" si="89"/>
        <v>44798</v>
      </c>
      <c r="M144" s="165">
        <v>23.3</v>
      </c>
      <c r="N144" s="169">
        <f t="shared" si="90"/>
        <v>44812</v>
      </c>
      <c r="O144" s="165">
        <v>22.5</v>
      </c>
      <c r="P144" s="169">
        <f t="shared" si="91"/>
        <v>44826</v>
      </c>
      <c r="Q144" s="165">
        <f>'Aim 1 Study Calendar - JV'!AK144</f>
        <v>0</v>
      </c>
      <c r="R144" s="169">
        <f t="shared" si="70"/>
        <v>44840</v>
      </c>
      <c r="S144" s="165" t="s">
        <v>146</v>
      </c>
      <c r="T144" s="169">
        <f t="shared" si="71"/>
        <v>44847</v>
      </c>
      <c r="U144" s="165">
        <v>21.5</v>
      </c>
      <c r="V144" s="170">
        <f t="shared" si="92"/>
        <v>44854</v>
      </c>
      <c r="W144" s="165">
        <v>20.5</v>
      </c>
      <c r="X144" s="169">
        <f t="shared" si="72"/>
        <v>44868</v>
      </c>
      <c r="Z144" s="169">
        <f t="shared" si="73"/>
        <v>44882</v>
      </c>
      <c r="AB144" s="169">
        <f t="shared" si="74"/>
        <v>44896</v>
      </c>
      <c r="AD144" s="169">
        <f t="shared" si="75"/>
        <v>44910</v>
      </c>
      <c r="AF144" s="169">
        <f t="shared" si="76"/>
        <v>44924</v>
      </c>
      <c r="AH144" s="169">
        <f t="shared" si="77"/>
        <v>44938</v>
      </c>
      <c r="AJ144" s="169">
        <f t="shared" si="78"/>
        <v>44952</v>
      </c>
      <c r="AL144" s="169">
        <f t="shared" si="83"/>
        <v>44966</v>
      </c>
      <c r="AN144" s="169">
        <f t="shared" si="84"/>
        <v>44980</v>
      </c>
      <c r="AP144" s="169">
        <f t="shared" si="85"/>
        <v>44994</v>
      </c>
      <c r="AR144" s="169">
        <f t="shared" si="86"/>
        <v>45008</v>
      </c>
      <c r="AT144" s="169">
        <f t="shared" si="79"/>
        <v>45022</v>
      </c>
      <c r="AV144" s="169">
        <f t="shared" si="80"/>
        <v>45036</v>
      </c>
      <c r="AX144" s="169">
        <f t="shared" si="81"/>
        <v>45050</v>
      </c>
    </row>
    <row r="145" spans="1:51">
      <c r="A145" s="167">
        <f>'Aim 1 Study Calendar - JV'!A145</f>
        <v>144</v>
      </c>
      <c r="B145" s="166">
        <f>'Aim 1 Study Calendar - JV'!D145</f>
        <v>211688</v>
      </c>
      <c r="C145" s="166" t="str">
        <f>'Aim 1 Study Calendar - JV'!E145</f>
        <v>Unchanged</v>
      </c>
      <c r="D145" s="168">
        <f>'Aim 1 Study Calendar - JV'!T145</f>
        <v>44722</v>
      </c>
      <c r="E145" s="168" t="str">
        <f>'Aim 1 Study Calendar - JV'!L145</f>
        <v>HFD-SED</v>
      </c>
      <c r="F145" s="169">
        <f>'Aim 1 Study Calendar - JV'!AX145</f>
        <v>44756</v>
      </c>
      <c r="G145" s="165">
        <v>22.7</v>
      </c>
      <c r="H145" s="169">
        <f t="shared" si="87"/>
        <v>44770</v>
      </c>
      <c r="I145" s="165">
        <v>27.5</v>
      </c>
      <c r="J145" s="169">
        <f t="shared" si="88"/>
        <v>44784</v>
      </c>
      <c r="K145" s="165">
        <v>31.1</v>
      </c>
      <c r="L145" s="169">
        <f t="shared" si="89"/>
        <v>44798</v>
      </c>
      <c r="M145" s="165">
        <v>34.799999999999997</v>
      </c>
      <c r="N145" s="169">
        <f t="shared" si="90"/>
        <v>44812</v>
      </c>
      <c r="O145" s="165">
        <v>36.6</v>
      </c>
      <c r="P145" s="169">
        <f t="shared" si="91"/>
        <v>44826</v>
      </c>
      <c r="Q145" s="165">
        <f>'Aim 1 Study Calendar - JV'!AK145</f>
        <v>0</v>
      </c>
      <c r="R145" s="169">
        <f t="shared" si="70"/>
        <v>44840</v>
      </c>
      <c r="S145" s="165" t="s">
        <v>146</v>
      </c>
      <c r="T145" s="169">
        <f t="shared" si="71"/>
        <v>44847</v>
      </c>
      <c r="U145" s="165">
        <v>30</v>
      </c>
      <c r="V145" s="170">
        <f t="shared" si="92"/>
        <v>44854</v>
      </c>
      <c r="W145" s="189"/>
      <c r="X145" s="169">
        <f t="shared" si="72"/>
        <v>44868</v>
      </c>
      <c r="Z145" s="169">
        <f t="shared" si="73"/>
        <v>44882</v>
      </c>
      <c r="AB145" s="169">
        <f t="shared" si="74"/>
        <v>44896</v>
      </c>
      <c r="AD145" s="169">
        <f t="shared" si="75"/>
        <v>44910</v>
      </c>
      <c r="AF145" s="169">
        <f t="shared" si="76"/>
        <v>44924</v>
      </c>
      <c r="AH145" s="169">
        <f t="shared" si="77"/>
        <v>44938</v>
      </c>
      <c r="AJ145" s="169">
        <f t="shared" si="78"/>
        <v>44952</v>
      </c>
      <c r="AL145" s="169">
        <f t="shared" si="83"/>
        <v>44966</v>
      </c>
      <c r="AN145" s="169">
        <f t="shared" si="84"/>
        <v>44980</v>
      </c>
      <c r="AP145" s="169">
        <f t="shared" si="85"/>
        <v>44994</v>
      </c>
      <c r="AR145" s="169">
        <f t="shared" si="86"/>
        <v>45008</v>
      </c>
      <c r="AT145" s="169">
        <f t="shared" si="79"/>
        <v>45022</v>
      </c>
      <c r="AV145" s="169">
        <f t="shared" si="80"/>
        <v>45036</v>
      </c>
      <c r="AX145" s="169">
        <f t="shared" si="81"/>
        <v>45050</v>
      </c>
    </row>
    <row r="146" spans="1:51">
      <c r="A146" s="167">
        <f>'Aim 1 Study Calendar - JV'!A146</f>
        <v>145</v>
      </c>
      <c r="B146" s="166">
        <f>'Aim 1 Study Calendar - JV'!D146</f>
        <v>211688</v>
      </c>
      <c r="C146" s="166" t="str">
        <f>'Aim 1 Study Calendar - JV'!E146</f>
        <v>Unchanged</v>
      </c>
      <c r="D146" s="168">
        <f>'Aim 1 Study Calendar - JV'!T146</f>
        <v>44722</v>
      </c>
      <c r="E146" s="168" t="str">
        <f>'Aim 1 Study Calendar - JV'!L146</f>
        <v>HFD-EX</v>
      </c>
      <c r="F146" s="169">
        <f>'Aim 1 Study Calendar - JV'!AX146</f>
        <v>44756</v>
      </c>
      <c r="G146" s="165">
        <v>21.1</v>
      </c>
      <c r="H146" s="169">
        <f t="shared" si="87"/>
        <v>44770</v>
      </c>
      <c r="I146" s="165">
        <v>24.8</v>
      </c>
      <c r="J146" s="169">
        <f t="shared" si="88"/>
        <v>44784</v>
      </c>
      <c r="K146" s="165">
        <v>28.9</v>
      </c>
      <c r="L146" s="169">
        <f t="shared" si="89"/>
        <v>44798</v>
      </c>
      <c r="M146" s="165">
        <v>32</v>
      </c>
      <c r="N146" s="169">
        <f t="shared" si="90"/>
        <v>44812</v>
      </c>
      <c r="O146" s="165">
        <v>33</v>
      </c>
      <c r="P146" s="169">
        <f t="shared" si="91"/>
        <v>44826</v>
      </c>
      <c r="Q146" s="165">
        <f>'Aim 1 Study Calendar - JV'!AK146</f>
        <v>0</v>
      </c>
      <c r="R146" s="169">
        <f t="shared" si="70"/>
        <v>44840</v>
      </c>
      <c r="S146" s="165" t="s">
        <v>146</v>
      </c>
      <c r="T146" s="169">
        <f t="shared" si="71"/>
        <v>44847</v>
      </c>
      <c r="U146" s="165">
        <v>26.9</v>
      </c>
      <c r="V146" s="170">
        <f t="shared" si="92"/>
        <v>44854</v>
      </c>
      <c r="W146" s="189"/>
      <c r="X146" s="169">
        <f t="shared" si="72"/>
        <v>44868</v>
      </c>
      <c r="Z146" s="169">
        <f t="shared" si="73"/>
        <v>44882</v>
      </c>
      <c r="AB146" s="169">
        <f t="shared" si="74"/>
        <v>44896</v>
      </c>
      <c r="AD146" s="169">
        <f t="shared" si="75"/>
        <v>44910</v>
      </c>
      <c r="AF146" s="169">
        <f t="shared" si="76"/>
        <v>44924</v>
      </c>
      <c r="AH146" s="169">
        <f t="shared" si="77"/>
        <v>44938</v>
      </c>
      <c r="AJ146" s="169">
        <f t="shared" si="78"/>
        <v>44952</v>
      </c>
      <c r="AL146" s="169">
        <f t="shared" si="83"/>
        <v>44966</v>
      </c>
      <c r="AN146" s="169">
        <f t="shared" si="84"/>
        <v>44980</v>
      </c>
      <c r="AP146" s="169">
        <f t="shared" si="85"/>
        <v>44994</v>
      </c>
      <c r="AR146" s="169">
        <f t="shared" si="86"/>
        <v>45008</v>
      </c>
      <c r="AT146" s="169">
        <f t="shared" si="79"/>
        <v>45022</v>
      </c>
      <c r="AV146" s="169">
        <f t="shared" si="80"/>
        <v>45036</v>
      </c>
      <c r="AX146" s="169">
        <f t="shared" si="81"/>
        <v>45050</v>
      </c>
    </row>
    <row r="147" spans="1:51">
      <c r="A147" s="167">
        <f>'Aim 1 Study Calendar - JV'!A147</f>
        <v>146</v>
      </c>
      <c r="B147" s="166">
        <f>'Aim 1 Study Calendar - JV'!D147</f>
        <v>211688</v>
      </c>
      <c r="C147" s="166" t="str">
        <f>'Aim 1 Study Calendar - JV'!E147</f>
        <v>Unchanged</v>
      </c>
      <c r="D147" s="168">
        <f>'Aim 1 Study Calendar - JV'!T147</f>
        <v>44722</v>
      </c>
      <c r="E147" s="168" t="str">
        <f>'Aim 1 Study Calendar - JV'!L147</f>
        <v>HFD-EX</v>
      </c>
      <c r="F147" s="169">
        <f>'Aim 1 Study Calendar - JV'!AX147</f>
        <v>44756</v>
      </c>
      <c r="G147" s="165">
        <v>21.6</v>
      </c>
      <c r="H147" s="169">
        <f t="shared" si="87"/>
        <v>44770</v>
      </c>
      <c r="I147" s="165">
        <v>24.3</v>
      </c>
      <c r="J147" s="169">
        <f t="shared" si="88"/>
        <v>44784</v>
      </c>
      <c r="K147" s="165">
        <v>27.5</v>
      </c>
      <c r="L147" s="169">
        <f t="shared" si="89"/>
        <v>44798</v>
      </c>
      <c r="M147" s="165">
        <v>31.6</v>
      </c>
      <c r="N147" s="169">
        <f t="shared" si="90"/>
        <v>44812</v>
      </c>
      <c r="O147" s="165">
        <v>32.700000000000003</v>
      </c>
      <c r="P147" s="169">
        <f t="shared" si="91"/>
        <v>44826</v>
      </c>
      <c r="Q147" s="165">
        <f>'Aim 1 Study Calendar - JV'!AK147</f>
        <v>0</v>
      </c>
      <c r="R147" s="169">
        <f t="shared" si="70"/>
        <v>44840</v>
      </c>
      <c r="S147" s="165" t="s">
        <v>146</v>
      </c>
      <c r="T147" s="169">
        <f t="shared" si="71"/>
        <v>44847</v>
      </c>
      <c r="U147" s="165">
        <v>28.9</v>
      </c>
      <c r="V147" s="170">
        <f t="shared" si="92"/>
        <v>44854</v>
      </c>
      <c r="W147" s="189"/>
      <c r="X147" s="169">
        <f t="shared" si="72"/>
        <v>44868</v>
      </c>
      <c r="Z147" s="169">
        <f t="shared" si="73"/>
        <v>44882</v>
      </c>
      <c r="AB147" s="169">
        <f t="shared" si="74"/>
        <v>44896</v>
      </c>
      <c r="AD147" s="169">
        <f t="shared" si="75"/>
        <v>44910</v>
      </c>
      <c r="AF147" s="169">
        <f t="shared" si="76"/>
        <v>44924</v>
      </c>
      <c r="AH147" s="169">
        <f t="shared" si="77"/>
        <v>44938</v>
      </c>
      <c r="AJ147" s="169">
        <f t="shared" si="78"/>
        <v>44952</v>
      </c>
      <c r="AL147" s="169">
        <f t="shared" ref="AL147:AL178" si="93">AJ147+14</f>
        <v>44966</v>
      </c>
      <c r="AN147" s="169">
        <f t="shared" ref="AN147:AN178" si="94">AL147+14</f>
        <v>44980</v>
      </c>
      <c r="AP147" s="169">
        <f t="shared" ref="AP147:AP178" si="95">AN147+14</f>
        <v>44994</v>
      </c>
      <c r="AR147" s="169">
        <f t="shared" ref="AR147:AR178" si="96">AP147+14</f>
        <v>45008</v>
      </c>
      <c r="AT147" s="169">
        <f t="shared" si="79"/>
        <v>45022</v>
      </c>
      <c r="AV147" s="169">
        <f t="shared" si="80"/>
        <v>45036</v>
      </c>
      <c r="AX147" s="169">
        <f t="shared" si="81"/>
        <v>45050</v>
      </c>
    </row>
    <row r="148" spans="1:51" s="171" customFormat="1">
      <c r="A148" s="177">
        <f>'Aim 1 Study Calendar - JV'!A148</f>
        <v>147</v>
      </c>
      <c r="B148" s="176">
        <f>'Aim 1 Study Calendar - JV'!D148</f>
        <v>211895</v>
      </c>
      <c r="C148" s="176" t="str">
        <f>'Aim 1 Study Calendar - JV'!E148</f>
        <v>Unchanged</v>
      </c>
      <c r="D148" s="175">
        <f>'Aim 1 Study Calendar - JV'!T148</f>
        <v>44724</v>
      </c>
      <c r="E148" s="175" t="str">
        <f>'Aim 1 Study Calendar - JV'!L148</f>
        <v>HFD-SED</v>
      </c>
      <c r="F148" s="173">
        <f>'Aim 1 Study Calendar - JV'!AX148</f>
        <v>44756</v>
      </c>
      <c r="G148" s="172">
        <v>18</v>
      </c>
      <c r="H148" s="173">
        <f t="shared" si="87"/>
        <v>44770</v>
      </c>
      <c r="I148" s="172">
        <v>18.600000000000001</v>
      </c>
      <c r="J148" s="173">
        <f t="shared" si="88"/>
        <v>44784</v>
      </c>
      <c r="K148" s="172">
        <v>20.7</v>
      </c>
      <c r="L148" s="173">
        <f t="shared" si="89"/>
        <v>44798</v>
      </c>
      <c r="M148" s="172">
        <v>23.3</v>
      </c>
      <c r="N148" s="173">
        <f t="shared" si="90"/>
        <v>44812</v>
      </c>
      <c r="O148" s="172" t="str">
        <f>'Aim 1 Study Calendar - JV'!AC148</f>
        <v>N/A</v>
      </c>
      <c r="P148" s="173">
        <f t="shared" si="91"/>
        <v>44826</v>
      </c>
      <c r="Q148" s="172" t="str">
        <f>'Aim 1 Study Calendar - JV'!AK148</f>
        <v>N/A</v>
      </c>
      <c r="R148" s="173">
        <f t="shared" si="70"/>
        <v>44840</v>
      </c>
      <c r="S148" s="172" t="s">
        <v>146</v>
      </c>
      <c r="T148" s="173">
        <f t="shared" si="71"/>
        <v>44847</v>
      </c>
      <c r="U148" s="172"/>
      <c r="V148" s="174">
        <f t="shared" si="92"/>
        <v>44854</v>
      </c>
      <c r="W148" s="172"/>
      <c r="X148" s="173">
        <f t="shared" si="72"/>
        <v>44868</v>
      </c>
      <c r="Y148" s="172"/>
      <c r="Z148" s="173">
        <f t="shared" si="73"/>
        <v>44882</v>
      </c>
      <c r="AA148" s="172"/>
      <c r="AB148" s="173">
        <f t="shared" si="74"/>
        <v>44896</v>
      </c>
      <c r="AC148" s="172"/>
      <c r="AD148" s="173">
        <f t="shared" si="75"/>
        <v>44910</v>
      </c>
      <c r="AE148" s="172"/>
      <c r="AF148" s="173">
        <f t="shared" si="76"/>
        <v>44924</v>
      </c>
      <c r="AG148" s="172"/>
      <c r="AH148" s="173">
        <f t="shared" si="77"/>
        <v>44938</v>
      </c>
      <c r="AI148" s="172"/>
      <c r="AJ148" s="173">
        <f t="shared" si="78"/>
        <v>44952</v>
      </c>
      <c r="AK148" s="172"/>
      <c r="AL148" s="173">
        <f t="shared" si="93"/>
        <v>44966</v>
      </c>
      <c r="AM148" s="172"/>
      <c r="AN148" s="173">
        <f t="shared" si="94"/>
        <v>44980</v>
      </c>
      <c r="AO148" s="172"/>
      <c r="AP148" s="173">
        <f t="shared" si="95"/>
        <v>44994</v>
      </c>
      <c r="AQ148" s="172"/>
      <c r="AR148" s="173">
        <f t="shared" si="96"/>
        <v>45008</v>
      </c>
      <c r="AS148" s="172"/>
      <c r="AT148" s="173">
        <f t="shared" si="79"/>
        <v>45022</v>
      </c>
      <c r="AU148" s="172"/>
      <c r="AV148" s="173">
        <f t="shared" si="80"/>
        <v>45036</v>
      </c>
      <c r="AW148" s="172"/>
      <c r="AX148" s="173">
        <f t="shared" si="81"/>
        <v>45050</v>
      </c>
      <c r="AY148" s="172"/>
    </row>
    <row r="149" spans="1:51" s="171" customFormat="1">
      <c r="A149" s="177">
        <f>'Aim 1 Study Calendar - JV'!A149</f>
        <v>148</v>
      </c>
      <c r="B149" s="176">
        <f>'Aim 1 Study Calendar - JV'!D149</f>
        <v>211895</v>
      </c>
      <c r="C149" s="176" t="str">
        <f>'Aim 1 Study Calendar - JV'!E149</f>
        <v>Unchanged</v>
      </c>
      <c r="D149" s="175">
        <f>'Aim 1 Study Calendar - JV'!T149</f>
        <v>44724</v>
      </c>
      <c r="E149" s="175" t="str">
        <f>'Aim 1 Study Calendar - JV'!L149</f>
        <v>HFD-SED</v>
      </c>
      <c r="F149" s="173">
        <f>'Aim 1 Study Calendar - JV'!AX149</f>
        <v>44756</v>
      </c>
      <c r="G149" s="172">
        <v>20</v>
      </c>
      <c r="H149" s="173">
        <f t="shared" si="87"/>
        <v>44770</v>
      </c>
      <c r="I149" s="172">
        <v>19.8</v>
      </c>
      <c r="J149" s="173">
        <f t="shared" si="88"/>
        <v>44784</v>
      </c>
      <c r="K149" s="172">
        <v>23.2</v>
      </c>
      <c r="L149" s="173">
        <f t="shared" si="89"/>
        <v>44798</v>
      </c>
      <c r="M149" s="172">
        <v>26.1</v>
      </c>
      <c r="N149" s="173">
        <f t="shared" si="90"/>
        <v>44812</v>
      </c>
      <c r="O149" s="172" t="str">
        <f>'Aim 1 Study Calendar - JV'!AC149</f>
        <v>N/A</v>
      </c>
      <c r="P149" s="173">
        <f t="shared" si="91"/>
        <v>44826</v>
      </c>
      <c r="Q149" s="172" t="str">
        <f>'Aim 1 Study Calendar - JV'!AK149</f>
        <v>N/A</v>
      </c>
      <c r="R149" s="173">
        <f t="shared" si="70"/>
        <v>44840</v>
      </c>
      <c r="S149" s="172" t="s">
        <v>146</v>
      </c>
      <c r="T149" s="173">
        <f t="shared" si="71"/>
        <v>44847</v>
      </c>
      <c r="U149" s="172"/>
      <c r="V149" s="174">
        <f t="shared" si="92"/>
        <v>44854</v>
      </c>
      <c r="W149" s="172"/>
      <c r="X149" s="173">
        <f t="shared" si="72"/>
        <v>44868</v>
      </c>
      <c r="Y149" s="172"/>
      <c r="Z149" s="173">
        <f t="shared" si="73"/>
        <v>44882</v>
      </c>
      <c r="AA149" s="172"/>
      <c r="AB149" s="173">
        <f t="shared" si="74"/>
        <v>44896</v>
      </c>
      <c r="AC149" s="172"/>
      <c r="AD149" s="173">
        <f t="shared" si="75"/>
        <v>44910</v>
      </c>
      <c r="AE149" s="172"/>
      <c r="AF149" s="173">
        <f t="shared" si="76"/>
        <v>44924</v>
      </c>
      <c r="AG149" s="172"/>
      <c r="AH149" s="173">
        <f t="shared" si="77"/>
        <v>44938</v>
      </c>
      <c r="AI149" s="172"/>
      <c r="AJ149" s="173">
        <f t="shared" si="78"/>
        <v>44952</v>
      </c>
      <c r="AK149" s="172"/>
      <c r="AL149" s="173">
        <f t="shared" si="93"/>
        <v>44966</v>
      </c>
      <c r="AM149" s="172"/>
      <c r="AN149" s="173">
        <f t="shared" si="94"/>
        <v>44980</v>
      </c>
      <c r="AO149" s="172"/>
      <c r="AP149" s="173">
        <f t="shared" si="95"/>
        <v>44994</v>
      </c>
      <c r="AQ149" s="172"/>
      <c r="AR149" s="173">
        <f t="shared" si="96"/>
        <v>45008</v>
      </c>
      <c r="AS149" s="172"/>
      <c r="AT149" s="173">
        <f t="shared" si="79"/>
        <v>45022</v>
      </c>
      <c r="AU149" s="172"/>
      <c r="AV149" s="173">
        <f t="shared" si="80"/>
        <v>45036</v>
      </c>
      <c r="AW149" s="172"/>
      <c r="AX149" s="173">
        <f t="shared" si="81"/>
        <v>45050</v>
      </c>
      <c r="AY149" s="172"/>
    </row>
    <row r="150" spans="1:51" s="171" customFormat="1">
      <c r="A150" s="177">
        <f>'Aim 1 Study Calendar - JV'!A150</f>
        <v>149</v>
      </c>
      <c r="B150" s="176">
        <f>'Aim 1 Study Calendar - JV'!D150</f>
        <v>211895</v>
      </c>
      <c r="C150" s="176" t="str">
        <f>'Aim 1 Study Calendar - JV'!E150</f>
        <v>Unchanged</v>
      </c>
      <c r="D150" s="175">
        <f>'Aim 1 Study Calendar - JV'!T150</f>
        <v>44724</v>
      </c>
      <c r="E150" s="175" t="str">
        <f>'Aim 1 Study Calendar - JV'!L150</f>
        <v>HFD-EX</v>
      </c>
      <c r="F150" s="173">
        <f>'Aim 1 Study Calendar - JV'!AX150</f>
        <v>44756</v>
      </c>
      <c r="G150" s="172">
        <v>19.7</v>
      </c>
      <c r="H150" s="173">
        <f t="shared" si="87"/>
        <v>44770</v>
      </c>
      <c r="I150" s="172">
        <v>20.6</v>
      </c>
      <c r="J150" s="173">
        <f t="shared" si="88"/>
        <v>44784</v>
      </c>
      <c r="K150" s="172">
        <v>23.5</v>
      </c>
      <c r="L150" s="173">
        <f t="shared" si="89"/>
        <v>44798</v>
      </c>
      <c r="M150" s="172">
        <v>25.5</v>
      </c>
      <c r="N150" s="173">
        <f t="shared" si="90"/>
        <v>44812</v>
      </c>
      <c r="O150" s="172" t="str">
        <f>'Aim 1 Study Calendar - JV'!AC150</f>
        <v>N/A</v>
      </c>
      <c r="P150" s="173">
        <f t="shared" si="91"/>
        <v>44826</v>
      </c>
      <c r="Q150" s="172" t="str">
        <f>'Aim 1 Study Calendar - JV'!AK150</f>
        <v>N/A</v>
      </c>
      <c r="R150" s="173">
        <f t="shared" si="70"/>
        <v>44840</v>
      </c>
      <c r="S150" s="172" t="s">
        <v>146</v>
      </c>
      <c r="T150" s="173">
        <f t="shared" si="71"/>
        <v>44847</v>
      </c>
      <c r="U150" s="172"/>
      <c r="V150" s="174">
        <f t="shared" si="92"/>
        <v>44854</v>
      </c>
      <c r="W150" s="172"/>
      <c r="X150" s="173">
        <f t="shared" si="72"/>
        <v>44868</v>
      </c>
      <c r="Y150" s="172"/>
      <c r="Z150" s="173">
        <f t="shared" si="73"/>
        <v>44882</v>
      </c>
      <c r="AA150" s="172"/>
      <c r="AB150" s="173">
        <f t="shared" si="74"/>
        <v>44896</v>
      </c>
      <c r="AC150" s="172"/>
      <c r="AD150" s="173">
        <f t="shared" si="75"/>
        <v>44910</v>
      </c>
      <c r="AE150" s="172"/>
      <c r="AF150" s="173">
        <f t="shared" si="76"/>
        <v>44924</v>
      </c>
      <c r="AG150" s="172"/>
      <c r="AH150" s="173">
        <f t="shared" si="77"/>
        <v>44938</v>
      </c>
      <c r="AI150" s="172"/>
      <c r="AJ150" s="173">
        <f t="shared" si="78"/>
        <v>44952</v>
      </c>
      <c r="AK150" s="172"/>
      <c r="AL150" s="173">
        <f t="shared" si="93"/>
        <v>44966</v>
      </c>
      <c r="AM150" s="172"/>
      <c r="AN150" s="173">
        <f t="shared" si="94"/>
        <v>44980</v>
      </c>
      <c r="AO150" s="172"/>
      <c r="AP150" s="173">
        <f t="shared" si="95"/>
        <v>44994</v>
      </c>
      <c r="AQ150" s="172"/>
      <c r="AR150" s="173">
        <f t="shared" si="96"/>
        <v>45008</v>
      </c>
      <c r="AS150" s="172"/>
      <c r="AT150" s="173">
        <f t="shared" si="79"/>
        <v>45022</v>
      </c>
      <c r="AU150" s="172"/>
      <c r="AV150" s="173">
        <f t="shared" si="80"/>
        <v>45036</v>
      </c>
      <c r="AW150" s="172"/>
      <c r="AX150" s="173">
        <f t="shared" si="81"/>
        <v>45050</v>
      </c>
      <c r="AY150" s="172"/>
    </row>
    <row r="151" spans="1:51" s="171" customFormat="1">
      <c r="A151" s="177">
        <f>'Aim 1 Study Calendar - JV'!A151</f>
        <v>150</v>
      </c>
      <c r="B151" s="176">
        <f>'Aim 1 Study Calendar - JV'!D151</f>
        <v>211895</v>
      </c>
      <c r="C151" s="176" t="str">
        <f>'Aim 1 Study Calendar - JV'!E151</f>
        <v>Unchanged</v>
      </c>
      <c r="D151" s="175">
        <f>'Aim 1 Study Calendar - JV'!T151</f>
        <v>44724</v>
      </c>
      <c r="E151" s="175" t="str">
        <f>'Aim 1 Study Calendar - JV'!L151</f>
        <v>HFD-EX</v>
      </c>
      <c r="F151" s="173">
        <f>'Aim 1 Study Calendar - JV'!AX151</f>
        <v>44756</v>
      </c>
      <c r="G151" s="172">
        <v>19.100000000000001</v>
      </c>
      <c r="H151" s="173">
        <f t="shared" si="87"/>
        <v>44770</v>
      </c>
      <c r="I151" s="172">
        <v>19.7</v>
      </c>
      <c r="J151" s="173">
        <f t="shared" si="88"/>
        <v>44784</v>
      </c>
      <c r="K151" s="172">
        <v>20.9</v>
      </c>
      <c r="L151" s="173">
        <f t="shared" si="89"/>
        <v>44798</v>
      </c>
      <c r="M151" s="172">
        <v>22.2</v>
      </c>
      <c r="N151" s="173">
        <f t="shared" si="90"/>
        <v>44812</v>
      </c>
      <c r="O151" s="172" t="str">
        <f>'Aim 1 Study Calendar - JV'!AC151</f>
        <v>N/A</v>
      </c>
      <c r="P151" s="173">
        <f t="shared" si="91"/>
        <v>44826</v>
      </c>
      <c r="Q151" s="172" t="str">
        <f>'Aim 1 Study Calendar - JV'!AK151</f>
        <v>N/A</v>
      </c>
      <c r="R151" s="173">
        <f t="shared" si="70"/>
        <v>44840</v>
      </c>
      <c r="S151" s="172" t="s">
        <v>146</v>
      </c>
      <c r="T151" s="173">
        <f t="shared" si="71"/>
        <v>44847</v>
      </c>
      <c r="U151" s="172"/>
      <c r="V151" s="174">
        <f t="shared" si="92"/>
        <v>44854</v>
      </c>
      <c r="W151" s="172"/>
      <c r="X151" s="173">
        <f t="shared" si="72"/>
        <v>44868</v>
      </c>
      <c r="Y151" s="172"/>
      <c r="Z151" s="173">
        <f t="shared" si="73"/>
        <v>44882</v>
      </c>
      <c r="AA151" s="172"/>
      <c r="AB151" s="173">
        <f t="shared" si="74"/>
        <v>44896</v>
      </c>
      <c r="AC151" s="172"/>
      <c r="AD151" s="173">
        <f t="shared" si="75"/>
        <v>44910</v>
      </c>
      <c r="AE151" s="172"/>
      <c r="AF151" s="173">
        <f t="shared" si="76"/>
        <v>44924</v>
      </c>
      <c r="AG151" s="172"/>
      <c r="AH151" s="173">
        <f t="shared" si="77"/>
        <v>44938</v>
      </c>
      <c r="AI151" s="172"/>
      <c r="AJ151" s="173">
        <f t="shared" si="78"/>
        <v>44952</v>
      </c>
      <c r="AK151" s="172"/>
      <c r="AL151" s="173">
        <f t="shared" si="93"/>
        <v>44966</v>
      </c>
      <c r="AM151" s="172"/>
      <c r="AN151" s="173">
        <f t="shared" si="94"/>
        <v>44980</v>
      </c>
      <c r="AO151" s="172"/>
      <c r="AP151" s="173">
        <f t="shared" si="95"/>
        <v>44994</v>
      </c>
      <c r="AQ151" s="172"/>
      <c r="AR151" s="173">
        <f t="shared" si="96"/>
        <v>45008</v>
      </c>
      <c r="AS151" s="172"/>
      <c r="AT151" s="173">
        <f t="shared" si="79"/>
        <v>45022</v>
      </c>
      <c r="AU151" s="172"/>
      <c r="AV151" s="173">
        <f t="shared" si="80"/>
        <v>45036</v>
      </c>
      <c r="AW151" s="172"/>
      <c r="AX151" s="173">
        <f t="shared" si="81"/>
        <v>45050</v>
      </c>
      <c r="AY151" s="172"/>
    </row>
    <row r="152" spans="1:51" s="171" customFormat="1">
      <c r="A152" s="177">
        <f>'Aim 1 Study Calendar - JV'!A152</f>
        <v>151</v>
      </c>
      <c r="B152" s="176">
        <f>'Aim 1 Study Calendar - JV'!D152</f>
        <v>211896</v>
      </c>
      <c r="C152" s="176" t="str">
        <f>'Aim 1 Study Calendar - JV'!E152</f>
        <v>Unchanged</v>
      </c>
      <c r="D152" s="175">
        <f>'Aim 1 Study Calendar - JV'!T152</f>
        <v>44724</v>
      </c>
      <c r="E152" s="175" t="str">
        <f>'Aim 1 Study Calendar - JV'!L152</f>
        <v>HFD-SED</v>
      </c>
      <c r="F152" s="173">
        <f>'Aim 1 Study Calendar - JV'!AX152</f>
        <v>44756</v>
      </c>
      <c r="G152" s="172">
        <v>21.1</v>
      </c>
      <c r="H152" s="173">
        <f t="shared" si="87"/>
        <v>44770</v>
      </c>
      <c r="I152" s="172">
        <v>24.9</v>
      </c>
      <c r="J152" s="173">
        <f t="shared" si="88"/>
        <v>44784</v>
      </c>
      <c r="K152" s="172">
        <v>28.8</v>
      </c>
      <c r="L152" s="173">
        <f t="shared" si="89"/>
        <v>44798</v>
      </c>
      <c r="M152" s="172">
        <v>34.5</v>
      </c>
      <c r="N152" s="173">
        <f t="shared" si="90"/>
        <v>44812</v>
      </c>
      <c r="O152" s="172" t="str">
        <f>'Aim 1 Study Calendar - JV'!AC152</f>
        <v>N/A</v>
      </c>
      <c r="P152" s="173">
        <f t="shared" si="91"/>
        <v>44826</v>
      </c>
      <c r="Q152" s="172" t="str">
        <f>'Aim 1 Study Calendar - JV'!AK152</f>
        <v>N/A</v>
      </c>
      <c r="R152" s="173">
        <f t="shared" si="70"/>
        <v>44840</v>
      </c>
      <c r="S152" s="172" t="s">
        <v>146</v>
      </c>
      <c r="T152" s="173">
        <f t="shared" si="71"/>
        <v>44847</v>
      </c>
      <c r="U152" s="172"/>
      <c r="V152" s="174">
        <f t="shared" si="92"/>
        <v>44854</v>
      </c>
      <c r="W152" s="172"/>
      <c r="X152" s="173">
        <f t="shared" si="72"/>
        <v>44868</v>
      </c>
      <c r="Y152" s="172"/>
      <c r="Z152" s="173">
        <f t="shared" si="73"/>
        <v>44882</v>
      </c>
      <c r="AA152" s="172"/>
      <c r="AB152" s="173">
        <f t="shared" si="74"/>
        <v>44896</v>
      </c>
      <c r="AC152" s="172"/>
      <c r="AD152" s="173">
        <f t="shared" si="75"/>
        <v>44910</v>
      </c>
      <c r="AE152" s="172"/>
      <c r="AF152" s="173">
        <f t="shared" si="76"/>
        <v>44924</v>
      </c>
      <c r="AG152" s="172"/>
      <c r="AH152" s="173">
        <f t="shared" si="77"/>
        <v>44938</v>
      </c>
      <c r="AI152" s="172"/>
      <c r="AJ152" s="173">
        <f t="shared" si="78"/>
        <v>44952</v>
      </c>
      <c r="AK152" s="172"/>
      <c r="AL152" s="173">
        <f t="shared" si="93"/>
        <v>44966</v>
      </c>
      <c r="AM152" s="172"/>
      <c r="AN152" s="173">
        <f t="shared" si="94"/>
        <v>44980</v>
      </c>
      <c r="AO152" s="172"/>
      <c r="AP152" s="173">
        <f t="shared" si="95"/>
        <v>44994</v>
      </c>
      <c r="AQ152" s="172"/>
      <c r="AR152" s="173">
        <f t="shared" si="96"/>
        <v>45008</v>
      </c>
      <c r="AS152" s="172"/>
      <c r="AT152" s="173">
        <f t="shared" si="79"/>
        <v>45022</v>
      </c>
      <c r="AU152" s="172"/>
      <c r="AV152" s="173">
        <f t="shared" si="80"/>
        <v>45036</v>
      </c>
      <c r="AW152" s="172"/>
      <c r="AX152" s="173">
        <f t="shared" si="81"/>
        <v>45050</v>
      </c>
      <c r="AY152" s="172"/>
    </row>
    <row r="153" spans="1:51" s="171" customFormat="1">
      <c r="A153" s="177">
        <f>'Aim 1 Study Calendar - JV'!A153</f>
        <v>152</v>
      </c>
      <c r="B153" s="176">
        <f>'Aim 1 Study Calendar - JV'!D153</f>
        <v>211896</v>
      </c>
      <c r="C153" s="176" t="str">
        <f>'Aim 1 Study Calendar - JV'!E153</f>
        <v>Unchanged</v>
      </c>
      <c r="D153" s="175">
        <f>'Aim 1 Study Calendar - JV'!T153</f>
        <v>44724</v>
      </c>
      <c r="E153" s="175" t="str">
        <f>'Aim 1 Study Calendar - JV'!L153</f>
        <v>HFD-SED</v>
      </c>
      <c r="F153" s="173">
        <f>'Aim 1 Study Calendar - JV'!AX153</f>
        <v>44756</v>
      </c>
      <c r="G153" s="172">
        <v>23</v>
      </c>
      <c r="H153" s="173">
        <f t="shared" si="87"/>
        <v>44770</v>
      </c>
      <c r="I153" s="172">
        <v>26.2</v>
      </c>
      <c r="J153" s="173">
        <f t="shared" si="88"/>
        <v>44784</v>
      </c>
      <c r="K153" s="172">
        <v>29.6</v>
      </c>
      <c r="L153" s="173">
        <f t="shared" si="89"/>
        <v>44798</v>
      </c>
      <c r="M153" s="172">
        <v>35</v>
      </c>
      <c r="N153" s="173">
        <f t="shared" si="90"/>
        <v>44812</v>
      </c>
      <c r="O153" s="172" t="str">
        <f>'Aim 1 Study Calendar - JV'!AC153</f>
        <v>N/A</v>
      </c>
      <c r="P153" s="173">
        <f t="shared" si="91"/>
        <v>44826</v>
      </c>
      <c r="Q153" s="172" t="str">
        <f>'Aim 1 Study Calendar - JV'!AK153</f>
        <v>N/A</v>
      </c>
      <c r="R153" s="173">
        <f t="shared" si="70"/>
        <v>44840</v>
      </c>
      <c r="S153" s="172" t="s">
        <v>146</v>
      </c>
      <c r="T153" s="173">
        <f t="shared" si="71"/>
        <v>44847</v>
      </c>
      <c r="U153" s="172"/>
      <c r="V153" s="174">
        <f t="shared" si="92"/>
        <v>44854</v>
      </c>
      <c r="W153" s="172"/>
      <c r="X153" s="173">
        <f t="shared" si="72"/>
        <v>44868</v>
      </c>
      <c r="Y153" s="172"/>
      <c r="Z153" s="173">
        <f t="shared" si="73"/>
        <v>44882</v>
      </c>
      <c r="AA153" s="172"/>
      <c r="AB153" s="173">
        <f t="shared" si="74"/>
        <v>44896</v>
      </c>
      <c r="AC153" s="172"/>
      <c r="AD153" s="173">
        <f t="shared" si="75"/>
        <v>44910</v>
      </c>
      <c r="AE153" s="172"/>
      <c r="AF153" s="173">
        <f t="shared" si="76"/>
        <v>44924</v>
      </c>
      <c r="AG153" s="172"/>
      <c r="AH153" s="173">
        <f t="shared" si="77"/>
        <v>44938</v>
      </c>
      <c r="AI153" s="172"/>
      <c r="AJ153" s="173">
        <f t="shared" si="78"/>
        <v>44952</v>
      </c>
      <c r="AK153" s="172"/>
      <c r="AL153" s="173">
        <f t="shared" si="93"/>
        <v>44966</v>
      </c>
      <c r="AM153" s="172"/>
      <c r="AN153" s="173">
        <f t="shared" si="94"/>
        <v>44980</v>
      </c>
      <c r="AO153" s="172"/>
      <c r="AP153" s="173">
        <f t="shared" si="95"/>
        <v>44994</v>
      </c>
      <c r="AQ153" s="172"/>
      <c r="AR153" s="173">
        <f t="shared" si="96"/>
        <v>45008</v>
      </c>
      <c r="AS153" s="172"/>
      <c r="AT153" s="173">
        <f t="shared" si="79"/>
        <v>45022</v>
      </c>
      <c r="AU153" s="172"/>
      <c r="AV153" s="173">
        <f t="shared" si="80"/>
        <v>45036</v>
      </c>
      <c r="AW153" s="172"/>
      <c r="AX153" s="173">
        <f t="shared" si="81"/>
        <v>45050</v>
      </c>
      <c r="AY153" s="172"/>
    </row>
    <row r="154" spans="1:51" s="171" customFormat="1">
      <c r="A154" s="177">
        <f>'Aim 1 Study Calendar - JV'!A154</f>
        <v>153</v>
      </c>
      <c r="B154" s="176">
        <f>'Aim 1 Study Calendar - JV'!D154</f>
        <v>211896</v>
      </c>
      <c r="C154" s="176" t="str">
        <f>'Aim 1 Study Calendar - JV'!E154</f>
        <v>Unchanged</v>
      </c>
      <c r="D154" s="175">
        <f>'Aim 1 Study Calendar - JV'!T154</f>
        <v>44724</v>
      </c>
      <c r="E154" s="175" t="str">
        <f>'Aim 1 Study Calendar - JV'!L154</f>
        <v>HFD-SED</v>
      </c>
      <c r="F154" s="173">
        <f>'Aim 1 Study Calendar - JV'!AX154</f>
        <v>44756</v>
      </c>
      <c r="G154" s="172">
        <v>22.6</v>
      </c>
      <c r="H154" s="173">
        <f t="shared" si="87"/>
        <v>44770</v>
      </c>
      <c r="I154" s="172">
        <v>25.8</v>
      </c>
      <c r="J154" s="173">
        <f t="shared" si="88"/>
        <v>44784</v>
      </c>
      <c r="K154" s="172">
        <v>30.1</v>
      </c>
      <c r="L154" s="173">
        <f t="shared" si="89"/>
        <v>44798</v>
      </c>
      <c r="M154" s="172">
        <v>34.799999999999997</v>
      </c>
      <c r="N154" s="173">
        <f t="shared" si="90"/>
        <v>44812</v>
      </c>
      <c r="O154" s="172" t="str">
        <f>'Aim 1 Study Calendar - JV'!AC154</f>
        <v>N/A</v>
      </c>
      <c r="P154" s="173">
        <f t="shared" si="91"/>
        <v>44826</v>
      </c>
      <c r="Q154" s="172" t="str">
        <f>'Aim 1 Study Calendar - JV'!AK154</f>
        <v>N/A</v>
      </c>
      <c r="R154" s="173">
        <f t="shared" si="70"/>
        <v>44840</v>
      </c>
      <c r="S154" s="172" t="s">
        <v>146</v>
      </c>
      <c r="T154" s="173">
        <f t="shared" si="71"/>
        <v>44847</v>
      </c>
      <c r="U154" s="172"/>
      <c r="V154" s="174">
        <f t="shared" si="92"/>
        <v>44854</v>
      </c>
      <c r="W154" s="172"/>
      <c r="X154" s="173">
        <f t="shared" si="72"/>
        <v>44868</v>
      </c>
      <c r="Y154" s="172"/>
      <c r="Z154" s="173">
        <f t="shared" si="73"/>
        <v>44882</v>
      </c>
      <c r="AA154" s="172"/>
      <c r="AB154" s="173">
        <f t="shared" si="74"/>
        <v>44896</v>
      </c>
      <c r="AC154" s="172"/>
      <c r="AD154" s="173">
        <f t="shared" si="75"/>
        <v>44910</v>
      </c>
      <c r="AE154" s="172"/>
      <c r="AF154" s="173">
        <f t="shared" si="76"/>
        <v>44924</v>
      </c>
      <c r="AG154" s="172"/>
      <c r="AH154" s="173">
        <f t="shared" si="77"/>
        <v>44938</v>
      </c>
      <c r="AI154" s="172"/>
      <c r="AJ154" s="173">
        <f t="shared" si="78"/>
        <v>44952</v>
      </c>
      <c r="AK154" s="172"/>
      <c r="AL154" s="173">
        <f t="shared" si="93"/>
        <v>44966</v>
      </c>
      <c r="AM154" s="172"/>
      <c r="AN154" s="173">
        <f t="shared" si="94"/>
        <v>44980</v>
      </c>
      <c r="AO154" s="172"/>
      <c r="AP154" s="173">
        <f t="shared" si="95"/>
        <v>44994</v>
      </c>
      <c r="AQ154" s="172"/>
      <c r="AR154" s="173">
        <f t="shared" si="96"/>
        <v>45008</v>
      </c>
      <c r="AS154" s="172"/>
      <c r="AT154" s="173">
        <f t="shared" si="79"/>
        <v>45022</v>
      </c>
      <c r="AU154" s="172"/>
      <c r="AV154" s="173">
        <f t="shared" si="80"/>
        <v>45036</v>
      </c>
      <c r="AW154" s="172"/>
      <c r="AX154" s="173">
        <f t="shared" si="81"/>
        <v>45050</v>
      </c>
      <c r="AY154" s="172"/>
    </row>
    <row r="155" spans="1:51" s="171" customFormat="1">
      <c r="A155" s="177">
        <f>'Aim 1 Study Calendar - JV'!A155</f>
        <v>154</v>
      </c>
      <c r="B155" s="176">
        <f>'Aim 1 Study Calendar - JV'!D155</f>
        <v>211896</v>
      </c>
      <c r="C155" s="176" t="str">
        <f>'Aim 1 Study Calendar - JV'!E155</f>
        <v>Unchanged</v>
      </c>
      <c r="D155" s="175">
        <f>'Aim 1 Study Calendar - JV'!T155</f>
        <v>44724</v>
      </c>
      <c r="E155" s="175" t="str">
        <f>'Aim 1 Study Calendar - JV'!L155</f>
        <v>HFD-EX</v>
      </c>
      <c r="F155" s="173">
        <f>'Aim 1 Study Calendar - JV'!AX155</f>
        <v>44756</v>
      </c>
      <c r="G155" s="172">
        <v>20.7</v>
      </c>
      <c r="H155" s="173">
        <f t="shared" si="87"/>
        <v>44770</v>
      </c>
      <c r="I155" s="172">
        <v>25.7</v>
      </c>
      <c r="J155" s="173">
        <f t="shared" si="88"/>
        <v>44784</v>
      </c>
      <c r="K155" s="172">
        <v>29.3</v>
      </c>
      <c r="L155" s="173">
        <f t="shared" si="89"/>
        <v>44798</v>
      </c>
      <c r="M155" s="172">
        <v>34.5</v>
      </c>
      <c r="N155" s="173">
        <f t="shared" si="90"/>
        <v>44812</v>
      </c>
      <c r="O155" s="172" t="str">
        <f>'Aim 1 Study Calendar - JV'!AC155</f>
        <v>N/A</v>
      </c>
      <c r="P155" s="173">
        <f t="shared" si="91"/>
        <v>44826</v>
      </c>
      <c r="Q155" s="172" t="str">
        <f>'Aim 1 Study Calendar - JV'!AK155</f>
        <v>N/A</v>
      </c>
      <c r="R155" s="173">
        <f t="shared" si="70"/>
        <v>44840</v>
      </c>
      <c r="S155" s="172" t="s">
        <v>146</v>
      </c>
      <c r="T155" s="173">
        <f t="shared" si="71"/>
        <v>44847</v>
      </c>
      <c r="U155" s="172"/>
      <c r="V155" s="174">
        <f t="shared" si="92"/>
        <v>44854</v>
      </c>
      <c r="W155" s="172"/>
      <c r="X155" s="173">
        <f t="shared" si="72"/>
        <v>44868</v>
      </c>
      <c r="Y155" s="172"/>
      <c r="Z155" s="173">
        <f t="shared" si="73"/>
        <v>44882</v>
      </c>
      <c r="AA155" s="172"/>
      <c r="AB155" s="173">
        <f t="shared" si="74"/>
        <v>44896</v>
      </c>
      <c r="AC155" s="172"/>
      <c r="AD155" s="173">
        <f t="shared" si="75"/>
        <v>44910</v>
      </c>
      <c r="AE155" s="172"/>
      <c r="AF155" s="173">
        <f t="shared" si="76"/>
        <v>44924</v>
      </c>
      <c r="AG155" s="172"/>
      <c r="AH155" s="173">
        <f t="shared" si="77"/>
        <v>44938</v>
      </c>
      <c r="AI155" s="172"/>
      <c r="AJ155" s="173">
        <f t="shared" si="78"/>
        <v>44952</v>
      </c>
      <c r="AK155" s="172"/>
      <c r="AL155" s="173">
        <f t="shared" si="93"/>
        <v>44966</v>
      </c>
      <c r="AM155" s="172"/>
      <c r="AN155" s="173">
        <f t="shared" si="94"/>
        <v>44980</v>
      </c>
      <c r="AO155" s="172"/>
      <c r="AP155" s="173">
        <f t="shared" si="95"/>
        <v>44994</v>
      </c>
      <c r="AQ155" s="172"/>
      <c r="AR155" s="173">
        <f t="shared" si="96"/>
        <v>45008</v>
      </c>
      <c r="AS155" s="172"/>
      <c r="AT155" s="173">
        <f t="shared" si="79"/>
        <v>45022</v>
      </c>
      <c r="AU155" s="172"/>
      <c r="AV155" s="173">
        <f t="shared" si="80"/>
        <v>45036</v>
      </c>
      <c r="AW155" s="172"/>
      <c r="AX155" s="173">
        <f t="shared" si="81"/>
        <v>45050</v>
      </c>
      <c r="AY155" s="172"/>
    </row>
    <row r="156" spans="1:51" s="171" customFormat="1">
      <c r="A156" s="177">
        <f>'Aim 1 Study Calendar - JV'!A156</f>
        <v>155</v>
      </c>
      <c r="B156" s="176">
        <f>'Aim 1 Study Calendar - JV'!D156</f>
        <v>211896</v>
      </c>
      <c r="C156" s="176" t="str">
        <f>'Aim 1 Study Calendar - JV'!E156</f>
        <v>Unchanged</v>
      </c>
      <c r="D156" s="175">
        <f>'Aim 1 Study Calendar - JV'!T156</f>
        <v>44724</v>
      </c>
      <c r="E156" s="175" t="str">
        <f>'Aim 1 Study Calendar - JV'!L156</f>
        <v>HFD-EX</v>
      </c>
      <c r="F156" s="173">
        <f>'Aim 1 Study Calendar - JV'!AX156</f>
        <v>44756</v>
      </c>
      <c r="G156" s="172">
        <v>21.9</v>
      </c>
      <c r="H156" s="173">
        <f t="shared" si="87"/>
        <v>44770</v>
      </c>
      <c r="I156" s="172">
        <v>26.4</v>
      </c>
      <c r="J156" s="173">
        <f t="shared" si="88"/>
        <v>44784</v>
      </c>
      <c r="K156" s="172">
        <v>28.9</v>
      </c>
      <c r="L156" s="173">
        <f t="shared" si="89"/>
        <v>44798</v>
      </c>
      <c r="M156" s="172">
        <v>34</v>
      </c>
      <c r="N156" s="173">
        <f t="shared" si="90"/>
        <v>44812</v>
      </c>
      <c r="O156" s="172" t="str">
        <f>'Aim 1 Study Calendar - JV'!AC156</f>
        <v>N/A</v>
      </c>
      <c r="P156" s="173">
        <f t="shared" si="91"/>
        <v>44826</v>
      </c>
      <c r="Q156" s="172" t="str">
        <f>'Aim 1 Study Calendar - JV'!AK156</f>
        <v>N/A</v>
      </c>
      <c r="R156" s="173">
        <f t="shared" si="70"/>
        <v>44840</v>
      </c>
      <c r="S156" s="172" t="s">
        <v>146</v>
      </c>
      <c r="T156" s="173">
        <f t="shared" si="71"/>
        <v>44847</v>
      </c>
      <c r="U156" s="172"/>
      <c r="V156" s="174">
        <f t="shared" si="92"/>
        <v>44854</v>
      </c>
      <c r="W156" s="172"/>
      <c r="X156" s="173">
        <f t="shared" si="72"/>
        <v>44868</v>
      </c>
      <c r="Y156" s="172"/>
      <c r="Z156" s="173">
        <f t="shared" si="73"/>
        <v>44882</v>
      </c>
      <c r="AA156" s="172"/>
      <c r="AB156" s="173">
        <f t="shared" si="74"/>
        <v>44896</v>
      </c>
      <c r="AC156" s="172"/>
      <c r="AD156" s="173">
        <f t="shared" si="75"/>
        <v>44910</v>
      </c>
      <c r="AE156" s="172"/>
      <c r="AF156" s="173">
        <f t="shared" si="76"/>
        <v>44924</v>
      </c>
      <c r="AG156" s="172"/>
      <c r="AH156" s="173">
        <f t="shared" si="77"/>
        <v>44938</v>
      </c>
      <c r="AI156" s="172"/>
      <c r="AJ156" s="173">
        <f t="shared" si="78"/>
        <v>44952</v>
      </c>
      <c r="AK156" s="172"/>
      <c r="AL156" s="173">
        <f t="shared" si="93"/>
        <v>44966</v>
      </c>
      <c r="AM156" s="172"/>
      <c r="AN156" s="173">
        <f t="shared" si="94"/>
        <v>44980</v>
      </c>
      <c r="AO156" s="172"/>
      <c r="AP156" s="173">
        <f t="shared" si="95"/>
        <v>44994</v>
      </c>
      <c r="AQ156" s="172"/>
      <c r="AR156" s="173">
        <f t="shared" si="96"/>
        <v>45008</v>
      </c>
      <c r="AS156" s="172"/>
      <c r="AT156" s="173">
        <f t="shared" si="79"/>
        <v>45022</v>
      </c>
      <c r="AU156" s="172"/>
      <c r="AV156" s="173">
        <f t="shared" si="80"/>
        <v>45036</v>
      </c>
      <c r="AW156" s="172"/>
      <c r="AX156" s="173">
        <f t="shared" si="81"/>
        <v>45050</v>
      </c>
      <c r="AY156" s="172"/>
    </row>
    <row r="157" spans="1:51" s="171" customFormat="1">
      <c r="A157" s="177">
        <f>'Aim 1 Study Calendar - JV'!A157</f>
        <v>156</v>
      </c>
      <c r="B157" s="176">
        <f>'Aim 1 Study Calendar - JV'!D157</f>
        <v>213836</v>
      </c>
      <c r="C157" s="176" t="str">
        <f>'Aim 1 Study Calendar - JV'!E157</f>
        <v>Unchanged</v>
      </c>
      <c r="D157" s="175">
        <f>'Aim 1 Study Calendar - JV'!T157</f>
        <v>44743</v>
      </c>
      <c r="E157" s="175" t="str">
        <f>'Aim 1 Study Calendar - JV'!L157</f>
        <v>Not Yet Assigned</v>
      </c>
      <c r="F157" s="173">
        <f>'Aim 1 Study Calendar - JV'!AX157</f>
        <v>44770</v>
      </c>
      <c r="G157" s="189"/>
      <c r="H157" s="173">
        <f t="shared" si="87"/>
        <v>44784</v>
      </c>
      <c r="I157" s="189"/>
      <c r="J157" s="173">
        <f t="shared" si="88"/>
        <v>44798</v>
      </c>
      <c r="K157" s="189"/>
      <c r="L157" s="173">
        <f t="shared" si="89"/>
        <v>44812</v>
      </c>
      <c r="M157" s="189"/>
      <c r="N157" s="173">
        <f t="shared" si="90"/>
        <v>44826</v>
      </c>
      <c r="O157" s="172" t="str">
        <f>'Aim 1 Study Calendar - JV'!AC157</f>
        <v>N/A</v>
      </c>
      <c r="P157" s="173">
        <f t="shared" si="91"/>
        <v>44840</v>
      </c>
      <c r="Q157" s="172" t="str">
        <f>'Aim 1 Study Calendar - JV'!AK157</f>
        <v>N/A</v>
      </c>
      <c r="R157" s="173">
        <f t="shared" si="70"/>
        <v>44854</v>
      </c>
      <c r="S157" s="172" t="s">
        <v>146</v>
      </c>
      <c r="T157" s="173">
        <f t="shared" si="71"/>
        <v>44861</v>
      </c>
      <c r="U157" s="172"/>
      <c r="V157" s="174">
        <f t="shared" si="92"/>
        <v>44868</v>
      </c>
      <c r="W157" s="172"/>
      <c r="X157" s="173">
        <f t="shared" si="72"/>
        <v>44882</v>
      </c>
      <c r="Y157" s="172"/>
      <c r="Z157" s="173">
        <f t="shared" si="73"/>
        <v>44896</v>
      </c>
      <c r="AA157" s="172"/>
      <c r="AB157" s="173">
        <f t="shared" si="74"/>
        <v>44910</v>
      </c>
      <c r="AC157" s="172"/>
      <c r="AD157" s="173">
        <f t="shared" si="75"/>
        <v>44924</v>
      </c>
      <c r="AE157" s="172"/>
      <c r="AF157" s="173">
        <f t="shared" si="76"/>
        <v>44938</v>
      </c>
      <c r="AG157" s="172"/>
      <c r="AH157" s="173">
        <f t="shared" si="77"/>
        <v>44952</v>
      </c>
      <c r="AI157" s="172"/>
      <c r="AJ157" s="173">
        <f t="shared" si="78"/>
        <v>44966</v>
      </c>
      <c r="AK157" s="172"/>
      <c r="AL157" s="173">
        <f t="shared" si="93"/>
        <v>44980</v>
      </c>
      <c r="AM157" s="172"/>
      <c r="AN157" s="173">
        <f t="shared" si="94"/>
        <v>44994</v>
      </c>
      <c r="AO157" s="172"/>
      <c r="AP157" s="173">
        <f t="shared" si="95"/>
        <v>45008</v>
      </c>
      <c r="AQ157" s="172"/>
      <c r="AR157" s="173">
        <f t="shared" si="96"/>
        <v>45022</v>
      </c>
      <c r="AS157" s="172"/>
      <c r="AT157" s="173">
        <f t="shared" si="79"/>
        <v>45036</v>
      </c>
      <c r="AU157" s="172"/>
      <c r="AV157" s="173">
        <f t="shared" si="80"/>
        <v>45050</v>
      </c>
      <c r="AW157" s="172"/>
      <c r="AX157" s="173">
        <f t="shared" si="81"/>
        <v>45064</v>
      </c>
      <c r="AY157" s="172"/>
    </row>
    <row r="158" spans="1:51" s="171" customFormat="1">
      <c r="A158" s="177">
        <f>'Aim 1 Study Calendar - JV'!A158</f>
        <v>157</v>
      </c>
      <c r="B158" s="176">
        <f>'Aim 1 Study Calendar - JV'!D158</f>
        <v>213837</v>
      </c>
      <c r="C158" s="176" t="str">
        <f>'Aim 1 Study Calendar - JV'!E158</f>
        <v>Unchanged</v>
      </c>
      <c r="D158" s="175">
        <f>'Aim 1 Study Calendar - JV'!T158</f>
        <v>44743</v>
      </c>
      <c r="E158" s="175" t="str">
        <f>'Aim 1 Study Calendar - JV'!L158</f>
        <v>Not Yet Assigned</v>
      </c>
      <c r="F158" s="173">
        <f>'Aim 1 Study Calendar - JV'!AX158</f>
        <v>44770</v>
      </c>
      <c r="G158" s="189"/>
      <c r="H158" s="173">
        <f t="shared" si="87"/>
        <v>44784</v>
      </c>
      <c r="I158" s="189"/>
      <c r="J158" s="173">
        <f t="shared" si="88"/>
        <v>44798</v>
      </c>
      <c r="K158" s="172">
        <v>26.6</v>
      </c>
      <c r="L158" s="173">
        <f t="shared" si="89"/>
        <v>44812</v>
      </c>
      <c r="M158" s="189"/>
      <c r="N158" s="173">
        <f t="shared" si="90"/>
        <v>44826</v>
      </c>
      <c r="O158" s="189">
        <f>'Aim 1 Study Calendar - JV'!AC158</f>
        <v>0</v>
      </c>
      <c r="P158" s="173">
        <f t="shared" si="91"/>
        <v>44840</v>
      </c>
      <c r="Q158" s="189">
        <f>'Aim 1 Study Calendar - JV'!AK158</f>
        <v>0</v>
      </c>
      <c r="R158" s="173">
        <f t="shared" ref="R158:R221" si="97">P158+14</f>
        <v>44854</v>
      </c>
      <c r="S158" s="172" t="s">
        <v>146</v>
      </c>
      <c r="T158" s="173">
        <f t="shared" ref="T158:T221" si="98">R158+7</f>
        <v>44861</v>
      </c>
      <c r="U158" s="172"/>
      <c r="V158" s="174">
        <f t="shared" si="92"/>
        <v>44868</v>
      </c>
      <c r="W158" s="172"/>
      <c r="X158" s="173">
        <f t="shared" ref="X158:X221" si="99">T158+21</f>
        <v>44882</v>
      </c>
      <c r="Y158" s="172"/>
      <c r="Z158" s="173">
        <f t="shared" ref="Z158:Z221" si="100">X158+14</f>
        <v>44896</v>
      </c>
      <c r="AA158" s="172"/>
      <c r="AB158" s="173">
        <f t="shared" ref="AB158:AB221" si="101">Z158+14</f>
        <v>44910</v>
      </c>
      <c r="AC158" s="172"/>
      <c r="AD158" s="173">
        <f t="shared" ref="AD158:AD221" si="102">AB158+14</f>
        <v>44924</v>
      </c>
      <c r="AE158" s="172"/>
      <c r="AF158" s="173">
        <f t="shared" ref="AF158:AF221" si="103">AD158+14</f>
        <v>44938</v>
      </c>
      <c r="AG158" s="172"/>
      <c r="AH158" s="173">
        <f t="shared" ref="AH158:AH221" si="104">AF158+14</f>
        <v>44952</v>
      </c>
      <c r="AI158" s="172"/>
      <c r="AJ158" s="173">
        <f t="shared" ref="AJ158:AJ221" si="105">AH158+14</f>
        <v>44966</v>
      </c>
      <c r="AK158" s="172"/>
      <c r="AL158" s="173">
        <f t="shared" si="93"/>
        <v>44980</v>
      </c>
      <c r="AM158" s="172"/>
      <c r="AN158" s="173">
        <f t="shared" si="94"/>
        <v>44994</v>
      </c>
      <c r="AO158" s="172"/>
      <c r="AP158" s="173">
        <f t="shared" si="95"/>
        <v>45008</v>
      </c>
      <c r="AQ158" s="172"/>
      <c r="AR158" s="173">
        <f t="shared" si="96"/>
        <v>45022</v>
      </c>
      <c r="AS158" s="172"/>
      <c r="AT158" s="173">
        <f t="shared" ref="AT158:AT221" si="106">AR158+14</f>
        <v>45036</v>
      </c>
      <c r="AU158" s="172"/>
      <c r="AV158" s="173">
        <f t="shared" ref="AV158:AV221" si="107">AT158+14</f>
        <v>45050</v>
      </c>
      <c r="AW158" s="172"/>
      <c r="AX158" s="173">
        <f t="shared" ref="AX158:AX221" si="108">AV158+14</f>
        <v>45064</v>
      </c>
      <c r="AY158" s="172"/>
    </row>
    <row r="159" spans="1:51" s="171" customFormat="1">
      <c r="A159" s="177">
        <f>'Aim 1 Study Calendar - JV'!A159</f>
        <v>158</v>
      </c>
      <c r="B159" s="176">
        <f>'Aim 1 Study Calendar - JV'!D159</f>
        <v>213837</v>
      </c>
      <c r="C159" s="176" t="str">
        <f>'Aim 1 Study Calendar - JV'!E159</f>
        <v>Unchanged</v>
      </c>
      <c r="D159" s="175">
        <f>'Aim 1 Study Calendar - JV'!T159</f>
        <v>44743</v>
      </c>
      <c r="E159" s="175" t="str">
        <f>'Aim 1 Study Calendar - JV'!L159</f>
        <v>Not Yet Assigned</v>
      </c>
      <c r="F159" s="173">
        <f>'Aim 1 Study Calendar - JV'!AX159</f>
        <v>44770</v>
      </c>
      <c r="G159" s="189"/>
      <c r="H159" s="173">
        <f t="shared" si="87"/>
        <v>44784</v>
      </c>
      <c r="I159" s="189"/>
      <c r="J159" s="173">
        <f t="shared" si="88"/>
        <v>44798</v>
      </c>
      <c r="K159" s="172">
        <v>25.2</v>
      </c>
      <c r="L159" s="173">
        <f t="shared" si="89"/>
        <v>44812</v>
      </c>
      <c r="M159" s="189"/>
      <c r="N159" s="173">
        <f t="shared" si="90"/>
        <v>44826</v>
      </c>
      <c r="O159" s="189">
        <f>'Aim 1 Study Calendar - JV'!AC159</f>
        <v>0</v>
      </c>
      <c r="P159" s="173">
        <f t="shared" si="91"/>
        <v>44840</v>
      </c>
      <c r="Q159" s="189">
        <f>'Aim 1 Study Calendar - JV'!AK159</f>
        <v>0</v>
      </c>
      <c r="R159" s="173">
        <f t="shared" si="97"/>
        <v>44854</v>
      </c>
      <c r="S159" s="172" t="s">
        <v>146</v>
      </c>
      <c r="T159" s="173">
        <f t="shared" si="98"/>
        <v>44861</v>
      </c>
      <c r="U159" s="172"/>
      <c r="V159" s="174">
        <f t="shared" si="92"/>
        <v>44868</v>
      </c>
      <c r="W159" s="172"/>
      <c r="X159" s="173">
        <f t="shared" si="99"/>
        <v>44882</v>
      </c>
      <c r="Y159" s="172"/>
      <c r="Z159" s="173">
        <f t="shared" si="100"/>
        <v>44896</v>
      </c>
      <c r="AA159" s="172"/>
      <c r="AB159" s="173">
        <f t="shared" si="101"/>
        <v>44910</v>
      </c>
      <c r="AC159" s="172"/>
      <c r="AD159" s="173">
        <f t="shared" si="102"/>
        <v>44924</v>
      </c>
      <c r="AE159" s="172"/>
      <c r="AF159" s="173">
        <f t="shared" si="103"/>
        <v>44938</v>
      </c>
      <c r="AG159" s="172"/>
      <c r="AH159" s="173">
        <f t="shared" si="104"/>
        <v>44952</v>
      </c>
      <c r="AI159" s="172"/>
      <c r="AJ159" s="173">
        <f t="shared" si="105"/>
        <v>44966</v>
      </c>
      <c r="AK159" s="172"/>
      <c r="AL159" s="173">
        <f t="shared" si="93"/>
        <v>44980</v>
      </c>
      <c r="AM159" s="172"/>
      <c r="AN159" s="173">
        <f t="shared" si="94"/>
        <v>44994</v>
      </c>
      <c r="AO159" s="172"/>
      <c r="AP159" s="173">
        <f t="shared" si="95"/>
        <v>45008</v>
      </c>
      <c r="AQ159" s="172"/>
      <c r="AR159" s="173">
        <f t="shared" si="96"/>
        <v>45022</v>
      </c>
      <c r="AS159" s="172"/>
      <c r="AT159" s="173">
        <f t="shared" si="106"/>
        <v>45036</v>
      </c>
      <c r="AU159" s="172"/>
      <c r="AV159" s="173">
        <f t="shared" si="107"/>
        <v>45050</v>
      </c>
      <c r="AW159" s="172"/>
      <c r="AX159" s="173">
        <f t="shared" si="108"/>
        <v>45064</v>
      </c>
      <c r="AY159" s="172"/>
    </row>
    <row r="160" spans="1:51" s="171" customFormat="1">
      <c r="A160" s="177">
        <f>'Aim 1 Study Calendar - JV'!A160</f>
        <v>159</v>
      </c>
      <c r="B160" s="176">
        <f>'Aim 1 Study Calendar - JV'!D160</f>
        <v>213837</v>
      </c>
      <c r="C160" s="176" t="str">
        <f>'Aim 1 Study Calendar - JV'!E160</f>
        <v>Unchanged</v>
      </c>
      <c r="D160" s="175">
        <f>'Aim 1 Study Calendar - JV'!T160</f>
        <v>44743</v>
      </c>
      <c r="E160" s="175" t="str">
        <f>'Aim 1 Study Calendar - JV'!L160</f>
        <v>Not Yet Assigned</v>
      </c>
      <c r="F160" s="173">
        <f>'Aim 1 Study Calendar - JV'!AX160</f>
        <v>44770</v>
      </c>
      <c r="G160" s="189"/>
      <c r="H160" s="173">
        <f t="shared" si="87"/>
        <v>44784</v>
      </c>
      <c r="I160" s="189"/>
      <c r="J160" s="173">
        <f t="shared" si="88"/>
        <v>44798</v>
      </c>
      <c r="K160" s="172">
        <v>25.5</v>
      </c>
      <c r="L160" s="173">
        <f t="shared" si="89"/>
        <v>44812</v>
      </c>
      <c r="M160" s="189"/>
      <c r="N160" s="173">
        <f t="shared" si="90"/>
        <v>44826</v>
      </c>
      <c r="O160" s="189">
        <f>'Aim 1 Study Calendar - JV'!AC160</f>
        <v>0</v>
      </c>
      <c r="P160" s="173">
        <f t="shared" si="91"/>
        <v>44840</v>
      </c>
      <c r="Q160" s="189">
        <f>'Aim 1 Study Calendar - JV'!AK160</f>
        <v>0</v>
      </c>
      <c r="R160" s="173">
        <f t="shared" si="97"/>
        <v>44854</v>
      </c>
      <c r="S160" s="172" t="s">
        <v>146</v>
      </c>
      <c r="T160" s="173">
        <f t="shared" si="98"/>
        <v>44861</v>
      </c>
      <c r="U160" s="172"/>
      <c r="V160" s="174">
        <f t="shared" si="92"/>
        <v>44868</v>
      </c>
      <c r="W160" s="172"/>
      <c r="X160" s="173">
        <f t="shared" si="99"/>
        <v>44882</v>
      </c>
      <c r="Y160" s="172"/>
      <c r="Z160" s="173">
        <f t="shared" si="100"/>
        <v>44896</v>
      </c>
      <c r="AA160" s="172"/>
      <c r="AB160" s="173">
        <f t="shared" si="101"/>
        <v>44910</v>
      </c>
      <c r="AC160" s="172"/>
      <c r="AD160" s="173">
        <f t="shared" si="102"/>
        <v>44924</v>
      </c>
      <c r="AE160" s="172"/>
      <c r="AF160" s="173">
        <f t="shared" si="103"/>
        <v>44938</v>
      </c>
      <c r="AG160" s="172"/>
      <c r="AH160" s="173">
        <f t="shared" si="104"/>
        <v>44952</v>
      </c>
      <c r="AI160" s="172"/>
      <c r="AJ160" s="173">
        <f t="shared" si="105"/>
        <v>44966</v>
      </c>
      <c r="AK160" s="172"/>
      <c r="AL160" s="173">
        <f t="shared" si="93"/>
        <v>44980</v>
      </c>
      <c r="AM160" s="172"/>
      <c r="AN160" s="173">
        <f t="shared" si="94"/>
        <v>44994</v>
      </c>
      <c r="AO160" s="172"/>
      <c r="AP160" s="173">
        <f t="shared" si="95"/>
        <v>45008</v>
      </c>
      <c r="AQ160" s="172"/>
      <c r="AR160" s="173">
        <f t="shared" si="96"/>
        <v>45022</v>
      </c>
      <c r="AS160" s="172"/>
      <c r="AT160" s="173">
        <f t="shared" si="106"/>
        <v>45036</v>
      </c>
      <c r="AU160" s="172"/>
      <c r="AV160" s="173">
        <f t="shared" si="107"/>
        <v>45050</v>
      </c>
      <c r="AW160" s="172"/>
      <c r="AX160" s="173">
        <f t="shared" si="108"/>
        <v>45064</v>
      </c>
      <c r="AY160" s="172"/>
    </row>
    <row r="161" spans="1:51" s="171" customFormat="1">
      <c r="A161" s="177">
        <f>'Aim 1 Study Calendar - JV'!A161</f>
        <v>160</v>
      </c>
      <c r="B161" s="176">
        <f>'Aim 1 Study Calendar - JV'!D161</f>
        <v>213841</v>
      </c>
      <c r="C161" s="176" t="str">
        <f>'Aim 1 Study Calendar - JV'!E161</f>
        <v>Unchanged</v>
      </c>
      <c r="D161" s="175">
        <f>'Aim 1 Study Calendar - JV'!T161</f>
        <v>44735</v>
      </c>
      <c r="E161" s="175" t="str">
        <f>'Aim 1 Study Calendar - JV'!L161</f>
        <v>Not Yet Assigned</v>
      </c>
      <c r="F161" s="173">
        <f>'Aim 1 Study Calendar - JV'!AX161</f>
        <v>44770</v>
      </c>
      <c r="G161" s="189"/>
      <c r="H161" s="173">
        <f t="shared" si="87"/>
        <v>44784</v>
      </c>
      <c r="I161" s="189"/>
      <c r="J161" s="173">
        <f t="shared" si="88"/>
        <v>44798</v>
      </c>
      <c r="K161" s="189"/>
      <c r="L161" s="173">
        <f t="shared" si="89"/>
        <v>44812</v>
      </c>
      <c r="M161" s="189"/>
      <c r="N161" s="173">
        <f t="shared" si="90"/>
        <v>44826</v>
      </c>
      <c r="O161" s="189">
        <f>'Aim 1 Study Calendar - JV'!AC161</f>
        <v>0</v>
      </c>
      <c r="P161" s="173">
        <f t="shared" si="91"/>
        <v>44840</v>
      </c>
      <c r="Q161" s="189">
        <f>'Aim 1 Study Calendar - JV'!AK161</f>
        <v>0</v>
      </c>
      <c r="R161" s="173">
        <f t="shared" si="97"/>
        <v>44854</v>
      </c>
      <c r="S161" s="172" t="s">
        <v>146</v>
      </c>
      <c r="T161" s="173">
        <f t="shared" si="98"/>
        <v>44861</v>
      </c>
      <c r="U161" s="172"/>
      <c r="V161" s="174">
        <f t="shared" si="92"/>
        <v>44868</v>
      </c>
      <c r="W161" s="172"/>
      <c r="X161" s="173">
        <f t="shared" si="99"/>
        <v>44882</v>
      </c>
      <c r="Y161" s="172"/>
      <c r="Z161" s="173">
        <f t="shared" si="100"/>
        <v>44896</v>
      </c>
      <c r="AA161" s="172"/>
      <c r="AB161" s="173">
        <f t="shared" si="101"/>
        <v>44910</v>
      </c>
      <c r="AC161" s="172"/>
      <c r="AD161" s="173">
        <f t="shared" si="102"/>
        <v>44924</v>
      </c>
      <c r="AE161" s="172"/>
      <c r="AF161" s="173">
        <f t="shared" si="103"/>
        <v>44938</v>
      </c>
      <c r="AG161" s="172"/>
      <c r="AH161" s="173">
        <f t="shared" si="104"/>
        <v>44952</v>
      </c>
      <c r="AI161" s="172"/>
      <c r="AJ161" s="173">
        <f t="shared" si="105"/>
        <v>44966</v>
      </c>
      <c r="AK161" s="172"/>
      <c r="AL161" s="173">
        <f t="shared" si="93"/>
        <v>44980</v>
      </c>
      <c r="AM161" s="172"/>
      <c r="AN161" s="173">
        <f t="shared" si="94"/>
        <v>44994</v>
      </c>
      <c r="AO161" s="172"/>
      <c r="AP161" s="173">
        <f t="shared" si="95"/>
        <v>45008</v>
      </c>
      <c r="AQ161" s="172"/>
      <c r="AR161" s="173">
        <f t="shared" si="96"/>
        <v>45022</v>
      </c>
      <c r="AS161" s="172"/>
      <c r="AT161" s="173">
        <f t="shared" si="106"/>
        <v>45036</v>
      </c>
      <c r="AU161" s="172"/>
      <c r="AV161" s="173">
        <f t="shared" si="107"/>
        <v>45050</v>
      </c>
      <c r="AW161" s="172"/>
      <c r="AX161" s="173">
        <f t="shared" si="108"/>
        <v>45064</v>
      </c>
      <c r="AY161" s="172"/>
    </row>
    <row r="162" spans="1:51" s="171" customFormat="1">
      <c r="A162" s="177">
        <f>'Aim 1 Study Calendar - JV'!A162</f>
        <v>161</v>
      </c>
      <c r="B162" s="176">
        <f>'Aim 1 Study Calendar - JV'!D162</f>
        <v>213841</v>
      </c>
      <c r="C162" s="176" t="str">
        <f>'Aim 1 Study Calendar - JV'!E162</f>
        <v>Unchanged</v>
      </c>
      <c r="D162" s="175">
        <f>'Aim 1 Study Calendar - JV'!T162</f>
        <v>44735</v>
      </c>
      <c r="E162" s="175" t="str">
        <f>'Aim 1 Study Calendar - JV'!L162</f>
        <v>Not Yet Assigned</v>
      </c>
      <c r="F162" s="173">
        <f>'Aim 1 Study Calendar - JV'!AX162</f>
        <v>44770</v>
      </c>
      <c r="G162" s="189"/>
      <c r="H162" s="173">
        <f t="shared" si="87"/>
        <v>44784</v>
      </c>
      <c r="I162" s="189"/>
      <c r="J162" s="173">
        <f t="shared" si="88"/>
        <v>44798</v>
      </c>
      <c r="K162" s="189"/>
      <c r="L162" s="173">
        <f t="shared" si="89"/>
        <v>44812</v>
      </c>
      <c r="M162" s="189"/>
      <c r="N162" s="173">
        <f t="shared" si="90"/>
        <v>44826</v>
      </c>
      <c r="O162" s="189">
        <f>'Aim 1 Study Calendar - JV'!AC162</f>
        <v>0</v>
      </c>
      <c r="P162" s="173">
        <f t="shared" si="91"/>
        <v>44840</v>
      </c>
      <c r="Q162" s="189">
        <f>'Aim 1 Study Calendar - JV'!AK162</f>
        <v>0</v>
      </c>
      <c r="R162" s="173">
        <f t="shared" si="97"/>
        <v>44854</v>
      </c>
      <c r="S162" s="172" t="s">
        <v>146</v>
      </c>
      <c r="T162" s="173">
        <f t="shared" si="98"/>
        <v>44861</v>
      </c>
      <c r="U162" s="172"/>
      <c r="V162" s="174">
        <f t="shared" si="92"/>
        <v>44868</v>
      </c>
      <c r="W162" s="172"/>
      <c r="X162" s="173">
        <f t="shared" si="99"/>
        <v>44882</v>
      </c>
      <c r="Y162" s="172"/>
      <c r="Z162" s="173">
        <f t="shared" si="100"/>
        <v>44896</v>
      </c>
      <c r="AA162" s="172"/>
      <c r="AB162" s="173">
        <f t="shared" si="101"/>
        <v>44910</v>
      </c>
      <c r="AC162" s="172"/>
      <c r="AD162" s="173">
        <f t="shared" si="102"/>
        <v>44924</v>
      </c>
      <c r="AE162" s="172"/>
      <c r="AF162" s="173">
        <f t="shared" si="103"/>
        <v>44938</v>
      </c>
      <c r="AG162" s="172"/>
      <c r="AH162" s="173">
        <f t="shared" si="104"/>
        <v>44952</v>
      </c>
      <c r="AI162" s="172"/>
      <c r="AJ162" s="173">
        <f t="shared" si="105"/>
        <v>44966</v>
      </c>
      <c r="AK162" s="172"/>
      <c r="AL162" s="173">
        <f t="shared" si="93"/>
        <v>44980</v>
      </c>
      <c r="AM162" s="172"/>
      <c r="AN162" s="173">
        <f t="shared" si="94"/>
        <v>44994</v>
      </c>
      <c r="AO162" s="172"/>
      <c r="AP162" s="173">
        <f t="shared" si="95"/>
        <v>45008</v>
      </c>
      <c r="AQ162" s="172"/>
      <c r="AR162" s="173">
        <f t="shared" si="96"/>
        <v>45022</v>
      </c>
      <c r="AS162" s="172"/>
      <c r="AT162" s="173">
        <f t="shared" si="106"/>
        <v>45036</v>
      </c>
      <c r="AU162" s="172"/>
      <c r="AV162" s="173">
        <f t="shared" si="107"/>
        <v>45050</v>
      </c>
      <c r="AW162" s="172"/>
      <c r="AX162" s="173">
        <f t="shared" si="108"/>
        <v>45064</v>
      </c>
      <c r="AY162" s="172"/>
    </row>
    <row r="163" spans="1:51" s="171" customFormat="1">
      <c r="A163" s="177">
        <f>'Aim 1 Study Calendar - JV'!A163</f>
        <v>162</v>
      </c>
      <c r="B163" s="176">
        <f>'Aim 1 Study Calendar - JV'!D163</f>
        <v>213841</v>
      </c>
      <c r="C163" s="176" t="str">
        <f>'Aim 1 Study Calendar - JV'!E163</f>
        <v>Unchanged</v>
      </c>
      <c r="D163" s="175">
        <f>'Aim 1 Study Calendar - JV'!T163</f>
        <v>44735</v>
      </c>
      <c r="E163" s="175" t="str">
        <f>'Aim 1 Study Calendar - JV'!L163</f>
        <v>Not Yet Assigned</v>
      </c>
      <c r="F163" s="173">
        <f>'Aim 1 Study Calendar - JV'!AX163</f>
        <v>44770</v>
      </c>
      <c r="G163" s="189"/>
      <c r="H163" s="173">
        <f t="shared" si="87"/>
        <v>44784</v>
      </c>
      <c r="I163" s="189"/>
      <c r="J163" s="173">
        <f t="shared" si="88"/>
        <v>44798</v>
      </c>
      <c r="K163" s="189"/>
      <c r="L163" s="173">
        <f t="shared" si="89"/>
        <v>44812</v>
      </c>
      <c r="M163" s="189"/>
      <c r="N163" s="173">
        <f t="shared" si="90"/>
        <v>44826</v>
      </c>
      <c r="O163" s="189">
        <f>'Aim 1 Study Calendar - JV'!AC163</f>
        <v>0</v>
      </c>
      <c r="P163" s="173">
        <f t="shared" si="91"/>
        <v>44840</v>
      </c>
      <c r="Q163" s="189">
        <f>'Aim 1 Study Calendar - JV'!AK163</f>
        <v>0</v>
      </c>
      <c r="R163" s="173">
        <f t="shared" si="97"/>
        <v>44854</v>
      </c>
      <c r="S163" s="172" t="s">
        <v>146</v>
      </c>
      <c r="T163" s="173">
        <f t="shared" si="98"/>
        <v>44861</v>
      </c>
      <c r="U163" s="172"/>
      <c r="V163" s="174">
        <f t="shared" si="92"/>
        <v>44868</v>
      </c>
      <c r="W163" s="172"/>
      <c r="X163" s="173">
        <f t="shared" si="99"/>
        <v>44882</v>
      </c>
      <c r="Y163" s="172"/>
      <c r="Z163" s="173">
        <f t="shared" si="100"/>
        <v>44896</v>
      </c>
      <c r="AA163" s="172"/>
      <c r="AB163" s="173">
        <f t="shared" si="101"/>
        <v>44910</v>
      </c>
      <c r="AC163" s="172"/>
      <c r="AD163" s="173">
        <f t="shared" si="102"/>
        <v>44924</v>
      </c>
      <c r="AE163" s="172"/>
      <c r="AF163" s="173">
        <f t="shared" si="103"/>
        <v>44938</v>
      </c>
      <c r="AG163" s="172"/>
      <c r="AH163" s="173">
        <f t="shared" si="104"/>
        <v>44952</v>
      </c>
      <c r="AI163" s="172"/>
      <c r="AJ163" s="173">
        <f t="shared" si="105"/>
        <v>44966</v>
      </c>
      <c r="AK163" s="172"/>
      <c r="AL163" s="173">
        <f t="shared" si="93"/>
        <v>44980</v>
      </c>
      <c r="AM163" s="172"/>
      <c r="AN163" s="173">
        <f t="shared" si="94"/>
        <v>44994</v>
      </c>
      <c r="AO163" s="172"/>
      <c r="AP163" s="173">
        <f t="shared" si="95"/>
        <v>45008</v>
      </c>
      <c r="AQ163" s="172"/>
      <c r="AR163" s="173">
        <f t="shared" si="96"/>
        <v>45022</v>
      </c>
      <c r="AS163" s="172"/>
      <c r="AT163" s="173">
        <f t="shared" si="106"/>
        <v>45036</v>
      </c>
      <c r="AU163" s="172"/>
      <c r="AV163" s="173">
        <f t="shared" si="107"/>
        <v>45050</v>
      </c>
      <c r="AW163" s="172"/>
      <c r="AX163" s="173">
        <f t="shared" si="108"/>
        <v>45064</v>
      </c>
      <c r="AY163" s="172"/>
    </row>
    <row r="164" spans="1:51" s="171" customFormat="1">
      <c r="A164" s="177">
        <f>'Aim 1 Study Calendar - JV'!A164</f>
        <v>163</v>
      </c>
      <c r="B164" s="176">
        <f>'Aim 1 Study Calendar - JV'!D164</f>
        <v>213841</v>
      </c>
      <c r="C164" s="176" t="str">
        <f>'Aim 1 Study Calendar - JV'!E164</f>
        <v>Unchanged</v>
      </c>
      <c r="D164" s="175">
        <f>'Aim 1 Study Calendar - JV'!T164</f>
        <v>44735</v>
      </c>
      <c r="E164" s="175" t="str">
        <f>'Aim 1 Study Calendar - JV'!L164</f>
        <v>Not Yet Assigned</v>
      </c>
      <c r="F164" s="173">
        <f>'Aim 1 Study Calendar - JV'!AX164</f>
        <v>44770</v>
      </c>
      <c r="G164" s="189"/>
      <c r="H164" s="173">
        <f t="shared" si="87"/>
        <v>44784</v>
      </c>
      <c r="I164" s="189"/>
      <c r="J164" s="173">
        <f t="shared" si="88"/>
        <v>44798</v>
      </c>
      <c r="K164" s="189"/>
      <c r="L164" s="173">
        <f t="shared" si="89"/>
        <v>44812</v>
      </c>
      <c r="M164" s="189"/>
      <c r="N164" s="173">
        <f t="shared" si="90"/>
        <v>44826</v>
      </c>
      <c r="O164" s="189">
        <f>'Aim 1 Study Calendar - JV'!AC164</f>
        <v>0</v>
      </c>
      <c r="P164" s="173">
        <f t="shared" si="91"/>
        <v>44840</v>
      </c>
      <c r="Q164" s="189">
        <f>'Aim 1 Study Calendar - JV'!AK164</f>
        <v>0</v>
      </c>
      <c r="R164" s="173">
        <f t="shared" si="97"/>
        <v>44854</v>
      </c>
      <c r="S164" s="172" t="s">
        <v>146</v>
      </c>
      <c r="T164" s="173">
        <f t="shared" si="98"/>
        <v>44861</v>
      </c>
      <c r="U164" s="172"/>
      <c r="V164" s="174">
        <f t="shared" si="92"/>
        <v>44868</v>
      </c>
      <c r="W164" s="172"/>
      <c r="X164" s="173">
        <f t="shared" si="99"/>
        <v>44882</v>
      </c>
      <c r="Y164" s="172"/>
      <c r="Z164" s="173">
        <f t="shared" si="100"/>
        <v>44896</v>
      </c>
      <c r="AA164" s="172"/>
      <c r="AB164" s="173">
        <f t="shared" si="101"/>
        <v>44910</v>
      </c>
      <c r="AC164" s="172"/>
      <c r="AD164" s="173">
        <f t="shared" si="102"/>
        <v>44924</v>
      </c>
      <c r="AE164" s="172"/>
      <c r="AF164" s="173">
        <f t="shared" si="103"/>
        <v>44938</v>
      </c>
      <c r="AG164" s="172"/>
      <c r="AH164" s="173">
        <f t="shared" si="104"/>
        <v>44952</v>
      </c>
      <c r="AI164" s="172"/>
      <c r="AJ164" s="173">
        <f t="shared" si="105"/>
        <v>44966</v>
      </c>
      <c r="AK164" s="172"/>
      <c r="AL164" s="173">
        <f t="shared" si="93"/>
        <v>44980</v>
      </c>
      <c r="AM164" s="172"/>
      <c r="AN164" s="173">
        <f t="shared" si="94"/>
        <v>44994</v>
      </c>
      <c r="AO164" s="172"/>
      <c r="AP164" s="173">
        <f t="shared" si="95"/>
        <v>45008</v>
      </c>
      <c r="AQ164" s="172"/>
      <c r="AR164" s="173">
        <f t="shared" si="96"/>
        <v>45022</v>
      </c>
      <c r="AS164" s="172"/>
      <c r="AT164" s="173">
        <f t="shared" si="106"/>
        <v>45036</v>
      </c>
      <c r="AU164" s="172"/>
      <c r="AV164" s="173">
        <f t="shared" si="107"/>
        <v>45050</v>
      </c>
      <c r="AW164" s="172"/>
      <c r="AX164" s="173">
        <f t="shared" si="108"/>
        <v>45064</v>
      </c>
      <c r="AY164" s="172"/>
    </row>
    <row r="165" spans="1:51" s="171" customFormat="1">
      <c r="A165" s="177">
        <f>'Aim 1 Study Calendar - JV'!A165</f>
        <v>164</v>
      </c>
      <c r="B165" s="176">
        <f>'Aim 1 Study Calendar - JV'!D165</f>
        <v>213842</v>
      </c>
      <c r="C165" s="176" t="str">
        <f>'Aim 1 Study Calendar - JV'!E165</f>
        <v>Unchanged</v>
      </c>
      <c r="D165" s="175">
        <f>'Aim 1 Study Calendar - JV'!T165</f>
        <v>44735</v>
      </c>
      <c r="E165" s="175" t="str">
        <f>'Aim 1 Study Calendar - JV'!L165</f>
        <v>Not Yet Assigned</v>
      </c>
      <c r="F165" s="173">
        <f>'Aim 1 Study Calendar - JV'!AX165</f>
        <v>44770</v>
      </c>
      <c r="G165" s="189"/>
      <c r="H165" s="173">
        <f t="shared" si="87"/>
        <v>44784</v>
      </c>
      <c r="I165" s="189"/>
      <c r="J165" s="173">
        <f t="shared" si="88"/>
        <v>44798</v>
      </c>
      <c r="K165" s="172">
        <v>24.8</v>
      </c>
      <c r="L165" s="173">
        <f t="shared" si="89"/>
        <v>44812</v>
      </c>
      <c r="M165" s="189"/>
      <c r="N165" s="173">
        <f t="shared" si="90"/>
        <v>44826</v>
      </c>
      <c r="O165" s="189">
        <f>'Aim 1 Study Calendar - JV'!AC165</f>
        <v>0</v>
      </c>
      <c r="P165" s="173">
        <f t="shared" si="91"/>
        <v>44840</v>
      </c>
      <c r="Q165" s="189">
        <f>'Aim 1 Study Calendar - JV'!AK165</f>
        <v>0</v>
      </c>
      <c r="R165" s="173">
        <f t="shared" si="97"/>
        <v>44854</v>
      </c>
      <c r="S165" s="172" t="s">
        <v>146</v>
      </c>
      <c r="T165" s="173">
        <f t="shared" si="98"/>
        <v>44861</v>
      </c>
      <c r="U165" s="172"/>
      <c r="V165" s="174">
        <f t="shared" si="92"/>
        <v>44868</v>
      </c>
      <c r="W165" s="172"/>
      <c r="X165" s="173">
        <f t="shared" si="99"/>
        <v>44882</v>
      </c>
      <c r="Y165" s="172"/>
      <c r="Z165" s="173">
        <f t="shared" si="100"/>
        <v>44896</v>
      </c>
      <c r="AA165" s="172"/>
      <c r="AB165" s="173">
        <f t="shared" si="101"/>
        <v>44910</v>
      </c>
      <c r="AC165" s="172"/>
      <c r="AD165" s="173">
        <f t="shared" si="102"/>
        <v>44924</v>
      </c>
      <c r="AE165" s="172"/>
      <c r="AF165" s="173">
        <f t="shared" si="103"/>
        <v>44938</v>
      </c>
      <c r="AG165" s="172"/>
      <c r="AH165" s="173">
        <f t="shared" si="104"/>
        <v>44952</v>
      </c>
      <c r="AI165" s="172"/>
      <c r="AJ165" s="173">
        <f t="shared" si="105"/>
        <v>44966</v>
      </c>
      <c r="AK165" s="172"/>
      <c r="AL165" s="173">
        <f t="shared" si="93"/>
        <v>44980</v>
      </c>
      <c r="AM165" s="172"/>
      <c r="AN165" s="173">
        <f t="shared" si="94"/>
        <v>44994</v>
      </c>
      <c r="AO165" s="172"/>
      <c r="AP165" s="173">
        <f t="shared" si="95"/>
        <v>45008</v>
      </c>
      <c r="AQ165" s="172"/>
      <c r="AR165" s="173">
        <f t="shared" si="96"/>
        <v>45022</v>
      </c>
      <c r="AS165" s="172"/>
      <c r="AT165" s="173">
        <f t="shared" si="106"/>
        <v>45036</v>
      </c>
      <c r="AU165" s="172"/>
      <c r="AV165" s="173">
        <f t="shared" si="107"/>
        <v>45050</v>
      </c>
      <c r="AW165" s="172"/>
      <c r="AX165" s="173">
        <f t="shared" si="108"/>
        <v>45064</v>
      </c>
      <c r="AY165" s="172"/>
    </row>
    <row r="166" spans="1:51">
      <c r="A166" s="167">
        <f>'Aim 1 Study Calendar - JV'!A166</f>
        <v>165</v>
      </c>
      <c r="B166" s="166">
        <f>'Aim 1 Study Calendar - JV'!D166</f>
        <v>215371</v>
      </c>
      <c r="C166" s="166" t="str">
        <f>'Aim 1 Study Calendar - JV'!E166</f>
        <v>Unchanged</v>
      </c>
      <c r="D166" s="168">
        <f>'Aim 1 Study Calendar - JV'!T166</f>
        <v>44748</v>
      </c>
      <c r="E166" s="168" t="str">
        <f>'Aim 1 Study Calendar - JV'!L166</f>
        <v>CON-SED</v>
      </c>
      <c r="F166" s="169">
        <f>'Aim 1 Study Calendar - JV'!AX166</f>
        <v>44784</v>
      </c>
      <c r="G166" s="165">
        <v>16.2</v>
      </c>
      <c r="H166" s="169">
        <f t="shared" si="87"/>
        <v>44798</v>
      </c>
      <c r="I166" s="165">
        <v>16.3</v>
      </c>
      <c r="J166" s="169">
        <f t="shared" si="88"/>
        <v>44812</v>
      </c>
      <c r="K166" s="165">
        <v>18.600000000000001</v>
      </c>
      <c r="L166" s="169">
        <f t="shared" si="89"/>
        <v>44826</v>
      </c>
      <c r="M166" s="165">
        <v>19</v>
      </c>
      <c r="N166" s="169">
        <f t="shared" si="90"/>
        <v>44840</v>
      </c>
      <c r="O166" s="165">
        <v>19.7</v>
      </c>
      <c r="P166" s="169">
        <f t="shared" si="91"/>
        <v>44854</v>
      </c>
      <c r="Q166" s="165">
        <f>'Aim 1 Study Calendar - JV'!AK166</f>
        <v>0</v>
      </c>
      <c r="R166" s="169">
        <f t="shared" si="97"/>
        <v>44868</v>
      </c>
      <c r="S166" s="165" t="s">
        <v>146</v>
      </c>
      <c r="T166" s="169">
        <f t="shared" si="98"/>
        <v>44875</v>
      </c>
      <c r="V166" s="170">
        <f t="shared" si="92"/>
        <v>44882</v>
      </c>
      <c r="X166" s="169">
        <f t="shared" si="99"/>
        <v>44896</v>
      </c>
      <c r="Z166" s="169">
        <f t="shared" si="100"/>
        <v>44910</v>
      </c>
      <c r="AB166" s="169">
        <f t="shared" si="101"/>
        <v>44924</v>
      </c>
      <c r="AD166" s="169">
        <f t="shared" si="102"/>
        <v>44938</v>
      </c>
      <c r="AF166" s="169">
        <f t="shared" si="103"/>
        <v>44952</v>
      </c>
      <c r="AH166" s="169">
        <f t="shared" si="104"/>
        <v>44966</v>
      </c>
      <c r="AJ166" s="169">
        <f t="shared" si="105"/>
        <v>44980</v>
      </c>
      <c r="AL166" s="169">
        <f t="shared" si="93"/>
        <v>44994</v>
      </c>
      <c r="AN166" s="169">
        <f t="shared" si="94"/>
        <v>45008</v>
      </c>
      <c r="AP166" s="169">
        <f t="shared" si="95"/>
        <v>45022</v>
      </c>
      <c r="AR166" s="169">
        <f t="shared" si="96"/>
        <v>45036</v>
      </c>
      <c r="AT166" s="169">
        <f t="shared" si="106"/>
        <v>45050</v>
      </c>
      <c r="AV166" s="169">
        <f t="shared" si="107"/>
        <v>45064</v>
      </c>
      <c r="AX166" s="169">
        <f t="shared" si="108"/>
        <v>45078</v>
      </c>
    </row>
    <row r="167" spans="1:51">
      <c r="A167" s="167">
        <f>'Aim 1 Study Calendar - JV'!A167</f>
        <v>166</v>
      </c>
      <c r="B167" s="166">
        <f>'Aim 1 Study Calendar - JV'!D167</f>
        <v>215371</v>
      </c>
      <c r="C167" s="166" t="str">
        <f>'Aim 1 Study Calendar - JV'!E167</f>
        <v>Unchanged</v>
      </c>
      <c r="D167" s="168">
        <f>'Aim 1 Study Calendar - JV'!T167</f>
        <v>44748</v>
      </c>
      <c r="E167" s="168" t="str">
        <f>'Aim 1 Study Calendar - JV'!L167</f>
        <v>CON-SED</v>
      </c>
      <c r="F167" s="169">
        <f>'Aim 1 Study Calendar - JV'!AX167</f>
        <v>44784</v>
      </c>
      <c r="G167" s="165">
        <v>15.2</v>
      </c>
      <c r="H167" s="169">
        <f t="shared" si="87"/>
        <v>44798</v>
      </c>
      <c r="I167" s="165">
        <v>13.3</v>
      </c>
      <c r="J167" s="169">
        <f t="shared" si="88"/>
        <v>44812</v>
      </c>
      <c r="K167" s="165">
        <v>13.2</v>
      </c>
      <c r="L167" s="169">
        <f t="shared" si="89"/>
        <v>44826</v>
      </c>
      <c r="M167" s="165">
        <v>13</v>
      </c>
      <c r="N167" s="169">
        <f t="shared" si="90"/>
        <v>44840</v>
      </c>
      <c r="O167" s="165">
        <v>15.6</v>
      </c>
      <c r="P167" s="169">
        <f t="shared" si="91"/>
        <v>44854</v>
      </c>
      <c r="Q167" s="165">
        <f>'Aim 1 Study Calendar - JV'!AK167</f>
        <v>0</v>
      </c>
      <c r="R167" s="169">
        <f t="shared" si="97"/>
        <v>44868</v>
      </c>
      <c r="S167" s="165" t="s">
        <v>146</v>
      </c>
      <c r="T167" s="169">
        <f t="shared" si="98"/>
        <v>44875</v>
      </c>
      <c r="V167" s="170">
        <f t="shared" si="92"/>
        <v>44882</v>
      </c>
      <c r="X167" s="169">
        <f t="shared" si="99"/>
        <v>44896</v>
      </c>
      <c r="Z167" s="169">
        <f t="shared" si="100"/>
        <v>44910</v>
      </c>
      <c r="AB167" s="169">
        <f t="shared" si="101"/>
        <v>44924</v>
      </c>
      <c r="AD167" s="169">
        <f t="shared" si="102"/>
        <v>44938</v>
      </c>
      <c r="AF167" s="169">
        <f t="shared" si="103"/>
        <v>44952</v>
      </c>
      <c r="AH167" s="169">
        <f t="shared" si="104"/>
        <v>44966</v>
      </c>
      <c r="AJ167" s="169">
        <f t="shared" si="105"/>
        <v>44980</v>
      </c>
      <c r="AL167" s="169">
        <f t="shared" si="93"/>
        <v>44994</v>
      </c>
      <c r="AN167" s="169">
        <f t="shared" si="94"/>
        <v>45008</v>
      </c>
      <c r="AP167" s="169">
        <f t="shared" si="95"/>
        <v>45022</v>
      </c>
      <c r="AR167" s="169">
        <f t="shared" si="96"/>
        <v>45036</v>
      </c>
      <c r="AT167" s="169">
        <f t="shared" si="106"/>
        <v>45050</v>
      </c>
      <c r="AV167" s="169">
        <f t="shared" si="107"/>
        <v>45064</v>
      </c>
      <c r="AX167" s="169">
        <f t="shared" si="108"/>
        <v>45078</v>
      </c>
    </row>
    <row r="168" spans="1:51">
      <c r="A168" s="167">
        <f>'Aim 1 Study Calendar - JV'!A168</f>
        <v>167</v>
      </c>
      <c r="B168" s="166">
        <f>'Aim 1 Study Calendar - JV'!D168</f>
        <v>215371</v>
      </c>
      <c r="C168" s="166" t="str">
        <f>'Aim 1 Study Calendar - JV'!E168</f>
        <v>Unchanged</v>
      </c>
      <c r="D168" s="168">
        <f>'Aim 1 Study Calendar - JV'!T168</f>
        <v>44748</v>
      </c>
      <c r="E168" s="168" t="str">
        <f>'Aim 1 Study Calendar - JV'!L168</f>
        <v>CON-EX</v>
      </c>
      <c r="F168" s="169">
        <f>'Aim 1 Study Calendar - JV'!AX168</f>
        <v>44784</v>
      </c>
      <c r="G168" s="165">
        <v>17.3</v>
      </c>
      <c r="H168" s="169">
        <f t="shared" si="87"/>
        <v>44798</v>
      </c>
      <c r="I168" s="165">
        <v>17.899999999999999</v>
      </c>
      <c r="J168" s="169">
        <f t="shared" si="88"/>
        <v>44812</v>
      </c>
      <c r="K168" s="165">
        <v>18.7</v>
      </c>
      <c r="L168" s="169">
        <f t="shared" si="89"/>
        <v>44826</v>
      </c>
      <c r="M168" s="165">
        <v>19.7</v>
      </c>
      <c r="N168" s="169">
        <f t="shared" si="90"/>
        <v>44840</v>
      </c>
      <c r="O168" s="165">
        <v>20.5</v>
      </c>
      <c r="P168" s="169">
        <f t="shared" si="91"/>
        <v>44854</v>
      </c>
      <c r="Q168" s="165">
        <f>'Aim 1 Study Calendar - JV'!AK168</f>
        <v>0</v>
      </c>
      <c r="R168" s="169">
        <f t="shared" si="97"/>
        <v>44868</v>
      </c>
      <c r="S168" s="165" t="s">
        <v>146</v>
      </c>
      <c r="T168" s="169">
        <f t="shared" si="98"/>
        <v>44875</v>
      </c>
      <c r="V168" s="170">
        <f t="shared" si="92"/>
        <v>44882</v>
      </c>
      <c r="X168" s="169">
        <f t="shared" si="99"/>
        <v>44896</v>
      </c>
      <c r="Z168" s="169">
        <f t="shared" si="100"/>
        <v>44910</v>
      </c>
      <c r="AB168" s="169">
        <f t="shared" si="101"/>
        <v>44924</v>
      </c>
      <c r="AD168" s="169">
        <f t="shared" si="102"/>
        <v>44938</v>
      </c>
      <c r="AF168" s="169">
        <f t="shared" si="103"/>
        <v>44952</v>
      </c>
      <c r="AH168" s="169">
        <f t="shared" si="104"/>
        <v>44966</v>
      </c>
      <c r="AJ168" s="169">
        <f t="shared" si="105"/>
        <v>44980</v>
      </c>
      <c r="AL168" s="169">
        <f t="shared" si="93"/>
        <v>44994</v>
      </c>
      <c r="AN168" s="169">
        <f t="shared" si="94"/>
        <v>45008</v>
      </c>
      <c r="AP168" s="169">
        <f t="shared" si="95"/>
        <v>45022</v>
      </c>
      <c r="AR168" s="169">
        <f t="shared" si="96"/>
        <v>45036</v>
      </c>
      <c r="AT168" s="169">
        <f t="shared" si="106"/>
        <v>45050</v>
      </c>
      <c r="AV168" s="169">
        <f t="shared" si="107"/>
        <v>45064</v>
      </c>
      <c r="AX168" s="169">
        <f t="shared" si="108"/>
        <v>45078</v>
      </c>
    </row>
    <row r="169" spans="1:51">
      <c r="A169" s="167">
        <f>'Aim 1 Study Calendar - JV'!A169</f>
        <v>168</v>
      </c>
      <c r="B169" s="166">
        <f>'Aim 1 Study Calendar - JV'!D169</f>
        <v>215371</v>
      </c>
      <c r="C169" s="166" t="str">
        <f>'Aim 1 Study Calendar - JV'!E169</f>
        <v>Unchanged</v>
      </c>
      <c r="D169" s="168">
        <f>'Aim 1 Study Calendar - JV'!T169</f>
        <v>44748</v>
      </c>
      <c r="E169" s="168" t="str">
        <f>'Aim 1 Study Calendar - JV'!L169</f>
        <v>CON-EX</v>
      </c>
      <c r="F169" s="169">
        <f>'Aim 1 Study Calendar - JV'!AX169</f>
        <v>44784</v>
      </c>
      <c r="G169" s="165">
        <v>16.3</v>
      </c>
      <c r="H169" s="169">
        <f t="shared" si="87"/>
        <v>44798</v>
      </c>
      <c r="I169" s="165">
        <v>17.8</v>
      </c>
      <c r="J169" s="169">
        <f t="shared" si="88"/>
        <v>44812</v>
      </c>
      <c r="K169" s="165">
        <v>19.2</v>
      </c>
      <c r="L169" s="169">
        <f t="shared" si="89"/>
        <v>44826</v>
      </c>
      <c r="M169" s="165">
        <v>20.3</v>
      </c>
      <c r="N169" s="169">
        <f t="shared" si="90"/>
        <v>44840</v>
      </c>
      <c r="O169" s="165">
        <v>20.7</v>
      </c>
      <c r="P169" s="169">
        <f t="shared" si="91"/>
        <v>44854</v>
      </c>
      <c r="Q169" s="165">
        <f>'Aim 1 Study Calendar - JV'!AK169</f>
        <v>0</v>
      </c>
      <c r="R169" s="169">
        <f t="shared" si="97"/>
        <v>44868</v>
      </c>
      <c r="S169" s="165" t="s">
        <v>146</v>
      </c>
      <c r="T169" s="169">
        <f t="shared" si="98"/>
        <v>44875</v>
      </c>
      <c r="V169" s="170">
        <f t="shared" ref="V169:V200" si="109">T169+7</f>
        <v>44882</v>
      </c>
      <c r="X169" s="169">
        <f t="shared" si="99"/>
        <v>44896</v>
      </c>
      <c r="Z169" s="169">
        <f t="shared" si="100"/>
        <v>44910</v>
      </c>
      <c r="AB169" s="169">
        <f t="shared" si="101"/>
        <v>44924</v>
      </c>
      <c r="AD169" s="169">
        <f t="shared" si="102"/>
        <v>44938</v>
      </c>
      <c r="AF169" s="169">
        <f t="shared" si="103"/>
        <v>44952</v>
      </c>
      <c r="AH169" s="169">
        <f t="shared" si="104"/>
        <v>44966</v>
      </c>
      <c r="AJ169" s="169">
        <f t="shared" si="105"/>
        <v>44980</v>
      </c>
      <c r="AL169" s="169">
        <f t="shared" si="93"/>
        <v>44994</v>
      </c>
      <c r="AN169" s="169">
        <f t="shared" si="94"/>
        <v>45008</v>
      </c>
      <c r="AP169" s="169">
        <f t="shared" si="95"/>
        <v>45022</v>
      </c>
      <c r="AR169" s="169">
        <f t="shared" si="96"/>
        <v>45036</v>
      </c>
      <c r="AT169" s="169">
        <f t="shared" si="106"/>
        <v>45050</v>
      </c>
      <c r="AV169" s="169">
        <f t="shared" si="107"/>
        <v>45064</v>
      </c>
      <c r="AX169" s="169">
        <f t="shared" si="108"/>
        <v>45078</v>
      </c>
    </row>
    <row r="170" spans="1:51">
      <c r="A170" s="167">
        <f>'Aim 1 Study Calendar - JV'!A170</f>
        <v>169</v>
      </c>
      <c r="B170" s="166">
        <f>'Aim 1 Study Calendar - JV'!D170</f>
        <v>215372</v>
      </c>
      <c r="C170" s="166" t="str">
        <f>'Aim 1 Study Calendar - JV'!E170</f>
        <v>Unchanged</v>
      </c>
      <c r="D170" s="168">
        <f>'Aim 1 Study Calendar - JV'!T170</f>
        <v>44748</v>
      </c>
      <c r="E170" s="168" t="str">
        <f>'Aim 1 Study Calendar - JV'!L170</f>
        <v>HFD-SED</v>
      </c>
      <c r="F170" s="169">
        <f>'Aim 1 Study Calendar - JV'!AX170</f>
        <v>44784</v>
      </c>
      <c r="G170" s="165">
        <v>22.5</v>
      </c>
      <c r="H170" s="169">
        <f t="shared" si="87"/>
        <v>44798</v>
      </c>
      <c r="I170" s="165">
        <v>27.3</v>
      </c>
      <c r="J170" s="169">
        <f t="shared" si="88"/>
        <v>44812</v>
      </c>
      <c r="K170" s="165">
        <v>30.5</v>
      </c>
      <c r="L170" s="169">
        <f t="shared" si="89"/>
        <v>44826</v>
      </c>
      <c r="M170" s="165">
        <v>27.3</v>
      </c>
      <c r="N170" s="169">
        <f t="shared" si="90"/>
        <v>44840</v>
      </c>
      <c r="O170" s="165">
        <v>26.1</v>
      </c>
      <c r="P170" s="169">
        <f t="shared" si="91"/>
        <v>44854</v>
      </c>
      <c r="Q170" s="165">
        <f>'Aim 1 Study Calendar - JV'!AK170</f>
        <v>0</v>
      </c>
      <c r="R170" s="169">
        <f t="shared" si="97"/>
        <v>44868</v>
      </c>
      <c r="S170" s="165" t="s">
        <v>146</v>
      </c>
      <c r="T170" s="169">
        <f t="shared" si="98"/>
        <v>44875</v>
      </c>
      <c r="V170" s="170">
        <f t="shared" si="109"/>
        <v>44882</v>
      </c>
      <c r="X170" s="169">
        <f t="shared" si="99"/>
        <v>44896</v>
      </c>
      <c r="Z170" s="169">
        <f t="shared" si="100"/>
        <v>44910</v>
      </c>
      <c r="AB170" s="169">
        <f t="shared" si="101"/>
        <v>44924</v>
      </c>
      <c r="AD170" s="169">
        <f t="shared" si="102"/>
        <v>44938</v>
      </c>
      <c r="AF170" s="169">
        <f t="shared" si="103"/>
        <v>44952</v>
      </c>
      <c r="AH170" s="169">
        <f t="shared" si="104"/>
        <v>44966</v>
      </c>
      <c r="AJ170" s="169">
        <f t="shared" si="105"/>
        <v>44980</v>
      </c>
      <c r="AL170" s="169">
        <f t="shared" si="93"/>
        <v>44994</v>
      </c>
      <c r="AN170" s="169">
        <f t="shared" si="94"/>
        <v>45008</v>
      </c>
      <c r="AP170" s="169">
        <f t="shared" si="95"/>
        <v>45022</v>
      </c>
      <c r="AR170" s="169">
        <f t="shared" si="96"/>
        <v>45036</v>
      </c>
      <c r="AT170" s="169">
        <f t="shared" si="106"/>
        <v>45050</v>
      </c>
      <c r="AV170" s="169">
        <f t="shared" si="107"/>
        <v>45064</v>
      </c>
      <c r="AX170" s="169">
        <f t="shared" si="108"/>
        <v>45078</v>
      </c>
    </row>
    <row r="171" spans="1:51">
      <c r="A171" s="167">
        <f>'Aim 1 Study Calendar - JV'!A171</f>
        <v>170</v>
      </c>
      <c r="B171" s="166">
        <f>'Aim 1 Study Calendar - JV'!D171</f>
        <v>215372</v>
      </c>
      <c r="C171" s="166" t="str">
        <f>'Aim 1 Study Calendar - JV'!E171</f>
        <v>Unchanged</v>
      </c>
      <c r="D171" s="168">
        <f>'Aim 1 Study Calendar - JV'!T171</f>
        <v>44748</v>
      </c>
      <c r="E171" s="168" t="str">
        <f>'Aim 1 Study Calendar - JV'!L171</f>
        <v>HFD-EX</v>
      </c>
      <c r="F171" s="169">
        <f>'Aim 1 Study Calendar - JV'!AX171</f>
        <v>44784</v>
      </c>
      <c r="G171" s="165">
        <v>22.9</v>
      </c>
      <c r="H171" s="169">
        <f t="shared" si="87"/>
        <v>44798</v>
      </c>
      <c r="I171" s="165">
        <v>27.6</v>
      </c>
      <c r="J171" s="169">
        <f t="shared" si="88"/>
        <v>44812</v>
      </c>
      <c r="K171" s="165">
        <v>30.4</v>
      </c>
      <c r="L171" s="169">
        <f t="shared" si="89"/>
        <v>44826</v>
      </c>
      <c r="M171" s="165">
        <v>33.700000000000003</v>
      </c>
      <c r="N171" s="169">
        <f t="shared" si="90"/>
        <v>44840</v>
      </c>
      <c r="O171" s="165">
        <v>37.1</v>
      </c>
      <c r="P171" s="169">
        <f t="shared" si="91"/>
        <v>44854</v>
      </c>
      <c r="Q171" s="165">
        <f>'Aim 1 Study Calendar - JV'!AK171</f>
        <v>0</v>
      </c>
      <c r="R171" s="169">
        <f t="shared" si="97"/>
        <v>44868</v>
      </c>
      <c r="S171" s="165" t="s">
        <v>146</v>
      </c>
      <c r="T171" s="169">
        <f t="shared" si="98"/>
        <v>44875</v>
      </c>
      <c r="V171" s="170">
        <f t="shared" si="109"/>
        <v>44882</v>
      </c>
      <c r="X171" s="169">
        <f t="shared" si="99"/>
        <v>44896</v>
      </c>
      <c r="Z171" s="169">
        <f t="shared" si="100"/>
        <v>44910</v>
      </c>
      <c r="AB171" s="169">
        <f t="shared" si="101"/>
        <v>44924</v>
      </c>
      <c r="AD171" s="169">
        <f t="shared" si="102"/>
        <v>44938</v>
      </c>
      <c r="AF171" s="169">
        <f t="shared" si="103"/>
        <v>44952</v>
      </c>
      <c r="AH171" s="169">
        <f t="shared" si="104"/>
        <v>44966</v>
      </c>
      <c r="AJ171" s="169">
        <f t="shared" si="105"/>
        <v>44980</v>
      </c>
      <c r="AL171" s="169">
        <f t="shared" si="93"/>
        <v>44994</v>
      </c>
      <c r="AN171" s="169">
        <f t="shared" si="94"/>
        <v>45008</v>
      </c>
      <c r="AP171" s="169">
        <f t="shared" si="95"/>
        <v>45022</v>
      </c>
      <c r="AR171" s="169">
        <f t="shared" si="96"/>
        <v>45036</v>
      </c>
      <c r="AT171" s="169">
        <f t="shared" si="106"/>
        <v>45050</v>
      </c>
      <c r="AV171" s="169">
        <f t="shared" si="107"/>
        <v>45064</v>
      </c>
      <c r="AX171" s="169">
        <f t="shared" si="108"/>
        <v>45078</v>
      </c>
    </row>
    <row r="172" spans="1:51">
      <c r="A172" s="167">
        <f>'Aim 1 Study Calendar - JV'!A172</f>
        <v>171</v>
      </c>
      <c r="B172" s="166">
        <f>'Aim 1 Study Calendar - JV'!D172</f>
        <v>215372</v>
      </c>
      <c r="C172" s="166" t="str">
        <f>'Aim 1 Study Calendar - JV'!E172</f>
        <v>Unchanged</v>
      </c>
      <c r="D172" s="168">
        <f>'Aim 1 Study Calendar - JV'!T172</f>
        <v>44748</v>
      </c>
      <c r="E172" s="168" t="str">
        <f>'Aim 1 Study Calendar - JV'!L172</f>
        <v>HFD-EX</v>
      </c>
      <c r="F172" s="169">
        <f>'Aim 1 Study Calendar - JV'!AX172</f>
        <v>44784</v>
      </c>
      <c r="G172" s="165">
        <v>20.3</v>
      </c>
      <c r="H172" s="169">
        <f t="shared" si="87"/>
        <v>44798</v>
      </c>
      <c r="I172" s="165">
        <v>24</v>
      </c>
      <c r="J172" s="169">
        <f t="shared" si="88"/>
        <v>44812</v>
      </c>
      <c r="K172" s="165">
        <v>25.6</v>
      </c>
      <c r="L172" s="169">
        <f t="shared" si="89"/>
        <v>44826</v>
      </c>
      <c r="M172" s="165">
        <v>33</v>
      </c>
      <c r="N172" s="169">
        <f t="shared" si="90"/>
        <v>44840</v>
      </c>
      <c r="O172" s="165">
        <v>29.1</v>
      </c>
      <c r="P172" s="169">
        <f t="shared" si="91"/>
        <v>44854</v>
      </c>
      <c r="Q172" s="165">
        <f>'Aim 1 Study Calendar - JV'!AK172</f>
        <v>0</v>
      </c>
      <c r="R172" s="169">
        <f t="shared" si="97"/>
        <v>44868</v>
      </c>
      <c r="S172" s="165" t="s">
        <v>146</v>
      </c>
      <c r="T172" s="169">
        <f t="shared" si="98"/>
        <v>44875</v>
      </c>
      <c r="V172" s="170">
        <f t="shared" si="109"/>
        <v>44882</v>
      </c>
      <c r="X172" s="169">
        <f t="shared" si="99"/>
        <v>44896</v>
      </c>
      <c r="Z172" s="169">
        <f t="shared" si="100"/>
        <v>44910</v>
      </c>
      <c r="AB172" s="169">
        <f t="shared" si="101"/>
        <v>44924</v>
      </c>
      <c r="AD172" s="169">
        <f t="shared" si="102"/>
        <v>44938</v>
      </c>
      <c r="AF172" s="169">
        <f t="shared" si="103"/>
        <v>44952</v>
      </c>
      <c r="AH172" s="169">
        <f t="shared" si="104"/>
        <v>44966</v>
      </c>
      <c r="AJ172" s="169">
        <f t="shared" si="105"/>
        <v>44980</v>
      </c>
      <c r="AL172" s="169">
        <f t="shared" si="93"/>
        <v>44994</v>
      </c>
      <c r="AN172" s="169">
        <f t="shared" si="94"/>
        <v>45008</v>
      </c>
      <c r="AP172" s="169">
        <f t="shared" si="95"/>
        <v>45022</v>
      </c>
      <c r="AR172" s="169">
        <f t="shared" si="96"/>
        <v>45036</v>
      </c>
      <c r="AT172" s="169">
        <f t="shared" si="106"/>
        <v>45050</v>
      </c>
      <c r="AV172" s="169">
        <f t="shared" si="107"/>
        <v>45064</v>
      </c>
      <c r="AX172" s="169">
        <f t="shared" si="108"/>
        <v>45078</v>
      </c>
    </row>
    <row r="173" spans="1:51">
      <c r="A173" s="167">
        <f>'Aim 1 Study Calendar - JV'!A173</f>
        <v>172</v>
      </c>
      <c r="B173" s="166">
        <f>'Aim 1 Study Calendar - JV'!D173</f>
        <v>215364</v>
      </c>
      <c r="C173" s="166" t="str">
        <f>'Aim 1 Study Calendar - JV'!E173</f>
        <v>Unchanged</v>
      </c>
      <c r="D173" s="168">
        <f>'Aim 1 Study Calendar - JV'!T173</f>
        <v>44750</v>
      </c>
      <c r="E173" s="168" t="str">
        <f>'Aim 1 Study Calendar - JV'!L173</f>
        <v>CON-SED</v>
      </c>
      <c r="F173" s="169">
        <f>'Aim 1 Study Calendar - JV'!AX173</f>
        <v>44784</v>
      </c>
      <c r="G173" s="165">
        <v>19.7</v>
      </c>
      <c r="H173" s="169">
        <f t="shared" si="87"/>
        <v>44798</v>
      </c>
      <c r="I173" s="165">
        <v>20.8</v>
      </c>
      <c r="J173" s="169">
        <f t="shared" si="88"/>
        <v>44812</v>
      </c>
      <c r="K173" s="165">
        <v>22.5</v>
      </c>
      <c r="L173" s="169">
        <f t="shared" si="89"/>
        <v>44826</v>
      </c>
      <c r="M173" s="165">
        <v>22.4</v>
      </c>
      <c r="N173" s="169">
        <f t="shared" si="90"/>
        <v>44840</v>
      </c>
      <c r="O173" s="165">
        <v>24.2</v>
      </c>
      <c r="P173" s="169">
        <f t="shared" si="91"/>
        <v>44854</v>
      </c>
      <c r="Q173" s="165">
        <f>'Aim 1 Study Calendar - JV'!AK173</f>
        <v>0</v>
      </c>
      <c r="R173" s="169">
        <f t="shared" si="97"/>
        <v>44868</v>
      </c>
      <c r="S173" s="165" t="s">
        <v>146</v>
      </c>
      <c r="T173" s="169">
        <f t="shared" si="98"/>
        <v>44875</v>
      </c>
      <c r="V173" s="170">
        <f t="shared" si="109"/>
        <v>44882</v>
      </c>
      <c r="X173" s="169">
        <f t="shared" si="99"/>
        <v>44896</v>
      </c>
      <c r="Z173" s="169">
        <f t="shared" si="100"/>
        <v>44910</v>
      </c>
      <c r="AB173" s="169">
        <f t="shared" si="101"/>
        <v>44924</v>
      </c>
      <c r="AD173" s="169">
        <f t="shared" si="102"/>
        <v>44938</v>
      </c>
      <c r="AF173" s="169">
        <f t="shared" si="103"/>
        <v>44952</v>
      </c>
      <c r="AH173" s="169">
        <f t="shared" si="104"/>
        <v>44966</v>
      </c>
      <c r="AJ173" s="169">
        <f t="shared" si="105"/>
        <v>44980</v>
      </c>
      <c r="AL173" s="169">
        <f t="shared" si="93"/>
        <v>44994</v>
      </c>
      <c r="AN173" s="169">
        <f t="shared" si="94"/>
        <v>45008</v>
      </c>
      <c r="AP173" s="169">
        <f t="shared" si="95"/>
        <v>45022</v>
      </c>
      <c r="AR173" s="169">
        <f t="shared" si="96"/>
        <v>45036</v>
      </c>
      <c r="AT173" s="169">
        <f t="shared" si="106"/>
        <v>45050</v>
      </c>
      <c r="AV173" s="169">
        <f t="shared" si="107"/>
        <v>45064</v>
      </c>
      <c r="AX173" s="169">
        <f t="shared" si="108"/>
        <v>45078</v>
      </c>
    </row>
    <row r="174" spans="1:51">
      <c r="A174" s="167">
        <f>'Aim 1 Study Calendar - JV'!A174</f>
        <v>173</v>
      </c>
      <c r="B174" s="166">
        <f>'Aim 1 Study Calendar - JV'!D174</f>
        <v>215364</v>
      </c>
      <c r="C174" s="166" t="str">
        <f>'Aim 1 Study Calendar - JV'!E174</f>
        <v>Unchanged</v>
      </c>
      <c r="D174" s="168">
        <f>'Aim 1 Study Calendar - JV'!T174</f>
        <v>44750</v>
      </c>
      <c r="E174" s="168" t="str">
        <f>'Aim 1 Study Calendar - JV'!L174</f>
        <v>CON-SED</v>
      </c>
      <c r="F174" s="169">
        <f>'Aim 1 Study Calendar - JV'!AX174</f>
        <v>44784</v>
      </c>
      <c r="G174" s="165">
        <v>18.600000000000001</v>
      </c>
      <c r="H174" s="169">
        <f t="shared" si="87"/>
        <v>44798</v>
      </c>
      <c r="I174" s="165">
        <v>18.8</v>
      </c>
      <c r="J174" s="169">
        <f t="shared" si="88"/>
        <v>44812</v>
      </c>
      <c r="K174" s="165">
        <v>19.8</v>
      </c>
      <c r="L174" s="169">
        <f t="shared" si="89"/>
        <v>44826</v>
      </c>
      <c r="M174" s="165">
        <v>21.4</v>
      </c>
      <c r="N174" s="169">
        <f t="shared" si="90"/>
        <v>44840</v>
      </c>
      <c r="O174" s="165">
        <v>21.5</v>
      </c>
      <c r="P174" s="169">
        <f t="shared" si="91"/>
        <v>44854</v>
      </c>
      <c r="Q174" s="165">
        <f>'Aim 1 Study Calendar - JV'!AK174</f>
        <v>0</v>
      </c>
      <c r="R174" s="169">
        <f t="shared" si="97"/>
        <v>44868</v>
      </c>
      <c r="S174" s="165" t="s">
        <v>146</v>
      </c>
      <c r="T174" s="169">
        <f t="shared" si="98"/>
        <v>44875</v>
      </c>
      <c r="V174" s="170">
        <f t="shared" si="109"/>
        <v>44882</v>
      </c>
      <c r="X174" s="169">
        <f t="shared" si="99"/>
        <v>44896</v>
      </c>
      <c r="Z174" s="169">
        <f t="shared" si="100"/>
        <v>44910</v>
      </c>
      <c r="AB174" s="169">
        <f t="shared" si="101"/>
        <v>44924</v>
      </c>
      <c r="AD174" s="169">
        <f t="shared" si="102"/>
        <v>44938</v>
      </c>
      <c r="AF174" s="169">
        <f t="shared" si="103"/>
        <v>44952</v>
      </c>
      <c r="AH174" s="169">
        <f t="shared" si="104"/>
        <v>44966</v>
      </c>
      <c r="AJ174" s="169">
        <f t="shared" si="105"/>
        <v>44980</v>
      </c>
      <c r="AL174" s="169">
        <f t="shared" si="93"/>
        <v>44994</v>
      </c>
      <c r="AN174" s="169">
        <f t="shared" si="94"/>
        <v>45008</v>
      </c>
      <c r="AP174" s="169">
        <f t="shared" si="95"/>
        <v>45022</v>
      </c>
      <c r="AR174" s="169">
        <f t="shared" si="96"/>
        <v>45036</v>
      </c>
      <c r="AT174" s="169">
        <f t="shared" si="106"/>
        <v>45050</v>
      </c>
      <c r="AV174" s="169">
        <f t="shared" si="107"/>
        <v>45064</v>
      </c>
      <c r="AX174" s="169">
        <f t="shared" si="108"/>
        <v>45078</v>
      </c>
    </row>
    <row r="175" spans="1:51">
      <c r="A175" s="167">
        <f>'Aim 1 Study Calendar - JV'!A175</f>
        <v>174</v>
      </c>
      <c r="B175" s="166">
        <f>'Aim 1 Study Calendar - JV'!D175</f>
        <v>215364</v>
      </c>
      <c r="C175" s="166" t="str">
        <f>'Aim 1 Study Calendar - JV'!E175</f>
        <v>Unchanged</v>
      </c>
      <c r="D175" s="168">
        <f>'Aim 1 Study Calendar - JV'!T175</f>
        <v>44750</v>
      </c>
      <c r="E175" s="168" t="str">
        <f>'Aim 1 Study Calendar - JV'!L175</f>
        <v>CON-EX</v>
      </c>
      <c r="F175" s="169">
        <f>'Aim 1 Study Calendar - JV'!AX175</f>
        <v>44784</v>
      </c>
      <c r="G175" s="165">
        <v>17.600000000000001</v>
      </c>
      <c r="H175" s="169">
        <f t="shared" si="87"/>
        <v>44798</v>
      </c>
      <c r="I175" s="165">
        <v>18.100000000000001</v>
      </c>
      <c r="J175" s="169">
        <f t="shared" si="88"/>
        <v>44812</v>
      </c>
      <c r="K175" s="165">
        <v>19.600000000000001</v>
      </c>
      <c r="L175" s="169">
        <f t="shared" si="89"/>
        <v>44826</v>
      </c>
      <c r="M175" s="165">
        <v>21.3</v>
      </c>
      <c r="N175" s="169">
        <f t="shared" si="90"/>
        <v>44840</v>
      </c>
      <c r="O175" s="165">
        <v>22</v>
      </c>
      <c r="P175" s="169">
        <f t="shared" si="91"/>
        <v>44854</v>
      </c>
      <c r="Q175" s="165">
        <f>'Aim 1 Study Calendar - JV'!AK175</f>
        <v>0</v>
      </c>
      <c r="R175" s="169">
        <f t="shared" si="97"/>
        <v>44868</v>
      </c>
      <c r="S175" s="165" t="s">
        <v>146</v>
      </c>
      <c r="T175" s="169">
        <f t="shared" si="98"/>
        <v>44875</v>
      </c>
      <c r="V175" s="170">
        <f t="shared" si="109"/>
        <v>44882</v>
      </c>
      <c r="X175" s="169">
        <f t="shared" si="99"/>
        <v>44896</v>
      </c>
      <c r="Z175" s="169">
        <f t="shared" si="100"/>
        <v>44910</v>
      </c>
      <c r="AB175" s="169">
        <f t="shared" si="101"/>
        <v>44924</v>
      </c>
      <c r="AD175" s="169">
        <f t="shared" si="102"/>
        <v>44938</v>
      </c>
      <c r="AF175" s="169">
        <f t="shared" si="103"/>
        <v>44952</v>
      </c>
      <c r="AH175" s="169">
        <f t="shared" si="104"/>
        <v>44966</v>
      </c>
      <c r="AJ175" s="169">
        <f t="shared" si="105"/>
        <v>44980</v>
      </c>
      <c r="AL175" s="169">
        <f t="shared" si="93"/>
        <v>44994</v>
      </c>
      <c r="AN175" s="169">
        <f t="shared" si="94"/>
        <v>45008</v>
      </c>
      <c r="AP175" s="169">
        <f t="shared" si="95"/>
        <v>45022</v>
      </c>
      <c r="AR175" s="169">
        <f t="shared" si="96"/>
        <v>45036</v>
      </c>
      <c r="AT175" s="169">
        <f t="shared" si="106"/>
        <v>45050</v>
      </c>
      <c r="AV175" s="169">
        <f t="shared" si="107"/>
        <v>45064</v>
      </c>
      <c r="AX175" s="169">
        <f t="shared" si="108"/>
        <v>45078</v>
      </c>
    </row>
    <row r="176" spans="1:51">
      <c r="A176" s="167">
        <f>'Aim 1 Study Calendar - JV'!A176</f>
        <v>175</v>
      </c>
      <c r="B176" s="166">
        <f>'Aim 1 Study Calendar - JV'!D176</f>
        <v>215364</v>
      </c>
      <c r="C176" s="166" t="str">
        <f>'Aim 1 Study Calendar - JV'!E176</f>
        <v>Unchanged</v>
      </c>
      <c r="D176" s="168">
        <f>'Aim 1 Study Calendar - JV'!T176</f>
        <v>44750</v>
      </c>
      <c r="E176" s="168" t="str">
        <f>'Aim 1 Study Calendar - JV'!L176</f>
        <v>CON-EX</v>
      </c>
      <c r="F176" s="169">
        <f>'Aim 1 Study Calendar - JV'!AX176</f>
        <v>44784</v>
      </c>
      <c r="G176" s="165">
        <v>18.899999999999999</v>
      </c>
      <c r="H176" s="169">
        <f t="shared" si="87"/>
        <v>44798</v>
      </c>
      <c r="I176" s="165">
        <v>19.2</v>
      </c>
      <c r="J176" s="169">
        <f t="shared" si="88"/>
        <v>44812</v>
      </c>
      <c r="K176" s="165">
        <v>20.399999999999999</v>
      </c>
      <c r="L176" s="169">
        <f t="shared" si="89"/>
        <v>44826</v>
      </c>
      <c r="M176" s="165">
        <v>21.4</v>
      </c>
      <c r="N176" s="169">
        <f t="shared" si="90"/>
        <v>44840</v>
      </c>
      <c r="O176" s="165">
        <v>22.7</v>
      </c>
      <c r="P176" s="169">
        <f t="shared" si="91"/>
        <v>44854</v>
      </c>
      <c r="Q176" s="165">
        <f>'Aim 1 Study Calendar - JV'!AK176</f>
        <v>0</v>
      </c>
      <c r="R176" s="169">
        <f t="shared" si="97"/>
        <v>44868</v>
      </c>
      <c r="S176" s="165" t="s">
        <v>146</v>
      </c>
      <c r="T176" s="169">
        <f t="shared" si="98"/>
        <v>44875</v>
      </c>
      <c r="V176" s="170">
        <f t="shared" si="109"/>
        <v>44882</v>
      </c>
      <c r="X176" s="169">
        <f t="shared" si="99"/>
        <v>44896</v>
      </c>
      <c r="Z176" s="169">
        <f t="shared" si="100"/>
        <v>44910</v>
      </c>
      <c r="AB176" s="169">
        <f t="shared" si="101"/>
        <v>44924</v>
      </c>
      <c r="AD176" s="169">
        <f t="shared" si="102"/>
        <v>44938</v>
      </c>
      <c r="AF176" s="169">
        <f t="shared" si="103"/>
        <v>44952</v>
      </c>
      <c r="AH176" s="169">
        <f t="shared" si="104"/>
        <v>44966</v>
      </c>
      <c r="AJ176" s="169">
        <f t="shared" si="105"/>
        <v>44980</v>
      </c>
      <c r="AL176" s="169">
        <f t="shared" si="93"/>
        <v>44994</v>
      </c>
      <c r="AN176" s="169">
        <f t="shared" si="94"/>
        <v>45008</v>
      </c>
      <c r="AP176" s="169">
        <f t="shared" si="95"/>
        <v>45022</v>
      </c>
      <c r="AR176" s="169">
        <f t="shared" si="96"/>
        <v>45036</v>
      </c>
      <c r="AT176" s="169">
        <f t="shared" si="106"/>
        <v>45050</v>
      </c>
      <c r="AV176" s="169">
        <f t="shared" si="107"/>
        <v>45064</v>
      </c>
      <c r="AX176" s="169">
        <f t="shared" si="108"/>
        <v>45078</v>
      </c>
    </row>
    <row r="177" spans="1:50">
      <c r="A177" s="167">
        <f>'Aim 1 Study Calendar - JV'!A177</f>
        <v>176</v>
      </c>
      <c r="B177" s="166">
        <f>'Aim 1 Study Calendar - JV'!D177</f>
        <v>215364</v>
      </c>
      <c r="C177" s="166" t="str">
        <f>'Aim 1 Study Calendar - JV'!E177</f>
        <v>Unchanged</v>
      </c>
      <c r="D177" s="168">
        <f>'Aim 1 Study Calendar - JV'!T177</f>
        <v>44750</v>
      </c>
      <c r="E177" s="168" t="str">
        <f>'Aim 1 Study Calendar - JV'!L177</f>
        <v>CON-EX</v>
      </c>
      <c r="F177" s="169">
        <f>'Aim 1 Study Calendar - JV'!AX177</f>
        <v>44784</v>
      </c>
      <c r="G177" s="165">
        <v>18.8</v>
      </c>
      <c r="H177" s="169">
        <f t="shared" si="87"/>
        <v>44798</v>
      </c>
      <c r="I177" s="165">
        <v>19.3</v>
      </c>
      <c r="J177" s="169">
        <f t="shared" si="88"/>
        <v>44812</v>
      </c>
      <c r="K177" s="165">
        <v>20.3</v>
      </c>
      <c r="L177" s="169">
        <f t="shared" si="89"/>
        <v>44826</v>
      </c>
      <c r="M177" s="165">
        <v>21.8</v>
      </c>
      <c r="N177" s="169">
        <f t="shared" si="90"/>
        <v>44840</v>
      </c>
      <c r="O177" s="165">
        <v>22.5</v>
      </c>
      <c r="P177" s="169">
        <f t="shared" si="91"/>
        <v>44854</v>
      </c>
      <c r="Q177" s="165">
        <f>'Aim 1 Study Calendar - JV'!AK177</f>
        <v>0</v>
      </c>
      <c r="R177" s="169">
        <f t="shared" si="97"/>
        <v>44868</v>
      </c>
      <c r="S177" s="165" t="s">
        <v>146</v>
      </c>
      <c r="T177" s="169">
        <f t="shared" si="98"/>
        <v>44875</v>
      </c>
      <c r="V177" s="170">
        <f t="shared" si="109"/>
        <v>44882</v>
      </c>
      <c r="X177" s="169">
        <f t="shared" si="99"/>
        <v>44896</v>
      </c>
      <c r="Z177" s="169">
        <f t="shared" si="100"/>
        <v>44910</v>
      </c>
      <c r="AB177" s="169">
        <f t="shared" si="101"/>
        <v>44924</v>
      </c>
      <c r="AD177" s="169">
        <f t="shared" si="102"/>
        <v>44938</v>
      </c>
      <c r="AF177" s="169">
        <f t="shared" si="103"/>
        <v>44952</v>
      </c>
      <c r="AH177" s="169">
        <f t="shared" si="104"/>
        <v>44966</v>
      </c>
      <c r="AJ177" s="169">
        <f t="shared" si="105"/>
        <v>44980</v>
      </c>
      <c r="AL177" s="169">
        <f t="shared" si="93"/>
        <v>44994</v>
      </c>
      <c r="AN177" s="169">
        <f t="shared" si="94"/>
        <v>45008</v>
      </c>
      <c r="AP177" s="169">
        <f t="shared" si="95"/>
        <v>45022</v>
      </c>
      <c r="AR177" s="169">
        <f t="shared" si="96"/>
        <v>45036</v>
      </c>
      <c r="AT177" s="169">
        <f t="shared" si="106"/>
        <v>45050</v>
      </c>
      <c r="AV177" s="169">
        <f t="shared" si="107"/>
        <v>45064</v>
      </c>
      <c r="AX177" s="169">
        <f t="shared" si="108"/>
        <v>45078</v>
      </c>
    </row>
    <row r="178" spans="1:50">
      <c r="A178" s="167">
        <f>'Aim 1 Study Calendar - JV'!A178</f>
        <v>177</v>
      </c>
      <c r="B178" s="166">
        <f>'Aim 1 Study Calendar - JV'!D178</f>
        <v>215365</v>
      </c>
      <c r="C178" s="166" t="str">
        <f>'Aim 1 Study Calendar - JV'!E178</f>
        <v>Unchanged</v>
      </c>
      <c r="D178" s="168">
        <f>'Aim 1 Study Calendar - JV'!T178</f>
        <v>44750</v>
      </c>
      <c r="E178" s="168" t="str">
        <f>'Aim 1 Study Calendar - JV'!L178</f>
        <v>HFD-SED</v>
      </c>
      <c r="F178" s="169">
        <f>'Aim 1 Study Calendar - JV'!AX178</f>
        <v>44784</v>
      </c>
      <c r="G178" s="165">
        <v>19.8</v>
      </c>
      <c r="H178" s="169">
        <f t="shared" si="87"/>
        <v>44798</v>
      </c>
      <c r="I178" s="189"/>
      <c r="J178" s="169">
        <f t="shared" si="88"/>
        <v>44812</v>
      </c>
      <c r="K178" s="165">
        <v>22.8</v>
      </c>
      <c r="L178" s="169">
        <f t="shared" si="89"/>
        <v>44826</v>
      </c>
      <c r="M178" s="165">
        <v>24.1</v>
      </c>
      <c r="N178" s="169">
        <f t="shared" si="90"/>
        <v>44840</v>
      </c>
      <c r="O178" s="165">
        <v>25.7</v>
      </c>
      <c r="P178" s="169">
        <f t="shared" si="91"/>
        <v>44854</v>
      </c>
      <c r="Q178" s="165">
        <f>'Aim 1 Study Calendar - JV'!AK178</f>
        <v>0</v>
      </c>
      <c r="R178" s="169">
        <f t="shared" si="97"/>
        <v>44868</v>
      </c>
      <c r="S178" s="165" t="s">
        <v>146</v>
      </c>
      <c r="T178" s="169">
        <f t="shared" si="98"/>
        <v>44875</v>
      </c>
      <c r="V178" s="170">
        <f t="shared" si="109"/>
        <v>44882</v>
      </c>
      <c r="X178" s="169">
        <f t="shared" si="99"/>
        <v>44896</v>
      </c>
      <c r="Z178" s="169">
        <f t="shared" si="100"/>
        <v>44910</v>
      </c>
      <c r="AB178" s="169">
        <f t="shared" si="101"/>
        <v>44924</v>
      </c>
      <c r="AD178" s="169">
        <f t="shared" si="102"/>
        <v>44938</v>
      </c>
      <c r="AF178" s="169">
        <f t="shared" si="103"/>
        <v>44952</v>
      </c>
      <c r="AH178" s="169">
        <f t="shared" si="104"/>
        <v>44966</v>
      </c>
      <c r="AJ178" s="169">
        <f t="shared" si="105"/>
        <v>44980</v>
      </c>
      <c r="AL178" s="169">
        <f t="shared" si="93"/>
        <v>44994</v>
      </c>
      <c r="AN178" s="169">
        <f t="shared" si="94"/>
        <v>45008</v>
      </c>
      <c r="AP178" s="169">
        <f t="shared" si="95"/>
        <v>45022</v>
      </c>
      <c r="AR178" s="169">
        <f t="shared" si="96"/>
        <v>45036</v>
      </c>
      <c r="AT178" s="169">
        <f t="shared" si="106"/>
        <v>45050</v>
      </c>
      <c r="AV178" s="169">
        <f t="shared" si="107"/>
        <v>45064</v>
      </c>
      <c r="AX178" s="169">
        <f t="shared" si="108"/>
        <v>45078</v>
      </c>
    </row>
    <row r="179" spans="1:50">
      <c r="A179" s="167">
        <f>'Aim 1 Study Calendar - JV'!A179</f>
        <v>178</v>
      </c>
      <c r="B179" s="166">
        <f>'Aim 1 Study Calendar - JV'!D179</f>
        <v>215965</v>
      </c>
      <c r="C179" s="166" t="str">
        <f>'Aim 1 Study Calendar - JV'!E179</f>
        <v>Unchanged</v>
      </c>
      <c r="D179" s="168">
        <f>'Aim 1 Study Calendar - JV'!T179</f>
        <v>44758</v>
      </c>
      <c r="E179" s="168" t="str">
        <f>'Aim 1 Study Calendar - JV'!L179</f>
        <v>HFD-EX</v>
      </c>
      <c r="F179" s="169">
        <f>'Aim 1 Study Calendar - JV'!AX179</f>
        <v>44791</v>
      </c>
      <c r="G179" s="165">
        <v>14.1</v>
      </c>
      <c r="H179" s="169">
        <f t="shared" si="87"/>
        <v>44805</v>
      </c>
      <c r="I179" s="165">
        <v>16</v>
      </c>
      <c r="J179" s="169">
        <f t="shared" si="88"/>
        <v>44819</v>
      </c>
      <c r="K179" s="165">
        <v>16.600000000000001</v>
      </c>
      <c r="L179" s="169">
        <f t="shared" si="89"/>
        <v>44833</v>
      </c>
      <c r="M179" s="165">
        <v>18.5</v>
      </c>
      <c r="N179" s="169">
        <f t="shared" si="90"/>
        <v>44847</v>
      </c>
      <c r="O179" s="165">
        <v>18.899999999999999</v>
      </c>
      <c r="P179" s="169">
        <f t="shared" si="91"/>
        <v>44861</v>
      </c>
      <c r="Q179" s="165">
        <f>'Aim 1 Study Calendar - JV'!AK179</f>
        <v>0</v>
      </c>
      <c r="R179" s="169">
        <f t="shared" si="97"/>
        <v>44875</v>
      </c>
      <c r="S179" s="165" t="s">
        <v>146</v>
      </c>
      <c r="T179" s="169">
        <f t="shared" si="98"/>
        <v>44882</v>
      </c>
      <c r="V179" s="170">
        <f t="shared" si="109"/>
        <v>44889</v>
      </c>
      <c r="X179" s="169">
        <f t="shared" si="99"/>
        <v>44903</v>
      </c>
      <c r="Z179" s="169">
        <f t="shared" si="100"/>
        <v>44917</v>
      </c>
      <c r="AB179" s="169">
        <f t="shared" si="101"/>
        <v>44931</v>
      </c>
      <c r="AD179" s="169">
        <f t="shared" si="102"/>
        <v>44945</v>
      </c>
      <c r="AF179" s="169">
        <f t="shared" si="103"/>
        <v>44959</v>
      </c>
      <c r="AH179" s="169">
        <f t="shared" si="104"/>
        <v>44973</v>
      </c>
      <c r="AJ179" s="169">
        <f t="shared" si="105"/>
        <v>44987</v>
      </c>
      <c r="AL179" s="169">
        <f t="shared" ref="AL179:AL210" si="110">AJ179+14</f>
        <v>45001</v>
      </c>
      <c r="AN179" s="169">
        <f t="shared" ref="AN179:AN210" si="111">AL179+14</f>
        <v>45015</v>
      </c>
      <c r="AP179" s="169">
        <f t="shared" ref="AP179:AP210" si="112">AN179+14</f>
        <v>45029</v>
      </c>
      <c r="AR179" s="169">
        <f t="shared" ref="AR179:AR210" si="113">AP179+14</f>
        <v>45043</v>
      </c>
      <c r="AT179" s="169">
        <f t="shared" si="106"/>
        <v>45057</v>
      </c>
      <c r="AV179" s="169">
        <f t="shared" si="107"/>
        <v>45071</v>
      </c>
      <c r="AX179" s="169">
        <f t="shared" si="108"/>
        <v>45085</v>
      </c>
    </row>
    <row r="180" spans="1:50">
      <c r="A180" s="167">
        <f>'Aim 1 Study Calendar - JV'!A180</f>
        <v>179</v>
      </c>
      <c r="B180" s="166">
        <f>'Aim 1 Study Calendar - JV'!D180</f>
        <v>215966</v>
      </c>
      <c r="C180" s="166" t="str">
        <f>'Aim 1 Study Calendar - JV'!E180</f>
        <v>Unchanged</v>
      </c>
      <c r="D180" s="168">
        <f>'Aim 1 Study Calendar - JV'!T180</f>
        <v>44758</v>
      </c>
      <c r="E180" s="168" t="str">
        <f>'Aim 1 Study Calendar - JV'!L180</f>
        <v>HFD-SED</v>
      </c>
      <c r="F180" s="169">
        <f>'Aim 1 Study Calendar - JV'!AX180</f>
        <v>44791</v>
      </c>
      <c r="G180" s="165">
        <v>11.9</v>
      </c>
      <c r="H180" s="169">
        <f t="shared" si="87"/>
        <v>44805</v>
      </c>
      <c r="I180" s="165">
        <v>14.2</v>
      </c>
      <c r="J180" s="169">
        <f t="shared" si="88"/>
        <v>44819</v>
      </c>
      <c r="K180" s="165">
        <v>15.2</v>
      </c>
      <c r="L180" s="169">
        <f t="shared" si="89"/>
        <v>44833</v>
      </c>
      <c r="M180" s="165">
        <v>16.399999999999999</v>
      </c>
      <c r="N180" s="169">
        <f t="shared" si="90"/>
        <v>44847</v>
      </c>
      <c r="O180" s="165">
        <v>16.600000000000001</v>
      </c>
      <c r="P180" s="169">
        <f t="shared" si="91"/>
        <v>44861</v>
      </c>
      <c r="Q180" s="165">
        <f>'Aim 1 Study Calendar - JV'!AK180</f>
        <v>0</v>
      </c>
      <c r="R180" s="169">
        <f t="shared" si="97"/>
        <v>44875</v>
      </c>
      <c r="S180" s="165" t="s">
        <v>146</v>
      </c>
      <c r="T180" s="169">
        <f t="shared" si="98"/>
        <v>44882</v>
      </c>
      <c r="V180" s="170">
        <f t="shared" si="109"/>
        <v>44889</v>
      </c>
      <c r="X180" s="169">
        <f t="shared" si="99"/>
        <v>44903</v>
      </c>
      <c r="Z180" s="169">
        <f t="shared" si="100"/>
        <v>44917</v>
      </c>
      <c r="AB180" s="169">
        <f t="shared" si="101"/>
        <v>44931</v>
      </c>
      <c r="AD180" s="169">
        <f t="shared" si="102"/>
        <v>44945</v>
      </c>
      <c r="AF180" s="169">
        <f t="shared" si="103"/>
        <v>44959</v>
      </c>
      <c r="AH180" s="169">
        <f t="shared" si="104"/>
        <v>44973</v>
      </c>
      <c r="AJ180" s="169">
        <f t="shared" si="105"/>
        <v>44987</v>
      </c>
      <c r="AL180" s="169">
        <f t="shared" si="110"/>
        <v>45001</v>
      </c>
      <c r="AN180" s="169">
        <f t="shared" si="111"/>
        <v>45015</v>
      </c>
      <c r="AP180" s="169">
        <f t="shared" si="112"/>
        <v>45029</v>
      </c>
      <c r="AR180" s="169">
        <f t="shared" si="113"/>
        <v>45043</v>
      </c>
      <c r="AT180" s="169">
        <f t="shared" si="106"/>
        <v>45057</v>
      </c>
      <c r="AV180" s="169">
        <f t="shared" si="107"/>
        <v>45071</v>
      </c>
      <c r="AX180" s="169">
        <f t="shared" si="108"/>
        <v>45085</v>
      </c>
    </row>
    <row r="181" spans="1:50">
      <c r="A181" s="167">
        <f>'Aim 1 Study Calendar - JV'!A181</f>
        <v>180</v>
      </c>
      <c r="B181" s="166">
        <f>'Aim 1 Study Calendar - JV'!D181</f>
        <v>215966</v>
      </c>
      <c r="C181" s="166" t="str">
        <f>'Aim 1 Study Calendar - JV'!E181</f>
        <v>Unchanged</v>
      </c>
      <c r="D181" s="168">
        <f>'Aim 1 Study Calendar - JV'!T181</f>
        <v>44758</v>
      </c>
      <c r="E181" s="168" t="str">
        <f>'Aim 1 Study Calendar - JV'!L181</f>
        <v>HFD-EX</v>
      </c>
      <c r="F181" s="169">
        <f>'Aim 1 Study Calendar - JV'!AX181</f>
        <v>44791</v>
      </c>
      <c r="G181" s="165">
        <v>16.3</v>
      </c>
      <c r="H181" s="169">
        <f t="shared" si="87"/>
        <v>44805</v>
      </c>
      <c r="I181" s="165">
        <v>20.100000000000001</v>
      </c>
      <c r="J181" s="169">
        <f t="shared" si="88"/>
        <v>44819</v>
      </c>
      <c r="K181" s="165">
        <v>22.1</v>
      </c>
      <c r="L181" s="169">
        <f t="shared" si="89"/>
        <v>44833</v>
      </c>
      <c r="M181" s="165">
        <v>24.4</v>
      </c>
      <c r="N181" s="169">
        <f t="shared" si="90"/>
        <v>44847</v>
      </c>
      <c r="O181" s="165">
        <v>26.8</v>
      </c>
      <c r="P181" s="169">
        <f t="shared" si="91"/>
        <v>44861</v>
      </c>
      <c r="Q181" s="165">
        <f>'Aim 1 Study Calendar - JV'!AK181</f>
        <v>0</v>
      </c>
      <c r="R181" s="169">
        <f t="shared" si="97"/>
        <v>44875</v>
      </c>
      <c r="S181" s="165" t="s">
        <v>146</v>
      </c>
      <c r="T181" s="169">
        <f t="shared" si="98"/>
        <v>44882</v>
      </c>
      <c r="V181" s="170">
        <f t="shared" si="109"/>
        <v>44889</v>
      </c>
      <c r="X181" s="169">
        <f t="shared" si="99"/>
        <v>44903</v>
      </c>
      <c r="Z181" s="169">
        <f t="shared" si="100"/>
        <v>44917</v>
      </c>
      <c r="AB181" s="169">
        <f t="shared" si="101"/>
        <v>44931</v>
      </c>
      <c r="AD181" s="169">
        <f t="shared" si="102"/>
        <v>44945</v>
      </c>
      <c r="AF181" s="169">
        <f t="shared" si="103"/>
        <v>44959</v>
      </c>
      <c r="AH181" s="169">
        <f t="shared" si="104"/>
        <v>44973</v>
      </c>
      <c r="AJ181" s="169">
        <f t="shared" si="105"/>
        <v>44987</v>
      </c>
      <c r="AL181" s="169">
        <f t="shared" si="110"/>
        <v>45001</v>
      </c>
      <c r="AN181" s="169">
        <f t="shared" si="111"/>
        <v>45015</v>
      </c>
      <c r="AP181" s="169">
        <f t="shared" si="112"/>
        <v>45029</v>
      </c>
      <c r="AR181" s="169">
        <f t="shared" si="113"/>
        <v>45043</v>
      </c>
      <c r="AT181" s="169">
        <f t="shared" si="106"/>
        <v>45057</v>
      </c>
      <c r="AV181" s="169">
        <f t="shared" si="107"/>
        <v>45071</v>
      </c>
      <c r="AX181" s="169">
        <f t="shared" si="108"/>
        <v>45085</v>
      </c>
    </row>
    <row r="182" spans="1:50">
      <c r="A182" s="167">
        <f>'Aim 1 Study Calendar - JV'!A182</f>
        <v>181</v>
      </c>
      <c r="B182" s="166">
        <f>'Aim 1 Study Calendar - JV'!D182</f>
        <v>215977</v>
      </c>
      <c r="C182" s="166" t="str">
        <f>'Aim 1 Study Calendar - JV'!E182</f>
        <v>Unchanged</v>
      </c>
      <c r="D182" s="168">
        <f>'Aim 1 Study Calendar - JV'!T182</f>
        <v>44758</v>
      </c>
      <c r="E182" s="168" t="str">
        <f>'Aim 1 Study Calendar - JV'!L182</f>
        <v>HFD-SED</v>
      </c>
      <c r="F182" s="169">
        <f>'Aim 1 Study Calendar - JV'!AX182</f>
        <v>44791</v>
      </c>
      <c r="G182" s="165">
        <v>17.2</v>
      </c>
      <c r="H182" s="169">
        <f t="shared" si="87"/>
        <v>44805</v>
      </c>
      <c r="I182" s="165">
        <v>18.2</v>
      </c>
      <c r="J182" s="169">
        <f t="shared" si="88"/>
        <v>44819</v>
      </c>
      <c r="K182" s="165">
        <v>19.100000000000001</v>
      </c>
      <c r="L182" s="169">
        <f t="shared" si="89"/>
        <v>44833</v>
      </c>
      <c r="M182" s="165">
        <v>20.2</v>
      </c>
      <c r="N182" s="169">
        <f t="shared" si="90"/>
        <v>44847</v>
      </c>
      <c r="O182" s="165">
        <v>20.7</v>
      </c>
      <c r="P182" s="169">
        <f t="shared" si="91"/>
        <v>44861</v>
      </c>
      <c r="Q182" s="165">
        <f>'Aim 1 Study Calendar - JV'!AK182</f>
        <v>0</v>
      </c>
      <c r="R182" s="169">
        <f t="shared" si="97"/>
        <v>44875</v>
      </c>
      <c r="S182" s="165" t="s">
        <v>146</v>
      </c>
      <c r="T182" s="169">
        <f t="shared" si="98"/>
        <v>44882</v>
      </c>
      <c r="V182" s="170">
        <f t="shared" si="109"/>
        <v>44889</v>
      </c>
      <c r="X182" s="169">
        <f t="shared" si="99"/>
        <v>44903</v>
      </c>
      <c r="Z182" s="169">
        <f t="shared" si="100"/>
        <v>44917</v>
      </c>
      <c r="AB182" s="169">
        <f t="shared" si="101"/>
        <v>44931</v>
      </c>
      <c r="AD182" s="169">
        <f t="shared" si="102"/>
        <v>44945</v>
      </c>
      <c r="AF182" s="169">
        <f t="shared" si="103"/>
        <v>44959</v>
      </c>
      <c r="AH182" s="169">
        <f t="shared" si="104"/>
        <v>44973</v>
      </c>
      <c r="AJ182" s="169">
        <f t="shared" si="105"/>
        <v>44987</v>
      </c>
      <c r="AL182" s="169">
        <f t="shared" si="110"/>
        <v>45001</v>
      </c>
      <c r="AN182" s="169">
        <f t="shared" si="111"/>
        <v>45015</v>
      </c>
      <c r="AP182" s="169">
        <f t="shared" si="112"/>
        <v>45029</v>
      </c>
      <c r="AR182" s="169">
        <f t="shared" si="113"/>
        <v>45043</v>
      </c>
      <c r="AT182" s="169">
        <f t="shared" si="106"/>
        <v>45057</v>
      </c>
      <c r="AV182" s="169">
        <f t="shared" si="107"/>
        <v>45071</v>
      </c>
      <c r="AX182" s="169">
        <f t="shared" si="108"/>
        <v>45085</v>
      </c>
    </row>
    <row r="183" spans="1:50">
      <c r="A183" s="167">
        <f>'Aim 1 Study Calendar - JV'!A183</f>
        <v>182</v>
      </c>
      <c r="B183" s="166">
        <f>'Aim 1 Study Calendar - JV'!D183</f>
        <v>215977</v>
      </c>
      <c r="C183" s="166" t="str">
        <f>'Aim 1 Study Calendar - JV'!E183</f>
        <v>Unchanged</v>
      </c>
      <c r="D183" s="168">
        <f>'Aim 1 Study Calendar - JV'!T183</f>
        <v>44758</v>
      </c>
      <c r="E183" s="168" t="str">
        <f>'Aim 1 Study Calendar - JV'!L183</f>
        <v>HFD-SED</v>
      </c>
      <c r="F183" s="169">
        <f>'Aim 1 Study Calendar - JV'!AX183</f>
        <v>44791</v>
      </c>
      <c r="G183" s="165">
        <v>16.5</v>
      </c>
      <c r="H183" s="169">
        <f t="shared" si="87"/>
        <v>44805</v>
      </c>
      <c r="I183" s="165">
        <v>19.8</v>
      </c>
      <c r="J183" s="169">
        <f t="shared" si="88"/>
        <v>44819</v>
      </c>
      <c r="K183" s="165">
        <v>20.3</v>
      </c>
      <c r="L183" s="169">
        <f t="shared" si="89"/>
        <v>44833</v>
      </c>
      <c r="M183" s="165">
        <v>21.5</v>
      </c>
      <c r="N183" s="169">
        <f t="shared" si="90"/>
        <v>44847</v>
      </c>
      <c r="O183" s="165">
        <v>22.6</v>
      </c>
      <c r="P183" s="169">
        <f t="shared" si="91"/>
        <v>44861</v>
      </c>
      <c r="Q183" s="165">
        <f>'Aim 1 Study Calendar - JV'!AK183</f>
        <v>0</v>
      </c>
      <c r="R183" s="169">
        <f t="shared" si="97"/>
        <v>44875</v>
      </c>
      <c r="S183" s="165" t="s">
        <v>146</v>
      </c>
      <c r="T183" s="169">
        <f t="shared" si="98"/>
        <v>44882</v>
      </c>
      <c r="V183" s="170">
        <f t="shared" si="109"/>
        <v>44889</v>
      </c>
      <c r="X183" s="169">
        <f t="shared" si="99"/>
        <v>44903</v>
      </c>
      <c r="Z183" s="169">
        <f t="shared" si="100"/>
        <v>44917</v>
      </c>
      <c r="AB183" s="169">
        <f t="shared" si="101"/>
        <v>44931</v>
      </c>
      <c r="AD183" s="169">
        <f t="shared" si="102"/>
        <v>44945</v>
      </c>
      <c r="AF183" s="169">
        <f t="shared" si="103"/>
        <v>44959</v>
      </c>
      <c r="AH183" s="169">
        <f t="shared" si="104"/>
        <v>44973</v>
      </c>
      <c r="AJ183" s="169">
        <f t="shared" si="105"/>
        <v>44987</v>
      </c>
      <c r="AL183" s="169">
        <f t="shared" si="110"/>
        <v>45001</v>
      </c>
      <c r="AN183" s="169">
        <f t="shared" si="111"/>
        <v>45015</v>
      </c>
      <c r="AP183" s="169">
        <f t="shared" si="112"/>
        <v>45029</v>
      </c>
      <c r="AR183" s="169">
        <f t="shared" si="113"/>
        <v>45043</v>
      </c>
      <c r="AT183" s="169">
        <f t="shared" si="106"/>
        <v>45057</v>
      </c>
      <c r="AV183" s="169">
        <f t="shared" si="107"/>
        <v>45071</v>
      </c>
      <c r="AX183" s="169">
        <f t="shared" si="108"/>
        <v>45085</v>
      </c>
    </row>
    <row r="184" spans="1:50">
      <c r="A184" s="167">
        <f>'Aim 1 Study Calendar - JV'!A184</f>
        <v>183</v>
      </c>
      <c r="B184" s="166">
        <f>'Aim 1 Study Calendar - JV'!D184</f>
        <v>215977</v>
      </c>
      <c r="C184" s="166" t="str">
        <f>'Aim 1 Study Calendar - JV'!E184</f>
        <v>Unchanged</v>
      </c>
      <c r="D184" s="168">
        <f>'Aim 1 Study Calendar - JV'!T184</f>
        <v>44758</v>
      </c>
      <c r="E184" s="168" t="str">
        <f>'Aim 1 Study Calendar - JV'!L184</f>
        <v>HFD-EX</v>
      </c>
      <c r="F184" s="169">
        <f>'Aim 1 Study Calendar - JV'!AX184</f>
        <v>44791</v>
      </c>
      <c r="G184" s="165">
        <v>17.2</v>
      </c>
      <c r="H184" s="169">
        <f t="shared" si="87"/>
        <v>44805</v>
      </c>
      <c r="I184" s="165">
        <v>18.600000000000001</v>
      </c>
      <c r="J184" s="169">
        <f t="shared" si="88"/>
        <v>44819</v>
      </c>
      <c r="K184" s="165">
        <v>20.2</v>
      </c>
      <c r="L184" s="169">
        <f t="shared" si="89"/>
        <v>44833</v>
      </c>
      <c r="M184" s="165">
        <v>20.8</v>
      </c>
      <c r="N184" s="169">
        <f t="shared" si="90"/>
        <v>44847</v>
      </c>
      <c r="O184" s="165">
        <v>21.2</v>
      </c>
      <c r="P184" s="169">
        <f t="shared" si="91"/>
        <v>44861</v>
      </c>
      <c r="Q184" s="165">
        <f>'Aim 1 Study Calendar - JV'!AK184</f>
        <v>0</v>
      </c>
      <c r="R184" s="169">
        <f t="shared" si="97"/>
        <v>44875</v>
      </c>
      <c r="S184" s="165" t="s">
        <v>146</v>
      </c>
      <c r="T184" s="169">
        <f t="shared" si="98"/>
        <v>44882</v>
      </c>
      <c r="V184" s="170">
        <f t="shared" si="109"/>
        <v>44889</v>
      </c>
      <c r="X184" s="169">
        <f t="shared" si="99"/>
        <v>44903</v>
      </c>
      <c r="Z184" s="169">
        <f t="shared" si="100"/>
        <v>44917</v>
      </c>
      <c r="AB184" s="169">
        <f t="shared" si="101"/>
        <v>44931</v>
      </c>
      <c r="AD184" s="169">
        <f t="shared" si="102"/>
        <v>44945</v>
      </c>
      <c r="AF184" s="169">
        <f t="shared" si="103"/>
        <v>44959</v>
      </c>
      <c r="AH184" s="169">
        <f t="shared" si="104"/>
        <v>44973</v>
      </c>
      <c r="AJ184" s="169">
        <f t="shared" si="105"/>
        <v>44987</v>
      </c>
      <c r="AL184" s="169">
        <f t="shared" si="110"/>
        <v>45001</v>
      </c>
      <c r="AN184" s="169">
        <f t="shared" si="111"/>
        <v>45015</v>
      </c>
      <c r="AP184" s="169">
        <f t="shared" si="112"/>
        <v>45029</v>
      </c>
      <c r="AR184" s="169">
        <f t="shared" si="113"/>
        <v>45043</v>
      </c>
      <c r="AT184" s="169">
        <f t="shared" si="106"/>
        <v>45057</v>
      </c>
      <c r="AV184" s="169">
        <f t="shared" si="107"/>
        <v>45071</v>
      </c>
      <c r="AX184" s="169">
        <f t="shared" si="108"/>
        <v>45085</v>
      </c>
    </row>
    <row r="185" spans="1:50">
      <c r="A185" s="167">
        <f>'Aim 1 Study Calendar - JV'!A185</f>
        <v>184</v>
      </c>
      <c r="B185" s="166">
        <f>'Aim 1 Study Calendar - JV'!D185</f>
        <v>215977</v>
      </c>
      <c r="C185" s="166" t="str">
        <f>'Aim 1 Study Calendar - JV'!E185</f>
        <v>Unchanged</v>
      </c>
      <c r="D185" s="168">
        <f>'Aim 1 Study Calendar - JV'!T185</f>
        <v>44758</v>
      </c>
      <c r="E185" s="168" t="str">
        <f>'Aim 1 Study Calendar - JV'!L185</f>
        <v>HFD-EX</v>
      </c>
      <c r="F185" s="169">
        <f>'Aim 1 Study Calendar - JV'!AX185</f>
        <v>44791</v>
      </c>
      <c r="G185" s="165">
        <v>17.100000000000001</v>
      </c>
      <c r="H185" s="169">
        <f t="shared" si="87"/>
        <v>44805</v>
      </c>
      <c r="I185" s="165">
        <v>17.600000000000001</v>
      </c>
      <c r="J185" s="169">
        <f t="shared" si="88"/>
        <v>44819</v>
      </c>
      <c r="K185" s="165">
        <v>17.8</v>
      </c>
      <c r="L185" s="169">
        <f t="shared" si="89"/>
        <v>44833</v>
      </c>
      <c r="M185" s="165">
        <v>19.100000000000001</v>
      </c>
      <c r="N185" s="169">
        <f t="shared" si="90"/>
        <v>44847</v>
      </c>
      <c r="O185" s="191">
        <v>26.8</v>
      </c>
      <c r="P185" s="169">
        <f t="shared" si="91"/>
        <v>44861</v>
      </c>
      <c r="Q185" s="165">
        <f>'Aim 1 Study Calendar - JV'!AK185</f>
        <v>0</v>
      </c>
      <c r="R185" s="169">
        <f t="shared" si="97"/>
        <v>44875</v>
      </c>
      <c r="S185" s="165" t="s">
        <v>146</v>
      </c>
      <c r="T185" s="169">
        <f t="shared" si="98"/>
        <v>44882</v>
      </c>
      <c r="V185" s="170">
        <f t="shared" si="109"/>
        <v>44889</v>
      </c>
      <c r="X185" s="169">
        <f t="shared" si="99"/>
        <v>44903</v>
      </c>
      <c r="Z185" s="169">
        <f t="shared" si="100"/>
        <v>44917</v>
      </c>
      <c r="AB185" s="169">
        <f t="shared" si="101"/>
        <v>44931</v>
      </c>
      <c r="AD185" s="169">
        <f t="shared" si="102"/>
        <v>44945</v>
      </c>
      <c r="AF185" s="169">
        <f t="shared" si="103"/>
        <v>44959</v>
      </c>
      <c r="AH185" s="169">
        <f t="shared" si="104"/>
        <v>44973</v>
      </c>
      <c r="AJ185" s="169">
        <f t="shared" si="105"/>
        <v>44987</v>
      </c>
      <c r="AL185" s="169">
        <f t="shared" si="110"/>
        <v>45001</v>
      </c>
      <c r="AN185" s="169">
        <f t="shared" si="111"/>
        <v>45015</v>
      </c>
      <c r="AP185" s="169">
        <f t="shared" si="112"/>
        <v>45029</v>
      </c>
      <c r="AR185" s="169">
        <f t="shared" si="113"/>
        <v>45043</v>
      </c>
      <c r="AT185" s="169">
        <f t="shared" si="106"/>
        <v>45057</v>
      </c>
      <c r="AV185" s="169">
        <f t="shared" si="107"/>
        <v>45071</v>
      </c>
      <c r="AX185" s="169">
        <f t="shared" si="108"/>
        <v>45085</v>
      </c>
    </row>
    <row r="186" spans="1:50">
      <c r="A186" s="167">
        <f>'Aim 1 Study Calendar - JV'!A186</f>
        <v>185</v>
      </c>
      <c r="B186" s="166">
        <f>'Aim 1 Study Calendar - JV'!D186</f>
        <v>215978</v>
      </c>
      <c r="C186" s="166" t="str">
        <f>'Aim 1 Study Calendar - JV'!E186</f>
        <v>Unchanged</v>
      </c>
      <c r="D186" s="168">
        <f>'Aim 1 Study Calendar - JV'!T186</f>
        <v>44758</v>
      </c>
      <c r="E186" s="168" t="str">
        <f>'Aim 1 Study Calendar - JV'!L186</f>
        <v>CON-SED</v>
      </c>
      <c r="F186" s="169">
        <f>'Aim 1 Study Calendar - JV'!AX186</f>
        <v>44791</v>
      </c>
      <c r="G186" s="165">
        <v>20.6</v>
      </c>
      <c r="H186" s="169">
        <f t="shared" si="87"/>
        <v>44805</v>
      </c>
      <c r="I186" s="165">
        <v>23.3</v>
      </c>
      <c r="J186" s="169">
        <f t="shared" si="88"/>
        <v>44819</v>
      </c>
      <c r="K186" s="165">
        <v>24.2</v>
      </c>
      <c r="L186" s="169">
        <f t="shared" si="89"/>
        <v>44833</v>
      </c>
      <c r="M186" s="165">
        <v>24.7</v>
      </c>
      <c r="N186" s="169">
        <f t="shared" si="90"/>
        <v>44847</v>
      </c>
      <c r="O186" s="165">
        <v>26.5</v>
      </c>
      <c r="P186" s="169">
        <f t="shared" si="91"/>
        <v>44861</v>
      </c>
      <c r="Q186" s="165">
        <f>'Aim 1 Study Calendar - JV'!AK186</f>
        <v>0</v>
      </c>
      <c r="R186" s="169">
        <f t="shared" si="97"/>
        <v>44875</v>
      </c>
      <c r="S186" s="165" t="s">
        <v>146</v>
      </c>
      <c r="T186" s="169">
        <f t="shared" si="98"/>
        <v>44882</v>
      </c>
      <c r="V186" s="170">
        <f t="shared" si="109"/>
        <v>44889</v>
      </c>
      <c r="X186" s="169">
        <f t="shared" si="99"/>
        <v>44903</v>
      </c>
      <c r="Z186" s="169">
        <f t="shared" si="100"/>
        <v>44917</v>
      </c>
      <c r="AB186" s="169">
        <f t="shared" si="101"/>
        <v>44931</v>
      </c>
      <c r="AD186" s="169">
        <f t="shared" si="102"/>
        <v>44945</v>
      </c>
      <c r="AF186" s="169">
        <f t="shared" si="103"/>
        <v>44959</v>
      </c>
      <c r="AH186" s="169">
        <f t="shared" si="104"/>
        <v>44973</v>
      </c>
      <c r="AJ186" s="169">
        <f t="shared" si="105"/>
        <v>44987</v>
      </c>
      <c r="AL186" s="169">
        <f t="shared" si="110"/>
        <v>45001</v>
      </c>
      <c r="AN186" s="169">
        <f t="shared" si="111"/>
        <v>45015</v>
      </c>
      <c r="AP186" s="169">
        <f t="shared" si="112"/>
        <v>45029</v>
      </c>
      <c r="AR186" s="169">
        <f t="shared" si="113"/>
        <v>45043</v>
      </c>
      <c r="AT186" s="169">
        <f t="shared" si="106"/>
        <v>45057</v>
      </c>
      <c r="AV186" s="169">
        <f t="shared" si="107"/>
        <v>45071</v>
      </c>
      <c r="AX186" s="169">
        <f t="shared" si="108"/>
        <v>45085</v>
      </c>
    </row>
    <row r="187" spans="1:50">
      <c r="A187" s="167">
        <f>'Aim 1 Study Calendar - JV'!A187</f>
        <v>186</v>
      </c>
      <c r="B187" s="166">
        <f>'Aim 1 Study Calendar - JV'!D187</f>
        <v>215978</v>
      </c>
      <c r="C187" s="166" t="str">
        <f>'Aim 1 Study Calendar - JV'!E187</f>
        <v>Unchanged</v>
      </c>
      <c r="D187" s="168">
        <f>'Aim 1 Study Calendar - JV'!T187</f>
        <v>44758</v>
      </c>
      <c r="E187" s="168" t="str">
        <f>'Aim 1 Study Calendar - JV'!L187</f>
        <v>CON-EX</v>
      </c>
      <c r="F187" s="169">
        <f>'Aim 1 Study Calendar - JV'!AX187</f>
        <v>44791</v>
      </c>
      <c r="G187" s="165">
        <v>20.2</v>
      </c>
      <c r="H187" s="169">
        <f t="shared" si="87"/>
        <v>44805</v>
      </c>
      <c r="I187" s="165">
        <v>23</v>
      </c>
      <c r="J187" s="169">
        <f t="shared" si="88"/>
        <v>44819</v>
      </c>
      <c r="K187" s="165">
        <v>24.3</v>
      </c>
      <c r="L187" s="169">
        <f t="shared" si="89"/>
        <v>44833</v>
      </c>
      <c r="M187" s="165">
        <v>25.4</v>
      </c>
      <c r="N187" s="169">
        <f t="shared" si="90"/>
        <v>44847</v>
      </c>
      <c r="O187" s="189">
        <f>'Aim 1 Study Calendar - JV'!AC187</f>
        <v>0</v>
      </c>
      <c r="P187" s="169">
        <f t="shared" si="91"/>
        <v>44861</v>
      </c>
      <c r="Q187" s="165">
        <f>'Aim 1 Study Calendar - JV'!AK187</f>
        <v>0</v>
      </c>
      <c r="R187" s="169">
        <f t="shared" si="97"/>
        <v>44875</v>
      </c>
      <c r="S187" s="165" t="s">
        <v>146</v>
      </c>
      <c r="T187" s="169">
        <f t="shared" si="98"/>
        <v>44882</v>
      </c>
      <c r="V187" s="170">
        <f t="shared" si="109"/>
        <v>44889</v>
      </c>
      <c r="X187" s="169">
        <f t="shared" si="99"/>
        <v>44903</v>
      </c>
      <c r="Z187" s="169">
        <f t="shared" si="100"/>
        <v>44917</v>
      </c>
      <c r="AB187" s="169">
        <f t="shared" si="101"/>
        <v>44931</v>
      </c>
      <c r="AD187" s="169">
        <f t="shared" si="102"/>
        <v>44945</v>
      </c>
      <c r="AF187" s="169">
        <f t="shared" si="103"/>
        <v>44959</v>
      </c>
      <c r="AH187" s="169">
        <f t="shared" si="104"/>
        <v>44973</v>
      </c>
      <c r="AJ187" s="169">
        <f t="shared" si="105"/>
        <v>44987</v>
      </c>
      <c r="AL187" s="169">
        <f t="shared" si="110"/>
        <v>45001</v>
      </c>
      <c r="AN187" s="169">
        <f t="shared" si="111"/>
        <v>45015</v>
      </c>
      <c r="AP187" s="169">
        <f t="shared" si="112"/>
        <v>45029</v>
      </c>
      <c r="AR187" s="169">
        <f t="shared" si="113"/>
        <v>45043</v>
      </c>
      <c r="AT187" s="169">
        <f t="shared" si="106"/>
        <v>45057</v>
      </c>
      <c r="AV187" s="169">
        <f t="shared" si="107"/>
        <v>45071</v>
      </c>
      <c r="AX187" s="169">
        <f t="shared" si="108"/>
        <v>45085</v>
      </c>
    </row>
    <row r="188" spans="1:50">
      <c r="A188" s="167">
        <f>'Aim 1 Study Calendar - JV'!A188</f>
        <v>187</v>
      </c>
      <c r="B188" s="166">
        <f>'Aim 1 Study Calendar - JV'!D188</f>
        <v>217153</v>
      </c>
      <c r="C188" s="166" t="str">
        <f>'Aim 1 Study Calendar - JV'!E188</f>
        <v>Unchanged</v>
      </c>
      <c r="D188" s="168">
        <f>'Aim 1 Study Calendar - JV'!T188</f>
        <v>44768</v>
      </c>
      <c r="E188" s="168" t="str">
        <f>'Aim 1 Study Calendar - JV'!L188</f>
        <v>CON-SED</v>
      </c>
      <c r="F188" s="169">
        <f>'Aim 1 Study Calendar - JV'!AX188</f>
        <v>44798</v>
      </c>
      <c r="G188" s="165">
        <v>16.399999999999999</v>
      </c>
      <c r="H188" s="169">
        <f t="shared" si="87"/>
        <v>44812</v>
      </c>
      <c r="I188" s="165">
        <v>17.5</v>
      </c>
      <c r="J188" s="169">
        <f t="shared" si="88"/>
        <v>44826</v>
      </c>
      <c r="K188" s="165">
        <v>18.3</v>
      </c>
      <c r="L188" s="169">
        <f t="shared" si="89"/>
        <v>44840</v>
      </c>
      <c r="M188" s="165">
        <v>19.5</v>
      </c>
      <c r="N188" s="169">
        <f t="shared" si="90"/>
        <v>44854</v>
      </c>
      <c r="O188" s="165">
        <v>20</v>
      </c>
      <c r="P188" s="169">
        <f t="shared" si="91"/>
        <v>44868</v>
      </c>
      <c r="Q188" s="165">
        <f>'Aim 1 Study Calendar - JV'!AK188</f>
        <v>0</v>
      </c>
      <c r="R188" s="169">
        <f t="shared" si="97"/>
        <v>44882</v>
      </c>
      <c r="S188" s="165" t="s">
        <v>146</v>
      </c>
      <c r="T188" s="169">
        <f t="shared" si="98"/>
        <v>44889</v>
      </c>
      <c r="V188" s="170">
        <f t="shared" si="109"/>
        <v>44896</v>
      </c>
      <c r="X188" s="169">
        <f t="shared" si="99"/>
        <v>44910</v>
      </c>
      <c r="Z188" s="169">
        <f t="shared" si="100"/>
        <v>44924</v>
      </c>
      <c r="AB188" s="169">
        <f t="shared" si="101"/>
        <v>44938</v>
      </c>
      <c r="AD188" s="169">
        <f t="shared" si="102"/>
        <v>44952</v>
      </c>
      <c r="AF188" s="169">
        <f t="shared" si="103"/>
        <v>44966</v>
      </c>
      <c r="AH188" s="169">
        <f t="shared" si="104"/>
        <v>44980</v>
      </c>
      <c r="AJ188" s="169">
        <f t="shared" si="105"/>
        <v>44994</v>
      </c>
      <c r="AL188" s="169">
        <f t="shared" si="110"/>
        <v>45008</v>
      </c>
      <c r="AN188" s="169">
        <f t="shared" si="111"/>
        <v>45022</v>
      </c>
      <c r="AP188" s="169">
        <f t="shared" si="112"/>
        <v>45036</v>
      </c>
      <c r="AR188" s="169">
        <f t="shared" si="113"/>
        <v>45050</v>
      </c>
      <c r="AT188" s="169">
        <f t="shared" si="106"/>
        <v>45064</v>
      </c>
      <c r="AV188" s="169">
        <f t="shared" si="107"/>
        <v>45078</v>
      </c>
      <c r="AX188" s="169">
        <f t="shared" si="108"/>
        <v>45092</v>
      </c>
    </row>
    <row r="189" spans="1:50">
      <c r="A189" s="167">
        <f>'Aim 1 Study Calendar - JV'!A189</f>
        <v>188</v>
      </c>
      <c r="B189" s="166">
        <f>'Aim 1 Study Calendar - JV'!D189</f>
        <v>217153</v>
      </c>
      <c r="C189" s="166" t="str">
        <f>'Aim 1 Study Calendar - JV'!E189</f>
        <v>Unchanged</v>
      </c>
      <c r="D189" s="168">
        <f>'Aim 1 Study Calendar - JV'!T189</f>
        <v>44768</v>
      </c>
      <c r="E189" s="168" t="str">
        <f>'Aim 1 Study Calendar - JV'!L189</f>
        <v>CON-SED</v>
      </c>
      <c r="F189" s="169">
        <f>'Aim 1 Study Calendar - JV'!AX189</f>
        <v>44798</v>
      </c>
      <c r="G189" s="165">
        <v>16</v>
      </c>
      <c r="H189" s="169">
        <f t="shared" si="87"/>
        <v>44812</v>
      </c>
      <c r="I189" s="165">
        <v>17.3</v>
      </c>
      <c r="J189" s="169">
        <f t="shared" si="88"/>
        <v>44826</v>
      </c>
      <c r="K189" s="165">
        <v>18.600000000000001</v>
      </c>
      <c r="L189" s="169">
        <f t="shared" si="89"/>
        <v>44840</v>
      </c>
      <c r="M189" s="165">
        <v>20.100000000000001</v>
      </c>
      <c r="N189" s="169">
        <f t="shared" si="90"/>
        <v>44854</v>
      </c>
      <c r="O189" s="165">
        <v>20.399999999999999</v>
      </c>
      <c r="P189" s="169">
        <f t="shared" si="91"/>
        <v>44868</v>
      </c>
      <c r="Q189" s="165">
        <f>'Aim 1 Study Calendar - JV'!AK189</f>
        <v>0</v>
      </c>
      <c r="R189" s="169">
        <f t="shared" si="97"/>
        <v>44882</v>
      </c>
      <c r="S189" s="165" t="s">
        <v>146</v>
      </c>
      <c r="T189" s="169">
        <f t="shared" si="98"/>
        <v>44889</v>
      </c>
      <c r="V189" s="170">
        <f t="shared" si="109"/>
        <v>44896</v>
      </c>
      <c r="X189" s="169">
        <f t="shared" si="99"/>
        <v>44910</v>
      </c>
      <c r="Z189" s="169">
        <f t="shared" si="100"/>
        <v>44924</v>
      </c>
      <c r="AB189" s="169">
        <f t="shared" si="101"/>
        <v>44938</v>
      </c>
      <c r="AD189" s="169">
        <f t="shared" si="102"/>
        <v>44952</v>
      </c>
      <c r="AF189" s="169">
        <f t="shared" si="103"/>
        <v>44966</v>
      </c>
      <c r="AH189" s="169">
        <f t="shared" si="104"/>
        <v>44980</v>
      </c>
      <c r="AJ189" s="169">
        <f t="shared" si="105"/>
        <v>44994</v>
      </c>
      <c r="AL189" s="169">
        <f t="shared" si="110"/>
        <v>45008</v>
      </c>
      <c r="AN189" s="169">
        <f t="shared" si="111"/>
        <v>45022</v>
      </c>
      <c r="AP189" s="169">
        <f t="shared" si="112"/>
        <v>45036</v>
      </c>
      <c r="AR189" s="169">
        <f t="shared" si="113"/>
        <v>45050</v>
      </c>
      <c r="AT189" s="169">
        <f t="shared" si="106"/>
        <v>45064</v>
      </c>
      <c r="AV189" s="169">
        <f t="shared" si="107"/>
        <v>45078</v>
      </c>
      <c r="AX189" s="169">
        <f t="shared" si="108"/>
        <v>45092</v>
      </c>
    </row>
    <row r="190" spans="1:50">
      <c r="A190" s="167">
        <f>'Aim 1 Study Calendar - JV'!A190</f>
        <v>189</v>
      </c>
      <c r="B190" s="166">
        <f>'Aim 1 Study Calendar - JV'!D190</f>
        <v>217153</v>
      </c>
      <c r="C190" s="166" t="str">
        <f>'Aim 1 Study Calendar - JV'!E190</f>
        <v>Unchanged</v>
      </c>
      <c r="D190" s="168">
        <f>'Aim 1 Study Calendar - JV'!T190</f>
        <v>44768</v>
      </c>
      <c r="E190" s="168" t="str">
        <f>'Aim 1 Study Calendar - JV'!L190</f>
        <v>CON-EX</v>
      </c>
      <c r="F190" s="169">
        <f>'Aim 1 Study Calendar - JV'!AX190</f>
        <v>44798</v>
      </c>
      <c r="G190" s="165">
        <v>16.2</v>
      </c>
      <c r="H190" s="169">
        <f t="shared" si="87"/>
        <v>44812</v>
      </c>
      <c r="I190" s="165">
        <v>17.899999999999999</v>
      </c>
      <c r="J190" s="169">
        <f t="shared" si="88"/>
        <v>44826</v>
      </c>
      <c r="K190" s="165">
        <v>19.100000000000001</v>
      </c>
      <c r="L190" s="169">
        <f t="shared" si="89"/>
        <v>44840</v>
      </c>
      <c r="M190" s="165">
        <v>19.8</v>
      </c>
      <c r="N190" s="169">
        <f t="shared" si="90"/>
        <v>44854</v>
      </c>
      <c r="O190" s="165">
        <v>20.9</v>
      </c>
      <c r="P190" s="169">
        <f t="shared" si="91"/>
        <v>44868</v>
      </c>
      <c r="Q190" s="165">
        <f>'Aim 1 Study Calendar - JV'!AK190</f>
        <v>0</v>
      </c>
      <c r="R190" s="169">
        <f t="shared" si="97"/>
        <v>44882</v>
      </c>
      <c r="S190" s="165" t="s">
        <v>146</v>
      </c>
      <c r="T190" s="169">
        <f t="shared" si="98"/>
        <v>44889</v>
      </c>
      <c r="V190" s="170">
        <f t="shared" si="109"/>
        <v>44896</v>
      </c>
      <c r="X190" s="169">
        <f t="shared" si="99"/>
        <v>44910</v>
      </c>
      <c r="Z190" s="169">
        <f t="shared" si="100"/>
        <v>44924</v>
      </c>
      <c r="AB190" s="169">
        <f t="shared" si="101"/>
        <v>44938</v>
      </c>
      <c r="AD190" s="169">
        <f t="shared" si="102"/>
        <v>44952</v>
      </c>
      <c r="AF190" s="169">
        <f t="shared" si="103"/>
        <v>44966</v>
      </c>
      <c r="AH190" s="169">
        <f t="shared" si="104"/>
        <v>44980</v>
      </c>
      <c r="AJ190" s="169">
        <f t="shared" si="105"/>
        <v>44994</v>
      </c>
      <c r="AL190" s="169">
        <f t="shared" si="110"/>
        <v>45008</v>
      </c>
      <c r="AN190" s="169">
        <f t="shared" si="111"/>
        <v>45022</v>
      </c>
      <c r="AP190" s="169">
        <f t="shared" si="112"/>
        <v>45036</v>
      </c>
      <c r="AR190" s="169">
        <f t="shared" si="113"/>
        <v>45050</v>
      </c>
      <c r="AT190" s="169">
        <f t="shared" si="106"/>
        <v>45064</v>
      </c>
      <c r="AV190" s="169">
        <f t="shared" si="107"/>
        <v>45078</v>
      </c>
      <c r="AX190" s="169">
        <f t="shared" si="108"/>
        <v>45092</v>
      </c>
    </row>
    <row r="191" spans="1:50">
      <c r="A191" s="167">
        <f>'Aim 1 Study Calendar - JV'!A191</f>
        <v>190</v>
      </c>
      <c r="B191" s="166">
        <f>'Aim 1 Study Calendar - JV'!D191</f>
        <v>217153</v>
      </c>
      <c r="C191" s="166" t="str">
        <f>'Aim 1 Study Calendar - JV'!E191</f>
        <v>Unchanged</v>
      </c>
      <c r="D191" s="168">
        <f>'Aim 1 Study Calendar - JV'!T191</f>
        <v>44768</v>
      </c>
      <c r="E191" s="168" t="str">
        <f>'Aim 1 Study Calendar - JV'!L191</f>
        <v>CON-EX</v>
      </c>
      <c r="F191" s="169">
        <f>'Aim 1 Study Calendar - JV'!AX191</f>
        <v>44798</v>
      </c>
      <c r="G191" s="165">
        <v>16.5</v>
      </c>
      <c r="H191" s="169">
        <f t="shared" si="87"/>
        <v>44812</v>
      </c>
      <c r="I191" s="165">
        <v>17.5</v>
      </c>
      <c r="J191" s="169">
        <f t="shared" si="88"/>
        <v>44826</v>
      </c>
      <c r="K191" s="165">
        <v>18.5</v>
      </c>
      <c r="L191" s="169">
        <f t="shared" si="89"/>
        <v>44840</v>
      </c>
      <c r="M191" s="165">
        <v>19.5</v>
      </c>
      <c r="N191" s="169">
        <f t="shared" si="90"/>
        <v>44854</v>
      </c>
      <c r="O191" s="165">
        <v>19.8</v>
      </c>
      <c r="P191" s="169">
        <f t="shared" si="91"/>
        <v>44868</v>
      </c>
      <c r="Q191" s="165">
        <f>'Aim 1 Study Calendar - JV'!AK191</f>
        <v>0</v>
      </c>
      <c r="R191" s="169">
        <f t="shared" si="97"/>
        <v>44882</v>
      </c>
      <c r="S191" s="165" t="s">
        <v>146</v>
      </c>
      <c r="T191" s="169">
        <f t="shared" si="98"/>
        <v>44889</v>
      </c>
      <c r="V191" s="170">
        <f t="shared" si="109"/>
        <v>44896</v>
      </c>
      <c r="X191" s="169">
        <f t="shared" si="99"/>
        <v>44910</v>
      </c>
      <c r="Z191" s="169">
        <f t="shared" si="100"/>
        <v>44924</v>
      </c>
      <c r="AB191" s="169">
        <f t="shared" si="101"/>
        <v>44938</v>
      </c>
      <c r="AD191" s="169">
        <f t="shared" si="102"/>
        <v>44952</v>
      </c>
      <c r="AF191" s="169">
        <f t="shared" si="103"/>
        <v>44966</v>
      </c>
      <c r="AH191" s="169">
        <f t="shared" si="104"/>
        <v>44980</v>
      </c>
      <c r="AJ191" s="169">
        <f t="shared" si="105"/>
        <v>44994</v>
      </c>
      <c r="AL191" s="169">
        <f t="shared" si="110"/>
        <v>45008</v>
      </c>
      <c r="AN191" s="169">
        <f t="shared" si="111"/>
        <v>45022</v>
      </c>
      <c r="AP191" s="169">
        <f t="shared" si="112"/>
        <v>45036</v>
      </c>
      <c r="AR191" s="169">
        <f t="shared" si="113"/>
        <v>45050</v>
      </c>
      <c r="AT191" s="169">
        <f t="shared" si="106"/>
        <v>45064</v>
      </c>
      <c r="AV191" s="169">
        <f t="shared" si="107"/>
        <v>45078</v>
      </c>
      <c r="AX191" s="169">
        <f t="shared" si="108"/>
        <v>45092</v>
      </c>
    </row>
    <row r="192" spans="1:50">
      <c r="A192" s="167">
        <f>'Aim 1 Study Calendar - JV'!A192</f>
        <v>191</v>
      </c>
      <c r="B192" s="166">
        <f>'Aim 1 Study Calendar - JV'!D192</f>
        <v>217153</v>
      </c>
      <c r="C192" s="166" t="str">
        <f>'Aim 1 Study Calendar - JV'!E192</f>
        <v>Unchanged</v>
      </c>
      <c r="D192" s="168">
        <f>'Aim 1 Study Calendar - JV'!T192</f>
        <v>44768</v>
      </c>
      <c r="E192" s="168" t="str">
        <f>'Aim 1 Study Calendar - JV'!L192</f>
        <v>CON-EX</v>
      </c>
      <c r="F192" s="169">
        <f>'Aim 1 Study Calendar - JV'!AX192</f>
        <v>44798</v>
      </c>
      <c r="G192" s="165">
        <v>17.7</v>
      </c>
      <c r="H192" s="169">
        <f t="shared" si="87"/>
        <v>44812</v>
      </c>
      <c r="I192" s="165">
        <v>19</v>
      </c>
      <c r="J192" s="169">
        <f t="shared" si="88"/>
        <v>44826</v>
      </c>
      <c r="K192" s="165">
        <v>19.600000000000001</v>
      </c>
      <c r="L192" s="169">
        <f t="shared" si="89"/>
        <v>44840</v>
      </c>
      <c r="M192" s="165">
        <v>20.399999999999999</v>
      </c>
      <c r="N192" s="169">
        <f t="shared" si="90"/>
        <v>44854</v>
      </c>
      <c r="O192" s="165">
        <v>21</v>
      </c>
      <c r="P192" s="169">
        <f t="shared" si="91"/>
        <v>44868</v>
      </c>
      <c r="Q192" s="165">
        <f>'Aim 1 Study Calendar - JV'!AK192</f>
        <v>0</v>
      </c>
      <c r="R192" s="169">
        <f t="shared" si="97"/>
        <v>44882</v>
      </c>
      <c r="S192" s="165" t="s">
        <v>146</v>
      </c>
      <c r="T192" s="169">
        <f t="shared" si="98"/>
        <v>44889</v>
      </c>
      <c r="V192" s="170">
        <f t="shared" si="109"/>
        <v>44896</v>
      </c>
      <c r="X192" s="169">
        <f t="shared" si="99"/>
        <v>44910</v>
      </c>
      <c r="Z192" s="169">
        <f t="shared" si="100"/>
        <v>44924</v>
      </c>
      <c r="AB192" s="169">
        <f t="shared" si="101"/>
        <v>44938</v>
      </c>
      <c r="AD192" s="169">
        <f t="shared" si="102"/>
        <v>44952</v>
      </c>
      <c r="AF192" s="169">
        <f t="shared" si="103"/>
        <v>44966</v>
      </c>
      <c r="AH192" s="169">
        <f t="shared" si="104"/>
        <v>44980</v>
      </c>
      <c r="AJ192" s="169">
        <f t="shared" si="105"/>
        <v>44994</v>
      </c>
      <c r="AL192" s="169">
        <f t="shared" si="110"/>
        <v>45008</v>
      </c>
      <c r="AN192" s="169">
        <f t="shared" si="111"/>
        <v>45022</v>
      </c>
      <c r="AP192" s="169">
        <f t="shared" si="112"/>
        <v>45036</v>
      </c>
      <c r="AR192" s="169">
        <f t="shared" si="113"/>
        <v>45050</v>
      </c>
      <c r="AT192" s="169">
        <f t="shared" si="106"/>
        <v>45064</v>
      </c>
      <c r="AV192" s="169">
        <f t="shared" si="107"/>
        <v>45078</v>
      </c>
      <c r="AX192" s="169">
        <f t="shared" si="108"/>
        <v>45092</v>
      </c>
    </row>
    <row r="193" spans="1:51" s="209" customFormat="1">
      <c r="A193" s="203">
        <f>'Aim 1 Study Calendar - JV'!A193</f>
        <v>192</v>
      </c>
      <c r="B193" s="204">
        <f>'Aim 1 Study Calendar - JV'!D193</f>
        <v>217152</v>
      </c>
      <c r="C193" s="204" t="str">
        <f>'Aim 1 Study Calendar - JV'!E193</f>
        <v>Unchanged</v>
      </c>
      <c r="D193" s="205">
        <f>'Aim 1 Study Calendar - JV'!T193</f>
        <v>44768</v>
      </c>
      <c r="E193" s="205" t="str">
        <f>'Aim 1 Study Calendar - JV'!L193</f>
        <v>HFD-SED</v>
      </c>
      <c r="F193" s="206">
        <f>'Aim 1 Study Calendar - JV'!AX193</f>
        <v>44798</v>
      </c>
      <c r="G193" s="207">
        <v>18.5</v>
      </c>
      <c r="H193" s="206">
        <f t="shared" si="87"/>
        <v>44812</v>
      </c>
      <c r="I193" s="207">
        <v>24.8</v>
      </c>
      <c r="J193" s="206">
        <f t="shared" si="88"/>
        <v>44826</v>
      </c>
      <c r="K193" s="207">
        <v>27.6</v>
      </c>
      <c r="L193" s="206">
        <f t="shared" si="89"/>
        <v>44840</v>
      </c>
      <c r="M193" s="207">
        <v>29.4</v>
      </c>
      <c r="N193" s="206">
        <f t="shared" si="90"/>
        <v>44854</v>
      </c>
      <c r="O193" s="207">
        <v>31.3</v>
      </c>
      <c r="P193" s="206">
        <f t="shared" si="91"/>
        <v>44868</v>
      </c>
      <c r="Q193" s="207">
        <f>'Aim 1 Study Calendar - JV'!AK193</f>
        <v>0</v>
      </c>
      <c r="R193" s="206">
        <f t="shared" si="97"/>
        <v>44882</v>
      </c>
      <c r="S193" s="207" t="s">
        <v>146</v>
      </c>
      <c r="T193" s="206">
        <f t="shared" si="98"/>
        <v>44889</v>
      </c>
      <c r="U193" s="207"/>
      <c r="V193" s="208">
        <f t="shared" si="109"/>
        <v>44896</v>
      </c>
      <c r="W193" s="207"/>
      <c r="X193" s="206">
        <f t="shared" si="99"/>
        <v>44910</v>
      </c>
      <c r="Y193" s="207"/>
      <c r="Z193" s="206">
        <f t="shared" si="100"/>
        <v>44924</v>
      </c>
      <c r="AA193" s="207"/>
      <c r="AB193" s="206">
        <f t="shared" si="101"/>
        <v>44938</v>
      </c>
      <c r="AC193" s="207"/>
      <c r="AD193" s="206">
        <f t="shared" si="102"/>
        <v>44952</v>
      </c>
      <c r="AE193" s="207"/>
      <c r="AF193" s="206">
        <f t="shared" si="103"/>
        <v>44966</v>
      </c>
      <c r="AG193" s="207"/>
      <c r="AH193" s="206">
        <f t="shared" si="104"/>
        <v>44980</v>
      </c>
      <c r="AI193" s="207"/>
      <c r="AJ193" s="206">
        <f t="shared" si="105"/>
        <v>44994</v>
      </c>
      <c r="AK193" s="207"/>
      <c r="AL193" s="206">
        <f t="shared" si="110"/>
        <v>45008</v>
      </c>
      <c r="AM193" s="207"/>
      <c r="AN193" s="206">
        <f t="shared" si="111"/>
        <v>45022</v>
      </c>
      <c r="AO193" s="207"/>
      <c r="AP193" s="206">
        <f t="shared" si="112"/>
        <v>45036</v>
      </c>
      <c r="AQ193" s="207"/>
      <c r="AR193" s="206">
        <f t="shared" si="113"/>
        <v>45050</v>
      </c>
      <c r="AS193" s="207"/>
      <c r="AT193" s="206">
        <f t="shared" si="106"/>
        <v>45064</v>
      </c>
      <c r="AU193" s="207"/>
      <c r="AV193" s="206">
        <f t="shared" si="107"/>
        <v>45078</v>
      </c>
      <c r="AW193" s="207"/>
      <c r="AX193" s="206">
        <f t="shared" si="108"/>
        <v>45092</v>
      </c>
      <c r="AY193" s="207"/>
    </row>
    <row r="194" spans="1:51" s="209" customFormat="1">
      <c r="A194" s="203">
        <f>'Aim 1 Study Calendar - JV'!A194</f>
        <v>193</v>
      </c>
      <c r="B194" s="204">
        <f>'Aim 1 Study Calendar - JV'!D194</f>
        <v>217152</v>
      </c>
      <c r="C194" s="204" t="str">
        <f>'Aim 1 Study Calendar - JV'!E194</f>
        <v>Unchanged</v>
      </c>
      <c r="D194" s="205">
        <f>'Aim 1 Study Calendar - JV'!T194</f>
        <v>44768</v>
      </c>
      <c r="E194" s="205" t="str">
        <f>'Aim 1 Study Calendar - JV'!L194</f>
        <v>HFD-SED</v>
      </c>
      <c r="F194" s="206">
        <f>'Aim 1 Study Calendar - JV'!AX194</f>
        <v>44798</v>
      </c>
      <c r="G194" s="207">
        <v>18.899999999999999</v>
      </c>
      <c r="H194" s="206">
        <f t="shared" ref="H194:H231" si="114">F194+14</f>
        <v>44812</v>
      </c>
      <c r="I194" s="207">
        <v>24.7</v>
      </c>
      <c r="J194" s="206">
        <f t="shared" ref="J194:J231" si="115">H194+14</f>
        <v>44826</v>
      </c>
      <c r="K194" s="207">
        <v>27.3</v>
      </c>
      <c r="L194" s="206">
        <f t="shared" ref="L194:L231" si="116">J194+14</f>
        <v>44840</v>
      </c>
      <c r="M194" s="207">
        <v>30.1</v>
      </c>
      <c r="N194" s="206">
        <f t="shared" ref="N194:N231" si="117">L194+14</f>
        <v>44854</v>
      </c>
      <c r="O194" s="207">
        <v>33.200000000000003</v>
      </c>
      <c r="P194" s="206">
        <f t="shared" ref="P194:P231" si="118">N194+14</f>
        <v>44868</v>
      </c>
      <c r="Q194" s="207">
        <f>'Aim 1 Study Calendar - JV'!AK194</f>
        <v>0</v>
      </c>
      <c r="R194" s="206">
        <f t="shared" si="97"/>
        <v>44882</v>
      </c>
      <c r="S194" s="207" t="s">
        <v>146</v>
      </c>
      <c r="T194" s="206">
        <f t="shared" si="98"/>
        <v>44889</v>
      </c>
      <c r="U194" s="207"/>
      <c r="V194" s="208">
        <f t="shared" si="109"/>
        <v>44896</v>
      </c>
      <c r="W194" s="207"/>
      <c r="X194" s="206">
        <f t="shared" si="99"/>
        <v>44910</v>
      </c>
      <c r="Y194" s="207"/>
      <c r="Z194" s="206">
        <f t="shared" si="100"/>
        <v>44924</v>
      </c>
      <c r="AA194" s="207"/>
      <c r="AB194" s="206">
        <f t="shared" si="101"/>
        <v>44938</v>
      </c>
      <c r="AC194" s="207"/>
      <c r="AD194" s="206">
        <f t="shared" si="102"/>
        <v>44952</v>
      </c>
      <c r="AE194" s="207"/>
      <c r="AF194" s="206">
        <f t="shared" si="103"/>
        <v>44966</v>
      </c>
      <c r="AG194" s="207"/>
      <c r="AH194" s="206">
        <f t="shared" si="104"/>
        <v>44980</v>
      </c>
      <c r="AI194" s="207"/>
      <c r="AJ194" s="206">
        <f t="shared" si="105"/>
        <v>44994</v>
      </c>
      <c r="AK194" s="207"/>
      <c r="AL194" s="206">
        <f t="shared" si="110"/>
        <v>45008</v>
      </c>
      <c r="AM194" s="207"/>
      <c r="AN194" s="206">
        <f t="shared" si="111"/>
        <v>45022</v>
      </c>
      <c r="AO194" s="207"/>
      <c r="AP194" s="206">
        <f t="shared" si="112"/>
        <v>45036</v>
      </c>
      <c r="AQ194" s="207"/>
      <c r="AR194" s="206">
        <f t="shared" si="113"/>
        <v>45050</v>
      </c>
      <c r="AS194" s="207"/>
      <c r="AT194" s="206">
        <f t="shared" si="106"/>
        <v>45064</v>
      </c>
      <c r="AU194" s="207"/>
      <c r="AV194" s="206">
        <f t="shared" si="107"/>
        <v>45078</v>
      </c>
      <c r="AW194" s="207"/>
      <c r="AX194" s="206">
        <f t="shared" si="108"/>
        <v>45092</v>
      </c>
      <c r="AY194" s="207"/>
    </row>
    <row r="195" spans="1:51" s="209" customFormat="1">
      <c r="A195" s="203">
        <f>'Aim 1 Study Calendar - JV'!A195</f>
        <v>194</v>
      </c>
      <c r="B195" s="204">
        <f>'Aim 1 Study Calendar - JV'!D195</f>
        <v>217152</v>
      </c>
      <c r="C195" s="204" t="str">
        <f>'Aim 1 Study Calendar - JV'!E195</f>
        <v>Unchanged</v>
      </c>
      <c r="D195" s="205">
        <f>'Aim 1 Study Calendar - JV'!T195</f>
        <v>44768</v>
      </c>
      <c r="E195" s="205" t="str">
        <f>'Aim 1 Study Calendar - JV'!L195</f>
        <v>HFD-SED</v>
      </c>
      <c r="F195" s="206">
        <f>'Aim 1 Study Calendar - JV'!AX195</f>
        <v>44798</v>
      </c>
      <c r="G195" s="207">
        <v>22.2</v>
      </c>
      <c r="H195" s="206">
        <f t="shared" si="114"/>
        <v>44812</v>
      </c>
      <c r="I195" s="207">
        <v>27.4</v>
      </c>
      <c r="J195" s="206">
        <f t="shared" si="115"/>
        <v>44826</v>
      </c>
      <c r="K195" s="207">
        <v>29.5</v>
      </c>
      <c r="L195" s="206">
        <f t="shared" si="116"/>
        <v>44840</v>
      </c>
      <c r="M195" s="207">
        <v>31.4</v>
      </c>
      <c r="N195" s="206">
        <f t="shared" si="117"/>
        <v>44854</v>
      </c>
      <c r="O195" s="207">
        <v>33.200000000000003</v>
      </c>
      <c r="P195" s="206">
        <f t="shared" si="118"/>
        <v>44868</v>
      </c>
      <c r="Q195" s="207">
        <f>'Aim 1 Study Calendar - JV'!AK195</f>
        <v>0</v>
      </c>
      <c r="R195" s="206">
        <f t="shared" si="97"/>
        <v>44882</v>
      </c>
      <c r="S195" s="207" t="s">
        <v>146</v>
      </c>
      <c r="T195" s="206">
        <f t="shared" si="98"/>
        <v>44889</v>
      </c>
      <c r="U195" s="207"/>
      <c r="V195" s="208">
        <f t="shared" si="109"/>
        <v>44896</v>
      </c>
      <c r="W195" s="207"/>
      <c r="X195" s="206">
        <f t="shared" si="99"/>
        <v>44910</v>
      </c>
      <c r="Y195" s="207"/>
      <c r="Z195" s="206">
        <f t="shared" si="100"/>
        <v>44924</v>
      </c>
      <c r="AA195" s="207"/>
      <c r="AB195" s="206">
        <f t="shared" si="101"/>
        <v>44938</v>
      </c>
      <c r="AC195" s="207"/>
      <c r="AD195" s="206">
        <f t="shared" si="102"/>
        <v>44952</v>
      </c>
      <c r="AE195" s="207"/>
      <c r="AF195" s="206">
        <f t="shared" si="103"/>
        <v>44966</v>
      </c>
      <c r="AG195" s="207"/>
      <c r="AH195" s="206">
        <f t="shared" si="104"/>
        <v>44980</v>
      </c>
      <c r="AI195" s="207"/>
      <c r="AJ195" s="206">
        <f t="shared" si="105"/>
        <v>44994</v>
      </c>
      <c r="AK195" s="207"/>
      <c r="AL195" s="206">
        <f t="shared" si="110"/>
        <v>45008</v>
      </c>
      <c r="AM195" s="207"/>
      <c r="AN195" s="206">
        <f t="shared" si="111"/>
        <v>45022</v>
      </c>
      <c r="AO195" s="207"/>
      <c r="AP195" s="206">
        <f t="shared" si="112"/>
        <v>45036</v>
      </c>
      <c r="AQ195" s="207"/>
      <c r="AR195" s="206">
        <f t="shared" si="113"/>
        <v>45050</v>
      </c>
      <c r="AS195" s="207"/>
      <c r="AT195" s="206">
        <f t="shared" si="106"/>
        <v>45064</v>
      </c>
      <c r="AU195" s="207"/>
      <c r="AV195" s="206">
        <f t="shared" si="107"/>
        <v>45078</v>
      </c>
      <c r="AW195" s="207"/>
      <c r="AX195" s="206">
        <f t="shared" si="108"/>
        <v>45092</v>
      </c>
      <c r="AY195" s="207"/>
    </row>
    <row r="196" spans="1:51" s="209" customFormat="1">
      <c r="A196" s="203">
        <f>'Aim 1 Study Calendar - JV'!A196</f>
        <v>195</v>
      </c>
      <c r="B196" s="204">
        <f>'Aim 1 Study Calendar - JV'!D196</f>
        <v>217152</v>
      </c>
      <c r="C196" s="204" t="str">
        <f>'Aim 1 Study Calendar - JV'!E196</f>
        <v>Unchanged</v>
      </c>
      <c r="D196" s="205">
        <f>'Aim 1 Study Calendar - JV'!T196</f>
        <v>44768</v>
      </c>
      <c r="E196" s="205" t="str">
        <f>'Aim 1 Study Calendar - JV'!L196</f>
        <v>HFD-EX</v>
      </c>
      <c r="F196" s="206">
        <f>'Aim 1 Study Calendar - JV'!AX196</f>
        <v>44798</v>
      </c>
      <c r="G196" s="207">
        <v>19.5</v>
      </c>
      <c r="H196" s="206">
        <f t="shared" si="114"/>
        <v>44812</v>
      </c>
      <c r="I196" s="207">
        <v>23.8</v>
      </c>
      <c r="J196" s="206">
        <f t="shared" si="115"/>
        <v>44826</v>
      </c>
      <c r="K196" s="207">
        <v>27</v>
      </c>
      <c r="L196" s="206">
        <f t="shared" si="116"/>
        <v>44840</v>
      </c>
      <c r="M196" s="207">
        <v>29.6</v>
      </c>
      <c r="N196" s="206">
        <f t="shared" si="117"/>
        <v>44854</v>
      </c>
      <c r="O196" s="207">
        <v>32.5</v>
      </c>
      <c r="P196" s="206">
        <f t="shared" si="118"/>
        <v>44868</v>
      </c>
      <c r="Q196" s="207">
        <f>'Aim 1 Study Calendar - JV'!AK196</f>
        <v>0</v>
      </c>
      <c r="R196" s="206">
        <f t="shared" si="97"/>
        <v>44882</v>
      </c>
      <c r="S196" s="207" t="s">
        <v>146</v>
      </c>
      <c r="T196" s="206">
        <f t="shared" si="98"/>
        <v>44889</v>
      </c>
      <c r="U196" s="207"/>
      <c r="V196" s="208">
        <f t="shared" si="109"/>
        <v>44896</v>
      </c>
      <c r="W196" s="207"/>
      <c r="X196" s="206">
        <f t="shared" si="99"/>
        <v>44910</v>
      </c>
      <c r="Y196" s="207"/>
      <c r="Z196" s="206">
        <f t="shared" si="100"/>
        <v>44924</v>
      </c>
      <c r="AA196" s="207"/>
      <c r="AB196" s="206">
        <f t="shared" si="101"/>
        <v>44938</v>
      </c>
      <c r="AC196" s="207"/>
      <c r="AD196" s="206">
        <f t="shared" si="102"/>
        <v>44952</v>
      </c>
      <c r="AE196" s="207"/>
      <c r="AF196" s="206">
        <f t="shared" si="103"/>
        <v>44966</v>
      </c>
      <c r="AG196" s="207"/>
      <c r="AH196" s="206">
        <f t="shared" si="104"/>
        <v>44980</v>
      </c>
      <c r="AI196" s="207"/>
      <c r="AJ196" s="206">
        <f t="shared" si="105"/>
        <v>44994</v>
      </c>
      <c r="AK196" s="207"/>
      <c r="AL196" s="206">
        <f t="shared" si="110"/>
        <v>45008</v>
      </c>
      <c r="AM196" s="207"/>
      <c r="AN196" s="206">
        <f t="shared" si="111"/>
        <v>45022</v>
      </c>
      <c r="AO196" s="207"/>
      <c r="AP196" s="206">
        <f t="shared" si="112"/>
        <v>45036</v>
      </c>
      <c r="AQ196" s="207"/>
      <c r="AR196" s="206">
        <f t="shared" si="113"/>
        <v>45050</v>
      </c>
      <c r="AS196" s="207"/>
      <c r="AT196" s="206">
        <f t="shared" si="106"/>
        <v>45064</v>
      </c>
      <c r="AU196" s="207"/>
      <c r="AV196" s="206">
        <f t="shared" si="107"/>
        <v>45078</v>
      </c>
      <c r="AW196" s="207"/>
      <c r="AX196" s="206">
        <f t="shared" si="108"/>
        <v>45092</v>
      </c>
      <c r="AY196" s="207"/>
    </row>
    <row r="197" spans="1:51" s="209" customFormat="1">
      <c r="A197" s="203">
        <f>'Aim 1 Study Calendar - JV'!A197</f>
        <v>196</v>
      </c>
      <c r="B197" s="204">
        <f>'Aim 1 Study Calendar - JV'!D197</f>
        <v>217152</v>
      </c>
      <c r="C197" s="204" t="str">
        <f>'Aim 1 Study Calendar - JV'!E197</f>
        <v>Unchanged</v>
      </c>
      <c r="D197" s="205">
        <f>'Aim 1 Study Calendar - JV'!T197</f>
        <v>44768</v>
      </c>
      <c r="E197" s="205" t="str">
        <f>'Aim 1 Study Calendar - JV'!L197</f>
        <v>HFD-EX</v>
      </c>
      <c r="F197" s="206">
        <f>'Aim 1 Study Calendar - JV'!AX197</f>
        <v>44798</v>
      </c>
      <c r="G197" s="207">
        <v>20.3</v>
      </c>
      <c r="H197" s="206">
        <f t="shared" si="114"/>
        <v>44812</v>
      </c>
      <c r="I197" s="207">
        <v>25.3</v>
      </c>
      <c r="J197" s="206">
        <f t="shared" si="115"/>
        <v>44826</v>
      </c>
      <c r="K197" s="207">
        <v>27.4</v>
      </c>
      <c r="L197" s="206">
        <f t="shared" si="116"/>
        <v>44840</v>
      </c>
      <c r="M197" s="207">
        <v>29.9</v>
      </c>
      <c r="N197" s="206">
        <f t="shared" si="117"/>
        <v>44854</v>
      </c>
      <c r="O197" s="207">
        <v>31.1</v>
      </c>
      <c r="P197" s="206">
        <f t="shared" si="118"/>
        <v>44868</v>
      </c>
      <c r="Q197" s="207">
        <f>'Aim 1 Study Calendar - JV'!AK197</f>
        <v>0</v>
      </c>
      <c r="R197" s="206">
        <f t="shared" si="97"/>
        <v>44882</v>
      </c>
      <c r="S197" s="207" t="s">
        <v>146</v>
      </c>
      <c r="T197" s="206">
        <f t="shared" si="98"/>
        <v>44889</v>
      </c>
      <c r="U197" s="207"/>
      <c r="V197" s="208">
        <f t="shared" si="109"/>
        <v>44896</v>
      </c>
      <c r="W197" s="207"/>
      <c r="X197" s="206">
        <f t="shared" si="99"/>
        <v>44910</v>
      </c>
      <c r="Y197" s="207"/>
      <c r="Z197" s="206">
        <f t="shared" si="100"/>
        <v>44924</v>
      </c>
      <c r="AA197" s="207"/>
      <c r="AB197" s="206">
        <f t="shared" si="101"/>
        <v>44938</v>
      </c>
      <c r="AC197" s="207"/>
      <c r="AD197" s="206">
        <f t="shared" si="102"/>
        <v>44952</v>
      </c>
      <c r="AE197" s="207"/>
      <c r="AF197" s="206">
        <f t="shared" si="103"/>
        <v>44966</v>
      </c>
      <c r="AG197" s="207"/>
      <c r="AH197" s="206">
        <f t="shared" si="104"/>
        <v>44980</v>
      </c>
      <c r="AI197" s="207"/>
      <c r="AJ197" s="206">
        <f t="shared" si="105"/>
        <v>44994</v>
      </c>
      <c r="AK197" s="207"/>
      <c r="AL197" s="206">
        <f t="shared" si="110"/>
        <v>45008</v>
      </c>
      <c r="AM197" s="207"/>
      <c r="AN197" s="206">
        <f t="shared" si="111"/>
        <v>45022</v>
      </c>
      <c r="AO197" s="207"/>
      <c r="AP197" s="206">
        <f t="shared" si="112"/>
        <v>45036</v>
      </c>
      <c r="AQ197" s="207"/>
      <c r="AR197" s="206">
        <f t="shared" si="113"/>
        <v>45050</v>
      </c>
      <c r="AS197" s="207"/>
      <c r="AT197" s="206">
        <f t="shared" si="106"/>
        <v>45064</v>
      </c>
      <c r="AU197" s="207"/>
      <c r="AV197" s="206">
        <f t="shared" si="107"/>
        <v>45078</v>
      </c>
      <c r="AW197" s="207"/>
      <c r="AX197" s="206">
        <f t="shared" si="108"/>
        <v>45092</v>
      </c>
      <c r="AY197" s="207"/>
    </row>
    <row r="198" spans="1:51">
      <c r="A198" s="167">
        <f>'Aim 1 Study Calendar - JV'!A198</f>
        <v>197</v>
      </c>
      <c r="B198" s="166">
        <f>'Aim 1 Study Calendar - JV'!D198</f>
        <v>217688</v>
      </c>
      <c r="C198" s="166" t="str">
        <f>'Aim 1 Study Calendar - JV'!E198</f>
        <v>Unchanged</v>
      </c>
      <c r="D198" s="168">
        <f>'Aim 1 Study Calendar - JV'!T198</f>
        <v>44774</v>
      </c>
      <c r="E198" s="168" t="str">
        <f>'Aim 1 Study Calendar - JV'!L198</f>
        <v>HFD-SED</v>
      </c>
      <c r="F198" s="169">
        <f>'Aim 1 Study Calendar - JV'!AX198</f>
        <v>44805</v>
      </c>
      <c r="G198" s="165">
        <v>15.3</v>
      </c>
      <c r="H198" s="169">
        <f t="shared" si="114"/>
        <v>44819</v>
      </c>
      <c r="I198" s="165">
        <v>17.5</v>
      </c>
      <c r="J198" s="169">
        <f t="shared" si="115"/>
        <v>44833</v>
      </c>
      <c r="K198" s="165">
        <v>18.399999999999999</v>
      </c>
      <c r="L198" s="169">
        <f t="shared" si="116"/>
        <v>44847</v>
      </c>
      <c r="M198" s="165">
        <v>18.399999999999999</v>
      </c>
      <c r="N198" s="169">
        <f t="shared" si="117"/>
        <v>44861</v>
      </c>
      <c r="O198" s="165">
        <f>'Aim 1 Study Calendar - JV'!AC198</f>
        <v>0</v>
      </c>
      <c r="P198" s="169">
        <f t="shared" si="118"/>
        <v>44875</v>
      </c>
      <c r="Q198" s="165">
        <f>'Aim 1 Study Calendar - JV'!AK198</f>
        <v>0</v>
      </c>
      <c r="R198" s="169">
        <f t="shared" si="97"/>
        <v>44889</v>
      </c>
      <c r="S198" s="165" t="s">
        <v>146</v>
      </c>
      <c r="T198" s="169">
        <f t="shared" si="98"/>
        <v>44896</v>
      </c>
      <c r="V198" s="170">
        <f t="shared" si="109"/>
        <v>44903</v>
      </c>
      <c r="X198" s="169">
        <f t="shared" si="99"/>
        <v>44917</v>
      </c>
      <c r="Z198" s="169">
        <f t="shared" si="100"/>
        <v>44931</v>
      </c>
      <c r="AB198" s="169">
        <f t="shared" si="101"/>
        <v>44945</v>
      </c>
      <c r="AD198" s="169">
        <f t="shared" si="102"/>
        <v>44959</v>
      </c>
      <c r="AF198" s="169">
        <f t="shared" si="103"/>
        <v>44973</v>
      </c>
      <c r="AH198" s="169">
        <f t="shared" si="104"/>
        <v>44987</v>
      </c>
      <c r="AJ198" s="169">
        <f t="shared" si="105"/>
        <v>45001</v>
      </c>
      <c r="AL198" s="169">
        <f t="shared" si="110"/>
        <v>45015</v>
      </c>
      <c r="AN198" s="169">
        <f t="shared" si="111"/>
        <v>45029</v>
      </c>
      <c r="AP198" s="169">
        <f t="shared" si="112"/>
        <v>45043</v>
      </c>
      <c r="AR198" s="169">
        <f t="shared" si="113"/>
        <v>45057</v>
      </c>
      <c r="AT198" s="169">
        <f t="shared" si="106"/>
        <v>45071</v>
      </c>
      <c r="AV198" s="169">
        <f t="shared" si="107"/>
        <v>45085</v>
      </c>
      <c r="AX198" s="169">
        <f t="shared" si="108"/>
        <v>45099</v>
      </c>
    </row>
    <row r="199" spans="1:51">
      <c r="A199" s="167">
        <f>'Aim 1 Study Calendar - JV'!A199</f>
        <v>198</v>
      </c>
      <c r="B199" s="166">
        <f>'Aim 1 Study Calendar - JV'!D199</f>
        <v>217688</v>
      </c>
      <c r="C199" s="166" t="str">
        <f>'Aim 1 Study Calendar - JV'!E199</f>
        <v>Unchanged</v>
      </c>
      <c r="D199" s="168">
        <f>'Aim 1 Study Calendar - JV'!T199</f>
        <v>44774</v>
      </c>
      <c r="E199" s="168" t="str">
        <f>'Aim 1 Study Calendar - JV'!L199</f>
        <v>HFD-SED</v>
      </c>
      <c r="F199" s="169">
        <f>'Aim 1 Study Calendar - JV'!AX199</f>
        <v>44805</v>
      </c>
      <c r="G199" s="165">
        <v>13.8</v>
      </c>
      <c r="H199" s="169">
        <f t="shared" si="114"/>
        <v>44819</v>
      </c>
      <c r="I199" s="165">
        <v>16.899999999999999</v>
      </c>
      <c r="J199" s="169">
        <f t="shared" si="115"/>
        <v>44833</v>
      </c>
      <c r="K199" s="165">
        <v>18.600000000000001</v>
      </c>
      <c r="L199" s="169">
        <f t="shared" si="116"/>
        <v>44847</v>
      </c>
      <c r="M199" s="165">
        <v>19.3</v>
      </c>
      <c r="N199" s="169">
        <f t="shared" si="117"/>
        <v>44861</v>
      </c>
      <c r="O199" s="165">
        <f>'Aim 1 Study Calendar - JV'!AC199</f>
        <v>0</v>
      </c>
      <c r="P199" s="169">
        <f t="shared" si="118"/>
        <v>44875</v>
      </c>
      <c r="Q199" s="165">
        <f>'Aim 1 Study Calendar - JV'!AK199</f>
        <v>0</v>
      </c>
      <c r="R199" s="169">
        <f t="shared" si="97"/>
        <v>44889</v>
      </c>
      <c r="S199" s="165" t="s">
        <v>146</v>
      </c>
      <c r="T199" s="169">
        <f t="shared" si="98"/>
        <v>44896</v>
      </c>
      <c r="V199" s="170">
        <f t="shared" si="109"/>
        <v>44903</v>
      </c>
      <c r="X199" s="169">
        <f t="shared" si="99"/>
        <v>44917</v>
      </c>
      <c r="Z199" s="169">
        <f t="shared" si="100"/>
        <v>44931</v>
      </c>
      <c r="AB199" s="169">
        <f t="shared" si="101"/>
        <v>44945</v>
      </c>
      <c r="AD199" s="169">
        <f t="shared" si="102"/>
        <v>44959</v>
      </c>
      <c r="AF199" s="169">
        <f t="shared" si="103"/>
        <v>44973</v>
      </c>
      <c r="AH199" s="169">
        <f t="shared" si="104"/>
        <v>44987</v>
      </c>
      <c r="AJ199" s="169">
        <f t="shared" si="105"/>
        <v>45001</v>
      </c>
      <c r="AL199" s="169">
        <f t="shared" si="110"/>
        <v>45015</v>
      </c>
      <c r="AN199" s="169">
        <f t="shared" si="111"/>
        <v>45029</v>
      </c>
      <c r="AP199" s="169">
        <f t="shared" si="112"/>
        <v>45043</v>
      </c>
      <c r="AR199" s="169">
        <f t="shared" si="113"/>
        <v>45057</v>
      </c>
      <c r="AT199" s="169">
        <f t="shared" si="106"/>
        <v>45071</v>
      </c>
      <c r="AV199" s="169">
        <f t="shared" si="107"/>
        <v>45085</v>
      </c>
      <c r="AX199" s="169">
        <f t="shared" si="108"/>
        <v>45099</v>
      </c>
    </row>
    <row r="200" spans="1:51">
      <c r="A200" s="167">
        <f>'Aim 1 Study Calendar - JV'!A200</f>
        <v>199</v>
      </c>
      <c r="B200" s="166">
        <f>'Aim 1 Study Calendar - JV'!D200</f>
        <v>217688</v>
      </c>
      <c r="C200" s="166" t="str">
        <f>'Aim 1 Study Calendar - JV'!E200</f>
        <v>Unchanged</v>
      </c>
      <c r="D200" s="168">
        <f>'Aim 1 Study Calendar - JV'!T200</f>
        <v>44774</v>
      </c>
      <c r="E200" s="168" t="str">
        <f>'Aim 1 Study Calendar - JV'!L200</f>
        <v>HFD-EX</v>
      </c>
      <c r="F200" s="169">
        <f>'Aim 1 Study Calendar - JV'!AX200</f>
        <v>44805</v>
      </c>
      <c r="G200" s="165">
        <v>16</v>
      </c>
      <c r="H200" s="169">
        <f t="shared" si="114"/>
        <v>44819</v>
      </c>
      <c r="I200" s="165">
        <v>17.5</v>
      </c>
      <c r="J200" s="169">
        <f t="shared" si="115"/>
        <v>44833</v>
      </c>
      <c r="K200" s="165">
        <v>18.89</v>
      </c>
      <c r="L200" s="169">
        <f t="shared" si="116"/>
        <v>44847</v>
      </c>
      <c r="M200" s="165">
        <v>20.9</v>
      </c>
      <c r="N200" s="169">
        <f t="shared" si="117"/>
        <v>44861</v>
      </c>
      <c r="O200" s="165">
        <f>'Aim 1 Study Calendar - JV'!AC200</f>
        <v>0</v>
      </c>
      <c r="P200" s="169">
        <f t="shared" si="118"/>
        <v>44875</v>
      </c>
      <c r="Q200" s="165">
        <f>'Aim 1 Study Calendar - JV'!AK200</f>
        <v>0</v>
      </c>
      <c r="R200" s="169">
        <f t="shared" si="97"/>
        <v>44889</v>
      </c>
      <c r="S200" s="165" t="s">
        <v>146</v>
      </c>
      <c r="T200" s="169">
        <f t="shared" si="98"/>
        <v>44896</v>
      </c>
      <c r="V200" s="170">
        <f t="shared" si="109"/>
        <v>44903</v>
      </c>
      <c r="X200" s="169">
        <f t="shared" si="99"/>
        <v>44917</v>
      </c>
      <c r="Z200" s="169">
        <f t="shared" si="100"/>
        <v>44931</v>
      </c>
      <c r="AB200" s="169">
        <f t="shared" si="101"/>
        <v>44945</v>
      </c>
      <c r="AD200" s="169">
        <f t="shared" si="102"/>
        <v>44959</v>
      </c>
      <c r="AF200" s="169">
        <f t="shared" si="103"/>
        <v>44973</v>
      </c>
      <c r="AH200" s="169">
        <f t="shared" si="104"/>
        <v>44987</v>
      </c>
      <c r="AJ200" s="169">
        <f t="shared" si="105"/>
        <v>45001</v>
      </c>
      <c r="AL200" s="169">
        <f t="shared" si="110"/>
        <v>45015</v>
      </c>
      <c r="AN200" s="169">
        <f t="shared" si="111"/>
        <v>45029</v>
      </c>
      <c r="AP200" s="169">
        <f t="shared" si="112"/>
        <v>45043</v>
      </c>
      <c r="AR200" s="169">
        <f t="shared" si="113"/>
        <v>45057</v>
      </c>
      <c r="AT200" s="169">
        <f t="shared" si="106"/>
        <v>45071</v>
      </c>
      <c r="AV200" s="169">
        <f t="shared" si="107"/>
        <v>45085</v>
      </c>
      <c r="AX200" s="169">
        <f t="shared" si="108"/>
        <v>45099</v>
      </c>
    </row>
    <row r="201" spans="1:51">
      <c r="A201" s="167">
        <f>'Aim 1 Study Calendar - JV'!A201</f>
        <v>500</v>
      </c>
      <c r="B201" s="166">
        <f>'Aim 1 Study Calendar - JV'!D201</f>
        <v>217688</v>
      </c>
      <c r="C201" s="166" t="str">
        <f>'Aim 1 Study Calendar - JV'!E201</f>
        <v>Unchanged</v>
      </c>
      <c r="D201" s="168">
        <f>'Aim 1 Study Calendar - JV'!T201</f>
        <v>44774</v>
      </c>
      <c r="E201" s="168" t="str">
        <f>'Aim 1 Study Calendar - JV'!L201</f>
        <v>HFD-EX</v>
      </c>
      <c r="F201" s="169">
        <f>'Aim 1 Study Calendar - JV'!AX201</f>
        <v>44805</v>
      </c>
      <c r="G201" s="165">
        <v>15.7</v>
      </c>
      <c r="H201" s="169">
        <f t="shared" si="114"/>
        <v>44819</v>
      </c>
      <c r="I201" s="165">
        <v>18</v>
      </c>
      <c r="J201" s="169">
        <f t="shared" si="115"/>
        <v>44833</v>
      </c>
      <c r="K201" s="165">
        <v>19.3</v>
      </c>
      <c r="L201" s="169">
        <f t="shared" si="116"/>
        <v>44847</v>
      </c>
      <c r="M201" s="165">
        <v>19.8</v>
      </c>
      <c r="N201" s="169">
        <f t="shared" si="117"/>
        <v>44861</v>
      </c>
      <c r="O201" s="165">
        <f>'Aim 1 Study Calendar - JV'!AC201</f>
        <v>0</v>
      </c>
      <c r="P201" s="169">
        <f t="shared" si="118"/>
        <v>44875</v>
      </c>
      <c r="Q201" s="165">
        <f>'Aim 1 Study Calendar - JV'!AK201</f>
        <v>0</v>
      </c>
      <c r="R201" s="169">
        <f t="shared" si="97"/>
        <v>44889</v>
      </c>
      <c r="S201" s="165" t="s">
        <v>146</v>
      </c>
      <c r="T201" s="169">
        <f t="shared" si="98"/>
        <v>44896</v>
      </c>
      <c r="V201" s="170">
        <f t="shared" ref="V201:V231" si="119">T201+7</f>
        <v>44903</v>
      </c>
      <c r="X201" s="169">
        <f t="shared" si="99"/>
        <v>44917</v>
      </c>
      <c r="Z201" s="169">
        <f t="shared" si="100"/>
        <v>44931</v>
      </c>
      <c r="AB201" s="169">
        <f t="shared" si="101"/>
        <v>44945</v>
      </c>
      <c r="AD201" s="169">
        <f t="shared" si="102"/>
        <v>44959</v>
      </c>
      <c r="AF201" s="169">
        <f t="shared" si="103"/>
        <v>44973</v>
      </c>
      <c r="AH201" s="169">
        <f t="shared" si="104"/>
        <v>44987</v>
      </c>
      <c r="AJ201" s="169">
        <f t="shared" si="105"/>
        <v>45001</v>
      </c>
      <c r="AL201" s="169">
        <f t="shared" si="110"/>
        <v>45015</v>
      </c>
      <c r="AN201" s="169">
        <f t="shared" si="111"/>
        <v>45029</v>
      </c>
      <c r="AP201" s="169">
        <f t="shared" si="112"/>
        <v>45043</v>
      </c>
      <c r="AR201" s="169">
        <f t="shared" si="113"/>
        <v>45057</v>
      </c>
      <c r="AT201" s="169">
        <f t="shared" si="106"/>
        <v>45071</v>
      </c>
      <c r="AV201" s="169">
        <f t="shared" si="107"/>
        <v>45085</v>
      </c>
      <c r="AX201" s="169">
        <f t="shared" si="108"/>
        <v>45099</v>
      </c>
    </row>
    <row r="202" spans="1:51">
      <c r="A202" s="167">
        <f>'Aim 1 Study Calendar - JV'!A202</f>
        <v>501</v>
      </c>
      <c r="B202" s="166">
        <f>'Aim 1 Study Calendar - JV'!D202</f>
        <v>217689</v>
      </c>
      <c r="C202" s="166" t="str">
        <f>'Aim 1 Study Calendar - JV'!E202</f>
        <v>Unchanged</v>
      </c>
      <c r="D202" s="168">
        <f>'Aim 1 Study Calendar - JV'!T202</f>
        <v>44774</v>
      </c>
      <c r="E202" s="168" t="str">
        <f>'Aim 1 Study Calendar - JV'!L202</f>
        <v>HFD-SED</v>
      </c>
      <c r="F202" s="169">
        <f>'Aim 1 Study Calendar - JV'!AX202</f>
        <v>44805</v>
      </c>
      <c r="G202" s="165">
        <v>16.399999999999999</v>
      </c>
      <c r="H202" s="169">
        <f t="shared" si="114"/>
        <v>44819</v>
      </c>
      <c r="I202" s="165">
        <v>18.100000000000001</v>
      </c>
      <c r="J202" s="169">
        <f t="shared" si="115"/>
        <v>44833</v>
      </c>
      <c r="K202" s="165">
        <v>19.399999999999999</v>
      </c>
      <c r="L202" s="169">
        <f t="shared" si="116"/>
        <v>44847</v>
      </c>
      <c r="M202" s="165">
        <v>20</v>
      </c>
      <c r="N202" s="169">
        <f t="shared" si="117"/>
        <v>44861</v>
      </c>
      <c r="O202" s="165">
        <f>'Aim 1 Study Calendar - JV'!AC202</f>
        <v>0</v>
      </c>
      <c r="P202" s="169">
        <f t="shared" si="118"/>
        <v>44875</v>
      </c>
      <c r="Q202" s="165">
        <f>'Aim 1 Study Calendar - JV'!AK202</f>
        <v>0</v>
      </c>
      <c r="R202" s="169">
        <f t="shared" si="97"/>
        <v>44889</v>
      </c>
      <c r="S202" s="165" t="s">
        <v>146</v>
      </c>
      <c r="T202" s="169">
        <f t="shared" si="98"/>
        <v>44896</v>
      </c>
      <c r="V202" s="170">
        <f t="shared" si="119"/>
        <v>44903</v>
      </c>
      <c r="X202" s="169">
        <f t="shared" si="99"/>
        <v>44917</v>
      </c>
      <c r="Z202" s="169">
        <f t="shared" si="100"/>
        <v>44931</v>
      </c>
      <c r="AB202" s="169">
        <f t="shared" si="101"/>
        <v>44945</v>
      </c>
      <c r="AD202" s="169">
        <f t="shared" si="102"/>
        <v>44959</v>
      </c>
      <c r="AF202" s="169">
        <f t="shared" si="103"/>
        <v>44973</v>
      </c>
      <c r="AH202" s="169">
        <f t="shared" si="104"/>
        <v>44987</v>
      </c>
      <c r="AJ202" s="169">
        <f t="shared" si="105"/>
        <v>45001</v>
      </c>
      <c r="AL202" s="169">
        <f t="shared" si="110"/>
        <v>45015</v>
      </c>
      <c r="AN202" s="169">
        <f t="shared" si="111"/>
        <v>45029</v>
      </c>
      <c r="AP202" s="169">
        <f t="shared" si="112"/>
        <v>45043</v>
      </c>
      <c r="AR202" s="169">
        <f t="shared" si="113"/>
        <v>45057</v>
      </c>
      <c r="AT202" s="169">
        <f t="shared" si="106"/>
        <v>45071</v>
      </c>
      <c r="AV202" s="169">
        <f t="shared" si="107"/>
        <v>45085</v>
      </c>
      <c r="AX202" s="169">
        <f t="shared" si="108"/>
        <v>45099</v>
      </c>
    </row>
    <row r="203" spans="1:51">
      <c r="A203" s="167">
        <f>'Aim 1 Study Calendar - JV'!A203</f>
        <v>502</v>
      </c>
      <c r="B203" s="166">
        <f>'Aim 1 Study Calendar - JV'!D203</f>
        <v>217689</v>
      </c>
      <c r="C203" s="166" t="str">
        <f>'Aim 1 Study Calendar - JV'!E203</f>
        <v>Unchanged</v>
      </c>
      <c r="D203" s="168">
        <f>'Aim 1 Study Calendar - JV'!T203</f>
        <v>44774</v>
      </c>
      <c r="E203" s="168" t="str">
        <f>'Aim 1 Study Calendar - JV'!L203</f>
        <v>HFD-SED</v>
      </c>
      <c r="F203" s="169">
        <f>'Aim 1 Study Calendar - JV'!AX203</f>
        <v>44805</v>
      </c>
      <c r="G203" s="165">
        <v>15.6</v>
      </c>
      <c r="H203" s="169">
        <f t="shared" si="114"/>
        <v>44819</v>
      </c>
      <c r="I203" s="165">
        <v>18.600000000000001</v>
      </c>
      <c r="J203" s="169">
        <f t="shared" si="115"/>
        <v>44833</v>
      </c>
      <c r="K203" s="165">
        <v>19.8</v>
      </c>
      <c r="L203" s="169">
        <f t="shared" si="116"/>
        <v>44847</v>
      </c>
      <c r="M203" s="165">
        <v>20.399999999999999</v>
      </c>
      <c r="N203" s="169">
        <f t="shared" si="117"/>
        <v>44861</v>
      </c>
      <c r="O203" s="165">
        <f>'Aim 1 Study Calendar - JV'!AC203</f>
        <v>0</v>
      </c>
      <c r="P203" s="169">
        <f t="shared" si="118"/>
        <v>44875</v>
      </c>
      <c r="Q203" s="165">
        <f>'Aim 1 Study Calendar - JV'!AK203</f>
        <v>0</v>
      </c>
      <c r="R203" s="169">
        <f t="shared" si="97"/>
        <v>44889</v>
      </c>
      <c r="S203" s="165" t="s">
        <v>146</v>
      </c>
      <c r="T203" s="169">
        <f t="shared" si="98"/>
        <v>44896</v>
      </c>
      <c r="V203" s="170">
        <f t="shared" si="119"/>
        <v>44903</v>
      </c>
      <c r="X203" s="169">
        <f t="shared" si="99"/>
        <v>44917</v>
      </c>
      <c r="Z203" s="169">
        <f t="shared" si="100"/>
        <v>44931</v>
      </c>
      <c r="AB203" s="169">
        <f t="shared" si="101"/>
        <v>44945</v>
      </c>
      <c r="AD203" s="169">
        <f t="shared" si="102"/>
        <v>44959</v>
      </c>
      <c r="AF203" s="169">
        <f t="shared" si="103"/>
        <v>44973</v>
      </c>
      <c r="AH203" s="169">
        <f t="shared" si="104"/>
        <v>44987</v>
      </c>
      <c r="AJ203" s="169">
        <f t="shared" si="105"/>
        <v>45001</v>
      </c>
      <c r="AL203" s="169">
        <f t="shared" si="110"/>
        <v>45015</v>
      </c>
      <c r="AN203" s="169">
        <f t="shared" si="111"/>
        <v>45029</v>
      </c>
      <c r="AP203" s="169">
        <f t="shared" si="112"/>
        <v>45043</v>
      </c>
      <c r="AR203" s="169">
        <f t="shared" si="113"/>
        <v>45057</v>
      </c>
      <c r="AT203" s="169">
        <f t="shared" si="106"/>
        <v>45071</v>
      </c>
      <c r="AV203" s="169">
        <f t="shared" si="107"/>
        <v>45085</v>
      </c>
      <c r="AX203" s="169">
        <f t="shared" si="108"/>
        <v>45099</v>
      </c>
    </row>
    <row r="204" spans="1:51">
      <c r="A204" s="167">
        <f>'Aim 1 Study Calendar - JV'!A204</f>
        <v>503</v>
      </c>
      <c r="B204" s="166">
        <f>'Aim 1 Study Calendar - JV'!D204</f>
        <v>217689</v>
      </c>
      <c r="C204" s="166" t="str">
        <f>'Aim 1 Study Calendar - JV'!E204</f>
        <v>Unchanged</v>
      </c>
      <c r="D204" s="168">
        <f>'Aim 1 Study Calendar - JV'!T204</f>
        <v>44774</v>
      </c>
      <c r="E204" s="168" t="str">
        <f>'Aim 1 Study Calendar - JV'!L204</f>
        <v>HFD-EX</v>
      </c>
      <c r="F204" s="169">
        <f>'Aim 1 Study Calendar - JV'!AX204</f>
        <v>44805</v>
      </c>
      <c r="G204" s="165">
        <v>14.6</v>
      </c>
      <c r="H204" s="169">
        <f t="shared" si="114"/>
        <v>44819</v>
      </c>
      <c r="I204" s="165">
        <v>17.100000000000001</v>
      </c>
      <c r="J204" s="169">
        <f t="shared" si="115"/>
        <v>44833</v>
      </c>
      <c r="K204" s="165">
        <v>19.3</v>
      </c>
      <c r="L204" s="169">
        <f t="shared" si="116"/>
        <v>44847</v>
      </c>
      <c r="M204" s="165">
        <v>19.600000000000001</v>
      </c>
      <c r="N204" s="169">
        <f t="shared" si="117"/>
        <v>44861</v>
      </c>
      <c r="O204" s="165">
        <f>'Aim 1 Study Calendar - JV'!AC204</f>
        <v>0</v>
      </c>
      <c r="P204" s="169">
        <f t="shared" si="118"/>
        <v>44875</v>
      </c>
      <c r="Q204" s="165">
        <f>'Aim 1 Study Calendar - JV'!AK204</f>
        <v>0</v>
      </c>
      <c r="R204" s="169">
        <f t="shared" si="97"/>
        <v>44889</v>
      </c>
      <c r="S204" s="165" t="s">
        <v>146</v>
      </c>
      <c r="T204" s="169">
        <f t="shared" si="98"/>
        <v>44896</v>
      </c>
      <c r="V204" s="170">
        <f t="shared" si="119"/>
        <v>44903</v>
      </c>
      <c r="X204" s="169">
        <f t="shared" si="99"/>
        <v>44917</v>
      </c>
      <c r="Z204" s="169">
        <f t="shared" si="100"/>
        <v>44931</v>
      </c>
      <c r="AB204" s="169">
        <f t="shared" si="101"/>
        <v>44945</v>
      </c>
      <c r="AD204" s="169">
        <f t="shared" si="102"/>
        <v>44959</v>
      </c>
      <c r="AF204" s="169">
        <f t="shared" si="103"/>
        <v>44973</v>
      </c>
      <c r="AH204" s="169">
        <f t="shared" si="104"/>
        <v>44987</v>
      </c>
      <c r="AJ204" s="169">
        <f t="shared" si="105"/>
        <v>45001</v>
      </c>
      <c r="AL204" s="169">
        <f t="shared" si="110"/>
        <v>45015</v>
      </c>
      <c r="AN204" s="169">
        <f t="shared" si="111"/>
        <v>45029</v>
      </c>
      <c r="AP204" s="169">
        <f t="shared" si="112"/>
        <v>45043</v>
      </c>
      <c r="AR204" s="169">
        <f t="shared" si="113"/>
        <v>45057</v>
      </c>
      <c r="AT204" s="169">
        <f t="shared" si="106"/>
        <v>45071</v>
      </c>
      <c r="AV204" s="169">
        <f t="shared" si="107"/>
        <v>45085</v>
      </c>
      <c r="AX204" s="169">
        <f t="shared" si="108"/>
        <v>45099</v>
      </c>
    </row>
    <row r="205" spans="1:51">
      <c r="A205" s="167">
        <f>'Aim 1 Study Calendar - JV'!A205</f>
        <v>504</v>
      </c>
      <c r="B205" s="166">
        <f>'Aim 1 Study Calendar - JV'!D205</f>
        <v>217689</v>
      </c>
      <c r="C205" s="166" t="str">
        <f>'Aim 1 Study Calendar - JV'!E205</f>
        <v>Unchanged</v>
      </c>
      <c r="D205" s="168">
        <f>'Aim 1 Study Calendar - JV'!T205</f>
        <v>44774</v>
      </c>
      <c r="E205" s="168" t="str">
        <f>'Aim 1 Study Calendar - JV'!L205</f>
        <v>HFD-EX</v>
      </c>
      <c r="F205" s="169">
        <f>'Aim 1 Study Calendar - JV'!AX205</f>
        <v>44805</v>
      </c>
      <c r="G205" s="165">
        <v>16.100000000000001</v>
      </c>
      <c r="H205" s="169">
        <f t="shared" si="114"/>
        <v>44819</v>
      </c>
      <c r="I205" s="165">
        <v>17</v>
      </c>
      <c r="J205" s="169">
        <f t="shared" si="115"/>
        <v>44833</v>
      </c>
      <c r="K205" s="165">
        <v>20.2</v>
      </c>
      <c r="L205" s="169">
        <f t="shared" si="116"/>
        <v>44847</v>
      </c>
      <c r="M205" s="165">
        <v>19.3</v>
      </c>
      <c r="N205" s="169">
        <f t="shared" si="117"/>
        <v>44861</v>
      </c>
      <c r="O205" s="165">
        <f>'Aim 1 Study Calendar - JV'!AC205</f>
        <v>0</v>
      </c>
      <c r="P205" s="169">
        <f t="shared" si="118"/>
        <v>44875</v>
      </c>
      <c r="Q205" s="165">
        <f>'Aim 1 Study Calendar - JV'!AK205</f>
        <v>0</v>
      </c>
      <c r="R205" s="169">
        <f t="shared" si="97"/>
        <v>44889</v>
      </c>
      <c r="S205" s="165" t="s">
        <v>146</v>
      </c>
      <c r="T205" s="169">
        <f t="shared" si="98"/>
        <v>44896</v>
      </c>
      <c r="V205" s="170">
        <f t="shared" si="119"/>
        <v>44903</v>
      </c>
      <c r="X205" s="169">
        <f t="shared" si="99"/>
        <v>44917</v>
      </c>
      <c r="Z205" s="169">
        <f t="shared" si="100"/>
        <v>44931</v>
      </c>
      <c r="AB205" s="169">
        <f t="shared" si="101"/>
        <v>44945</v>
      </c>
      <c r="AD205" s="169">
        <f t="shared" si="102"/>
        <v>44959</v>
      </c>
      <c r="AF205" s="169">
        <f t="shared" si="103"/>
        <v>44973</v>
      </c>
      <c r="AH205" s="169">
        <f t="shared" si="104"/>
        <v>44987</v>
      </c>
      <c r="AJ205" s="169">
        <f t="shared" si="105"/>
        <v>45001</v>
      </c>
      <c r="AL205" s="169">
        <f t="shared" si="110"/>
        <v>45015</v>
      </c>
      <c r="AN205" s="169">
        <f t="shared" si="111"/>
        <v>45029</v>
      </c>
      <c r="AP205" s="169">
        <f t="shared" si="112"/>
        <v>45043</v>
      </c>
      <c r="AR205" s="169">
        <f t="shared" si="113"/>
        <v>45057</v>
      </c>
      <c r="AT205" s="169">
        <f t="shared" si="106"/>
        <v>45071</v>
      </c>
      <c r="AV205" s="169">
        <f t="shared" si="107"/>
        <v>45085</v>
      </c>
      <c r="AX205" s="169">
        <f t="shared" si="108"/>
        <v>45099</v>
      </c>
    </row>
    <row r="206" spans="1:51">
      <c r="A206" s="167">
        <f>'Aim 1 Study Calendar - JV'!A206</f>
        <v>505</v>
      </c>
      <c r="B206" s="166">
        <f>'Aim 1 Study Calendar - JV'!D206</f>
        <v>217690</v>
      </c>
      <c r="C206" s="166" t="str">
        <f>'Aim 1 Study Calendar - JV'!E206</f>
        <v>Unchanged</v>
      </c>
      <c r="D206" s="168">
        <f>'Aim 1 Study Calendar - JV'!T206</f>
        <v>44774</v>
      </c>
      <c r="E206" s="168" t="str">
        <f>'Aim 1 Study Calendar - JV'!L206</f>
        <v>CON-SED</v>
      </c>
      <c r="F206" s="169">
        <f>'Aim 1 Study Calendar - JV'!AX206</f>
        <v>44805</v>
      </c>
      <c r="G206" s="165">
        <v>18.600000000000001</v>
      </c>
      <c r="H206" s="169">
        <f t="shared" si="114"/>
        <v>44819</v>
      </c>
      <c r="I206" s="165">
        <v>22.5</v>
      </c>
      <c r="J206" s="169">
        <f t="shared" si="115"/>
        <v>44833</v>
      </c>
      <c r="K206" s="165">
        <v>24.5</v>
      </c>
      <c r="L206" s="169">
        <f t="shared" si="116"/>
        <v>44847</v>
      </c>
      <c r="M206" s="165">
        <v>24.5</v>
      </c>
      <c r="N206" s="169">
        <f t="shared" si="117"/>
        <v>44861</v>
      </c>
      <c r="O206" s="165">
        <f>'Aim 1 Study Calendar - JV'!AC206</f>
        <v>0</v>
      </c>
      <c r="P206" s="169">
        <f t="shared" si="118"/>
        <v>44875</v>
      </c>
      <c r="Q206" s="165">
        <f>'Aim 1 Study Calendar - JV'!AK206</f>
        <v>0</v>
      </c>
      <c r="R206" s="169">
        <f t="shared" si="97"/>
        <v>44889</v>
      </c>
      <c r="S206" s="165" t="s">
        <v>146</v>
      </c>
      <c r="T206" s="169">
        <f t="shared" si="98"/>
        <v>44896</v>
      </c>
      <c r="V206" s="170">
        <f t="shared" si="119"/>
        <v>44903</v>
      </c>
      <c r="X206" s="169">
        <f t="shared" si="99"/>
        <v>44917</v>
      </c>
      <c r="Z206" s="169">
        <f t="shared" si="100"/>
        <v>44931</v>
      </c>
      <c r="AB206" s="169">
        <f t="shared" si="101"/>
        <v>44945</v>
      </c>
      <c r="AD206" s="169">
        <f t="shared" si="102"/>
        <v>44959</v>
      </c>
      <c r="AF206" s="169">
        <f t="shared" si="103"/>
        <v>44973</v>
      </c>
      <c r="AH206" s="169">
        <f t="shared" si="104"/>
        <v>44987</v>
      </c>
      <c r="AJ206" s="169">
        <f t="shared" si="105"/>
        <v>45001</v>
      </c>
      <c r="AL206" s="169">
        <f t="shared" si="110"/>
        <v>45015</v>
      </c>
      <c r="AN206" s="169">
        <f t="shared" si="111"/>
        <v>45029</v>
      </c>
      <c r="AP206" s="169">
        <f t="shared" si="112"/>
        <v>45043</v>
      </c>
      <c r="AR206" s="169">
        <f t="shared" si="113"/>
        <v>45057</v>
      </c>
      <c r="AT206" s="169">
        <f t="shared" si="106"/>
        <v>45071</v>
      </c>
      <c r="AV206" s="169">
        <f t="shared" si="107"/>
        <v>45085</v>
      </c>
      <c r="AX206" s="169">
        <f t="shared" si="108"/>
        <v>45099</v>
      </c>
    </row>
    <row r="207" spans="1:51">
      <c r="A207" s="167">
        <f>'Aim 1 Study Calendar - JV'!A207</f>
        <v>506</v>
      </c>
      <c r="B207" s="166">
        <f>'Aim 1 Study Calendar - JV'!D207</f>
        <v>217690</v>
      </c>
      <c r="C207" s="166" t="str">
        <f>'Aim 1 Study Calendar - JV'!E207</f>
        <v>Unchanged</v>
      </c>
      <c r="D207" s="168">
        <f>'Aim 1 Study Calendar - JV'!T207</f>
        <v>44774</v>
      </c>
      <c r="E207" s="168" t="str">
        <f>'Aim 1 Study Calendar - JV'!L207</f>
        <v>CON-SED</v>
      </c>
      <c r="F207" s="169">
        <f>'Aim 1 Study Calendar - JV'!AX207</f>
        <v>44805</v>
      </c>
      <c r="G207" s="165">
        <v>14.8</v>
      </c>
      <c r="H207" s="169">
        <f t="shared" si="114"/>
        <v>44819</v>
      </c>
      <c r="I207" s="165">
        <v>17.7</v>
      </c>
      <c r="J207" s="169">
        <f t="shared" si="115"/>
        <v>44833</v>
      </c>
      <c r="K207" s="165">
        <v>29.8</v>
      </c>
      <c r="L207" s="169">
        <f t="shared" si="116"/>
        <v>44847</v>
      </c>
      <c r="M207" s="165">
        <v>20.2</v>
      </c>
      <c r="N207" s="169">
        <f t="shared" si="117"/>
        <v>44861</v>
      </c>
      <c r="O207" s="165">
        <f>'Aim 1 Study Calendar - JV'!AC207</f>
        <v>0</v>
      </c>
      <c r="P207" s="169">
        <f t="shared" si="118"/>
        <v>44875</v>
      </c>
      <c r="Q207" s="165">
        <f>'Aim 1 Study Calendar - JV'!AK207</f>
        <v>0</v>
      </c>
      <c r="R207" s="169">
        <f t="shared" si="97"/>
        <v>44889</v>
      </c>
      <c r="S207" s="165" t="s">
        <v>146</v>
      </c>
      <c r="T207" s="169">
        <f t="shared" si="98"/>
        <v>44896</v>
      </c>
      <c r="V207" s="170">
        <f t="shared" si="119"/>
        <v>44903</v>
      </c>
      <c r="X207" s="169">
        <f t="shared" si="99"/>
        <v>44917</v>
      </c>
      <c r="Z207" s="169">
        <f t="shared" si="100"/>
        <v>44931</v>
      </c>
      <c r="AB207" s="169">
        <f t="shared" si="101"/>
        <v>44945</v>
      </c>
      <c r="AD207" s="169">
        <f t="shared" si="102"/>
        <v>44959</v>
      </c>
      <c r="AF207" s="169">
        <f t="shared" si="103"/>
        <v>44973</v>
      </c>
      <c r="AH207" s="169">
        <f t="shared" si="104"/>
        <v>44987</v>
      </c>
      <c r="AJ207" s="169">
        <f t="shared" si="105"/>
        <v>45001</v>
      </c>
      <c r="AL207" s="169">
        <f t="shared" si="110"/>
        <v>45015</v>
      </c>
      <c r="AN207" s="169">
        <f t="shared" si="111"/>
        <v>45029</v>
      </c>
      <c r="AP207" s="169">
        <f t="shared" si="112"/>
        <v>45043</v>
      </c>
      <c r="AR207" s="169">
        <f t="shared" si="113"/>
        <v>45057</v>
      </c>
      <c r="AT207" s="169">
        <f t="shared" si="106"/>
        <v>45071</v>
      </c>
      <c r="AV207" s="169">
        <f t="shared" si="107"/>
        <v>45085</v>
      </c>
      <c r="AX207" s="169">
        <f t="shared" si="108"/>
        <v>45099</v>
      </c>
    </row>
    <row r="208" spans="1:51">
      <c r="A208" s="167">
        <f>'Aim 1 Study Calendar - JV'!A208</f>
        <v>507</v>
      </c>
      <c r="B208" s="166">
        <f>'Aim 1 Study Calendar - JV'!D208</f>
        <v>217690</v>
      </c>
      <c r="C208" s="166" t="str">
        <f>'Aim 1 Study Calendar - JV'!E208</f>
        <v>Unchanged</v>
      </c>
      <c r="D208" s="168">
        <f>'Aim 1 Study Calendar - JV'!T208</f>
        <v>44774</v>
      </c>
      <c r="E208" s="168" t="str">
        <f>'Aim 1 Study Calendar - JV'!L208</f>
        <v>CON-SED</v>
      </c>
      <c r="F208" s="169">
        <f>'Aim 1 Study Calendar - JV'!AX208</f>
        <v>44805</v>
      </c>
      <c r="G208" s="165">
        <v>15.7</v>
      </c>
      <c r="H208" s="169">
        <f t="shared" si="114"/>
        <v>44819</v>
      </c>
      <c r="I208" s="165">
        <v>19.600000000000001</v>
      </c>
      <c r="J208" s="169">
        <f t="shared" si="115"/>
        <v>44833</v>
      </c>
      <c r="K208" s="165">
        <v>21.5</v>
      </c>
      <c r="L208" s="169">
        <f t="shared" si="116"/>
        <v>44847</v>
      </c>
      <c r="M208" s="191">
        <v>22.2</v>
      </c>
      <c r="N208" s="169">
        <f t="shared" si="117"/>
        <v>44861</v>
      </c>
      <c r="O208" s="165">
        <f>'Aim 1 Study Calendar - JV'!AC208</f>
        <v>0</v>
      </c>
      <c r="P208" s="169">
        <f t="shared" si="118"/>
        <v>44875</v>
      </c>
      <c r="Q208" s="165">
        <f>'Aim 1 Study Calendar - JV'!AK208</f>
        <v>0</v>
      </c>
      <c r="R208" s="169">
        <f t="shared" si="97"/>
        <v>44889</v>
      </c>
      <c r="S208" s="165" t="s">
        <v>146</v>
      </c>
      <c r="T208" s="169">
        <f t="shared" si="98"/>
        <v>44896</v>
      </c>
      <c r="V208" s="170">
        <f t="shared" si="119"/>
        <v>44903</v>
      </c>
      <c r="X208" s="169">
        <f t="shared" si="99"/>
        <v>44917</v>
      </c>
      <c r="Z208" s="169">
        <f t="shared" si="100"/>
        <v>44931</v>
      </c>
      <c r="AB208" s="169">
        <f t="shared" si="101"/>
        <v>44945</v>
      </c>
      <c r="AD208" s="169">
        <f t="shared" si="102"/>
        <v>44959</v>
      </c>
      <c r="AF208" s="169">
        <f t="shared" si="103"/>
        <v>44973</v>
      </c>
      <c r="AH208" s="169">
        <f t="shared" si="104"/>
        <v>44987</v>
      </c>
      <c r="AJ208" s="169">
        <f t="shared" si="105"/>
        <v>45001</v>
      </c>
      <c r="AL208" s="169">
        <f t="shared" si="110"/>
        <v>45015</v>
      </c>
      <c r="AN208" s="169">
        <f t="shared" si="111"/>
        <v>45029</v>
      </c>
      <c r="AP208" s="169">
        <f t="shared" si="112"/>
        <v>45043</v>
      </c>
      <c r="AR208" s="169">
        <f t="shared" si="113"/>
        <v>45057</v>
      </c>
      <c r="AT208" s="169">
        <f t="shared" si="106"/>
        <v>45071</v>
      </c>
      <c r="AV208" s="169">
        <f t="shared" si="107"/>
        <v>45085</v>
      </c>
      <c r="AX208" s="169">
        <f t="shared" si="108"/>
        <v>45099</v>
      </c>
    </row>
    <row r="209" spans="1:50">
      <c r="A209" s="167">
        <f>'Aim 1 Study Calendar - JV'!A209</f>
        <v>508</v>
      </c>
      <c r="B209" s="166">
        <f>'Aim 1 Study Calendar - JV'!D209</f>
        <v>217690</v>
      </c>
      <c r="C209" s="166" t="str">
        <f>'Aim 1 Study Calendar - JV'!E209</f>
        <v>Unchanged</v>
      </c>
      <c r="D209" s="168">
        <f>'Aim 1 Study Calendar - JV'!T209</f>
        <v>44774</v>
      </c>
      <c r="E209" s="168" t="str">
        <f>'Aim 1 Study Calendar - JV'!L209</f>
        <v>CON-EX</v>
      </c>
      <c r="F209" s="169">
        <f>'Aim 1 Study Calendar - JV'!AX209</f>
        <v>44805</v>
      </c>
      <c r="G209" s="165">
        <v>18</v>
      </c>
      <c r="H209" s="169">
        <f t="shared" si="114"/>
        <v>44819</v>
      </c>
      <c r="I209" s="165">
        <v>21.7</v>
      </c>
      <c r="J209" s="169">
        <f t="shared" si="115"/>
        <v>44833</v>
      </c>
      <c r="K209" s="165">
        <v>23.9</v>
      </c>
      <c r="L209" s="169">
        <f t="shared" si="116"/>
        <v>44847</v>
      </c>
      <c r="M209" s="165">
        <v>25.1</v>
      </c>
      <c r="N209" s="169">
        <f t="shared" si="117"/>
        <v>44861</v>
      </c>
      <c r="O209" s="165">
        <f>'Aim 1 Study Calendar - JV'!AC209</f>
        <v>0</v>
      </c>
      <c r="P209" s="169">
        <f t="shared" si="118"/>
        <v>44875</v>
      </c>
      <c r="Q209" s="165">
        <f>'Aim 1 Study Calendar - JV'!AK209</f>
        <v>0</v>
      </c>
      <c r="R209" s="169">
        <f t="shared" si="97"/>
        <v>44889</v>
      </c>
      <c r="S209" s="165" t="s">
        <v>146</v>
      </c>
      <c r="T209" s="169">
        <f t="shared" si="98"/>
        <v>44896</v>
      </c>
      <c r="V209" s="170">
        <f t="shared" si="119"/>
        <v>44903</v>
      </c>
      <c r="X209" s="169">
        <f t="shared" si="99"/>
        <v>44917</v>
      </c>
      <c r="Z209" s="169">
        <f t="shared" si="100"/>
        <v>44931</v>
      </c>
      <c r="AB209" s="169">
        <f t="shared" si="101"/>
        <v>44945</v>
      </c>
      <c r="AD209" s="169">
        <f t="shared" si="102"/>
        <v>44959</v>
      </c>
      <c r="AF209" s="169">
        <f t="shared" si="103"/>
        <v>44973</v>
      </c>
      <c r="AH209" s="169">
        <f t="shared" si="104"/>
        <v>44987</v>
      </c>
      <c r="AJ209" s="169">
        <f t="shared" si="105"/>
        <v>45001</v>
      </c>
      <c r="AL209" s="169">
        <f t="shared" si="110"/>
        <v>45015</v>
      </c>
      <c r="AN209" s="169">
        <f t="shared" si="111"/>
        <v>45029</v>
      </c>
      <c r="AP209" s="169">
        <f t="shared" si="112"/>
        <v>45043</v>
      </c>
      <c r="AR209" s="169">
        <f t="shared" si="113"/>
        <v>45057</v>
      </c>
      <c r="AT209" s="169">
        <f t="shared" si="106"/>
        <v>45071</v>
      </c>
      <c r="AV209" s="169">
        <f t="shared" si="107"/>
        <v>45085</v>
      </c>
      <c r="AX209" s="169">
        <f t="shared" si="108"/>
        <v>45099</v>
      </c>
    </row>
    <row r="210" spans="1:50">
      <c r="A210" s="167">
        <f>'Aim 1 Study Calendar - JV'!A210</f>
        <v>509</v>
      </c>
      <c r="B210" s="166">
        <f>'Aim 1 Study Calendar - JV'!D210</f>
        <v>217690</v>
      </c>
      <c r="C210" s="166" t="str">
        <f>'Aim 1 Study Calendar - JV'!E210</f>
        <v>Unchanged</v>
      </c>
      <c r="D210" s="168">
        <f>'Aim 1 Study Calendar - JV'!T210</f>
        <v>44774</v>
      </c>
      <c r="E210" s="168" t="str">
        <f>'Aim 1 Study Calendar - JV'!L210</f>
        <v>CON-EX</v>
      </c>
      <c r="F210" s="169">
        <f>'Aim 1 Study Calendar - JV'!AX210</f>
        <v>44805</v>
      </c>
      <c r="G210" s="165">
        <v>17.7</v>
      </c>
      <c r="H210" s="169">
        <f t="shared" si="114"/>
        <v>44819</v>
      </c>
      <c r="I210" s="165">
        <v>21.1</v>
      </c>
      <c r="J210" s="169">
        <f t="shared" si="115"/>
        <v>44833</v>
      </c>
      <c r="K210" s="165">
        <v>23.4</v>
      </c>
      <c r="L210" s="169">
        <f t="shared" si="116"/>
        <v>44847</v>
      </c>
      <c r="M210" s="165">
        <v>23</v>
      </c>
      <c r="N210" s="169">
        <f t="shared" si="117"/>
        <v>44861</v>
      </c>
      <c r="O210" s="165">
        <f>'Aim 1 Study Calendar - JV'!AC210</f>
        <v>0</v>
      </c>
      <c r="P210" s="169">
        <f t="shared" si="118"/>
        <v>44875</v>
      </c>
      <c r="Q210" s="165">
        <f>'Aim 1 Study Calendar - JV'!AK210</f>
        <v>0</v>
      </c>
      <c r="R210" s="169">
        <f t="shared" si="97"/>
        <v>44889</v>
      </c>
      <c r="S210" s="165" t="s">
        <v>146</v>
      </c>
      <c r="T210" s="169">
        <f t="shared" si="98"/>
        <v>44896</v>
      </c>
      <c r="V210" s="170">
        <f t="shared" si="119"/>
        <v>44903</v>
      </c>
      <c r="X210" s="169">
        <f t="shared" si="99"/>
        <v>44917</v>
      </c>
      <c r="Z210" s="169">
        <f t="shared" si="100"/>
        <v>44931</v>
      </c>
      <c r="AB210" s="169">
        <f t="shared" si="101"/>
        <v>44945</v>
      </c>
      <c r="AD210" s="169">
        <f t="shared" si="102"/>
        <v>44959</v>
      </c>
      <c r="AF210" s="169">
        <f t="shared" si="103"/>
        <v>44973</v>
      </c>
      <c r="AH210" s="169">
        <f t="shared" si="104"/>
        <v>44987</v>
      </c>
      <c r="AJ210" s="169">
        <f t="shared" si="105"/>
        <v>45001</v>
      </c>
      <c r="AL210" s="169">
        <f t="shared" si="110"/>
        <v>45015</v>
      </c>
      <c r="AN210" s="169">
        <f t="shared" si="111"/>
        <v>45029</v>
      </c>
      <c r="AP210" s="169">
        <f t="shared" si="112"/>
        <v>45043</v>
      </c>
      <c r="AR210" s="169">
        <f t="shared" si="113"/>
        <v>45057</v>
      </c>
      <c r="AT210" s="169">
        <f t="shared" si="106"/>
        <v>45071</v>
      </c>
      <c r="AV210" s="169">
        <f t="shared" si="107"/>
        <v>45085</v>
      </c>
      <c r="AX210" s="169">
        <f t="shared" si="108"/>
        <v>45099</v>
      </c>
    </row>
    <row r="211" spans="1:50">
      <c r="A211" s="167">
        <f>'Aim 1 Study Calendar - JV'!A211</f>
        <v>510</v>
      </c>
      <c r="B211" s="166">
        <f>'Aim 1 Study Calendar - JV'!D211</f>
        <v>217691</v>
      </c>
      <c r="C211" s="166" t="str">
        <f>'Aim 1 Study Calendar - JV'!E211</f>
        <v>Unchanged</v>
      </c>
      <c r="D211" s="168">
        <f>'Aim 1 Study Calendar - JV'!T211</f>
        <v>44774</v>
      </c>
      <c r="E211" s="168" t="str">
        <f>'Aim 1 Study Calendar - JV'!L211</f>
        <v>HFD-SED</v>
      </c>
      <c r="F211" s="169">
        <f>'Aim 1 Study Calendar - JV'!AX211</f>
        <v>44805</v>
      </c>
      <c r="G211" s="165">
        <v>17.100000000000001</v>
      </c>
      <c r="H211" s="169">
        <f t="shared" si="114"/>
        <v>44819</v>
      </c>
      <c r="I211" s="165">
        <v>22.6</v>
      </c>
      <c r="J211" s="169">
        <f t="shared" si="115"/>
        <v>44833</v>
      </c>
      <c r="K211" s="165">
        <v>23.2</v>
      </c>
      <c r="L211" s="169">
        <f t="shared" si="116"/>
        <v>44847</v>
      </c>
      <c r="M211" s="165">
        <v>27.3</v>
      </c>
      <c r="N211" s="169">
        <f t="shared" si="117"/>
        <v>44861</v>
      </c>
      <c r="O211" s="165">
        <f>'Aim 1 Study Calendar - JV'!AC211</f>
        <v>0</v>
      </c>
      <c r="P211" s="169">
        <f t="shared" si="118"/>
        <v>44875</v>
      </c>
      <c r="Q211" s="165">
        <f>'Aim 1 Study Calendar - JV'!AK211</f>
        <v>0</v>
      </c>
      <c r="R211" s="169">
        <f t="shared" si="97"/>
        <v>44889</v>
      </c>
      <c r="S211" s="165" t="s">
        <v>146</v>
      </c>
      <c r="T211" s="169">
        <f t="shared" si="98"/>
        <v>44896</v>
      </c>
      <c r="V211" s="170">
        <f t="shared" si="119"/>
        <v>44903</v>
      </c>
      <c r="X211" s="169">
        <f t="shared" si="99"/>
        <v>44917</v>
      </c>
      <c r="Z211" s="169">
        <f t="shared" si="100"/>
        <v>44931</v>
      </c>
      <c r="AB211" s="169">
        <f t="shared" si="101"/>
        <v>44945</v>
      </c>
      <c r="AD211" s="169">
        <f t="shared" si="102"/>
        <v>44959</v>
      </c>
      <c r="AF211" s="169">
        <f t="shared" si="103"/>
        <v>44973</v>
      </c>
      <c r="AH211" s="169">
        <f t="shared" si="104"/>
        <v>44987</v>
      </c>
      <c r="AJ211" s="169">
        <f t="shared" si="105"/>
        <v>45001</v>
      </c>
      <c r="AL211" s="169">
        <f t="shared" ref="AL211:AL231" si="120">AJ211+14</f>
        <v>45015</v>
      </c>
      <c r="AN211" s="169">
        <f t="shared" ref="AN211:AN231" si="121">AL211+14</f>
        <v>45029</v>
      </c>
      <c r="AP211" s="169">
        <f t="shared" ref="AP211:AP231" si="122">AN211+14</f>
        <v>45043</v>
      </c>
      <c r="AR211" s="169">
        <f t="shared" ref="AR211:AR231" si="123">AP211+14</f>
        <v>45057</v>
      </c>
      <c r="AT211" s="169">
        <f t="shared" si="106"/>
        <v>45071</v>
      </c>
      <c r="AV211" s="169">
        <f t="shared" si="107"/>
        <v>45085</v>
      </c>
      <c r="AX211" s="169">
        <f t="shared" si="108"/>
        <v>45099</v>
      </c>
    </row>
    <row r="212" spans="1:50">
      <c r="A212" s="167">
        <f>'Aim 1 Study Calendar - JV'!A212</f>
        <v>511</v>
      </c>
      <c r="B212" s="166">
        <f>'Aim 1 Study Calendar - JV'!D212</f>
        <v>217691</v>
      </c>
      <c r="C212" s="166" t="str">
        <f>'Aim 1 Study Calendar - JV'!E212</f>
        <v>Unchanged</v>
      </c>
      <c r="D212" s="168">
        <f>'Aim 1 Study Calendar - JV'!T212</f>
        <v>44774</v>
      </c>
      <c r="E212" s="168" t="str">
        <f>'Aim 1 Study Calendar - JV'!L212</f>
        <v>HFD-SED</v>
      </c>
      <c r="F212" s="169">
        <f>'Aim 1 Study Calendar - JV'!AX212</f>
        <v>44805</v>
      </c>
      <c r="G212" s="165">
        <v>18.399999999999999</v>
      </c>
      <c r="H212" s="169">
        <f t="shared" si="114"/>
        <v>44819</v>
      </c>
      <c r="I212" s="165">
        <v>3.1</v>
      </c>
      <c r="J212" s="169">
        <f t="shared" si="115"/>
        <v>44833</v>
      </c>
      <c r="K212" s="165">
        <v>26.2</v>
      </c>
      <c r="L212" s="169">
        <f t="shared" si="116"/>
        <v>44847</v>
      </c>
      <c r="M212" s="165">
        <v>29.2</v>
      </c>
      <c r="N212" s="169">
        <f t="shared" si="117"/>
        <v>44861</v>
      </c>
      <c r="O212" s="165">
        <f>'Aim 1 Study Calendar - JV'!AC212</f>
        <v>0</v>
      </c>
      <c r="P212" s="169">
        <f t="shared" si="118"/>
        <v>44875</v>
      </c>
      <c r="Q212" s="165">
        <f>'Aim 1 Study Calendar - JV'!AK212</f>
        <v>0</v>
      </c>
      <c r="R212" s="169">
        <f t="shared" si="97"/>
        <v>44889</v>
      </c>
      <c r="S212" s="165" t="s">
        <v>146</v>
      </c>
      <c r="T212" s="169">
        <f t="shared" si="98"/>
        <v>44896</v>
      </c>
      <c r="V212" s="170">
        <f t="shared" si="119"/>
        <v>44903</v>
      </c>
      <c r="X212" s="169">
        <f t="shared" si="99"/>
        <v>44917</v>
      </c>
      <c r="Z212" s="169">
        <f t="shared" si="100"/>
        <v>44931</v>
      </c>
      <c r="AB212" s="169">
        <f t="shared" si="101"/>
        <v>44945</v>
      </c>
      <c r="AD212" s="169">
        <f t="shared" si="102"/>
        <v>44959</v>
      </c>
      <c r="AF212" s="169">
        <f t="shared" si="103"/>
        <v>44973</v>
      </c>
      <c r="AH212" s="169">
        <f t="shared" si="104"/>
        <v>44987</v>
      </c>
      <c r="AJ212" s="169">
        <f t="shared" si="105"/>
        <v>45001</v>
      </c>
      <c r="AL212" s="169">
        <f t="shared" si="120"/>
        <v>45015</v>
      </c>
      <c r="AN212" s="169">
        <f t="shared" si="121"/>
        <v>45029</v>
      </c>
      <c r="AP212" s="169">
        <f t="shared" si="122"/>
        <v>45043</v>
      </c>
      <c r="AR212" s="169">
        <f t="shared" si="123"/>
        <v>45057</v>
      </c>
      <c r="AT212" s="169">
        <f t="shared" si="106"/>
        <v>45071</v>
      </c>
      <c r="AV212" s="169">
        <f t="shared" si="107"/>
        <v>45085</v>
      </c>
      <c r="AX212" s="169">
        <f t="shared" si="108"/>
        <v>45099</v>
      </c>
    </row>
    <row r="213" spans="1:50">
      <c r="A213" s="167">
        <f>'Aim 1 Study Calendar - JV'!A213</f>
        <v>512</v>
      </c>
      <c r="B213" s="166">
        <f>'Aim 1 Study Calendar - JV'!D213</f>
        <v>217691</v>
      </c>
      <c r="C213" s="166" t="str">
        <f>'Aim 1 Study Calendar - JV'!E213</f>
        <v>Unchanged</v>
      </c>
      <c r="D213" s="168">
        <f>'Aim 1 Study Calendar - JV'!T213</f>
        <v>44774</v>
      </c>
      <c r="E213" s="168" t="str">
        <f>'Aim 1 Study Calendar - JV'!L213</f>
        <v>HFD-SED</v>
      </c>
      <c r="F213" s="169">
        <f>'Aim 1 Study Calendar - JV'!AX213</f>
        <v>44805</v>
      </c>
      <c r="G213" s="165">
        <v>17</v>
      </c>
      <c r="H213" s="169">
        <f t="shared" si="114"/>
        <v>44819</v>
      </c>
      <c r="I213" s="165">
        <v>23.5</v>
      </c>
      <c r="J213" s="169">
        <f t="shared" si="115"/>
        <v>44833</v>
      </c>
      <c r="K213" s="165">
        <v>27.3</v>
      </c>
      <c r="L213" s="169">
        <f t="shared" si="116"/>
        <v>44847</v>
      </c>
      <c r="M213" s="165">
        <v>30</v>
      </c>
      <c r="N213" s="169">
        <f t="shared" si="117"/>
        <v>44861</v>
      </c>
      <c r="O213" s="165">
        <f>'Aim 1 Study Calendar - JV'!AC213</f>
        <v>0</v>
      </c>
      <c r="P213" s="169">
        <f t="shared" si="118"/>
        <v>44875</v>
      </c>
      <c r="Q213" s="165">
        <f>'Aim 1 Study Calendar - JV'!AK213</f>
        <v>0</v>
      </c>
      <c r="R213" s="169">
        <f t="shared" si="97"/>
        <v>44889</v>
      </c>
      <c r="S213" s="165" t="s">
        <v>146</v>
      </c>
      <c r="T213" s="169">
        <f t="shared" si="98"/>
        <v>44896</v>
      </c>
      <c r="V213" s="170">
        <f t="shared" si="119"/>
        <v>44903</v>
      </c>
      <c r="X213" s="169">
        <f t="shared" si="99"/>
        <v>44917</v>
      </c>
      <c r="Z213" s="169">
        <f t="shared" si="100"/>
        <v>44931</v>
      </c>
      <c r="AB213" s="169">
        <f t="shared" si="101"/>
        <v>44945</v>
      </c>
      <c r="AD213" s="169">
        <f t="shared" si="102"/>
        <v>44959</v>
      </c>
      <c r="AF213" s="169">
        <f t="shared" si="103"/>
        <v>44973</v>
      </c>
      <c r="AH213" s="169">
        <f t="shared" si="104"/>
        <v>44987</v>
      </c>
      <c r="AJ213" s="169">
        <f t="shared" si="105"/>
        <v>45001</v>
      </c>
      <c r="AL213" s="169">
        <f t="shared" si="120"/>
        <v>45015</v>
      </c>
      <c r="AN213" s="169">
        <f t="shared" si="121"/>
        <v>45029</v>
      </c>
      <c r="AP213" s="169">
        <f t="shared" si="122"/>
        <v>45043</v>
      </c>
      <c r="AR213" s="169">
        <f t="shared" si="123"/>
        <v>45057</v>
      </c>
      <c r="AT213" s="169">
        <f t="shared" si="106"/>
        <v>45071</v>
      </c>
      <c r="AV213" s="169">
        <f t="shared" si="107"/>
        <v>45085</v>
      </c>
      <c r="AX213" s="169">
        <f t="shared" si="108"/>
        <v>45099</v>
      </c>
    </row>
    <row r="214" spans="1:50">
      <c r="A214" s="167">
        <f>'Aim 1 Study Calendar - JV'!A214</f>
        <v>513</v>
      </c>
      <c r="B214" s="166">
        <f>'Aim 1 Study Calendar - JV'!D214</f>
        <v>217691</v>
      </c>
      <c r="C214" s="166" t="str">
        <f>'Aim 1 Study Calendar - JV'!E214</f>
        <v>Unchanged</v>
      </c>
      <c r="D214" s="168">
        <f>'Aim 1 Study Calendar - JV'!T214</f>
        <v>44774</v>
      </c>
      <c r="E214" s="168" t="str">
        <f>'Aim 1 Study Calendar - JV'!L214</f>
        <v>HFD-EX</v>
      </c>
      <c r="F214" s="169">
        <f>'Aim 1 Study Calendar - JV'!AX214</f>
        <v>44805</v>
      </c>
      <c r="G214" s="165">
        <v>15.6</v>
      </c>
      <c r="H214" s="169">
        <f t="shared" si="114"/>
        <v>44819</v>
      </c>
      <c r="I214" s="165">
        <v>22.3</v>
      </c>
      <c r="J214" s="169">
        <f t="shared" si="115"/>
        <v>44833</v>
      </c>
      <c r="K214" s="165">
        <v>25.3</v>
      </c>
      <c r="L214" s="169">
        <f t="shared" si="116"/>
        <v>44847</v>
      </c>
      <c r="M214" s="165">
        <v>28.8</v>
      </c>
      <c r="N214" s="169">
        <f t="shared" si="117"/>
        <v>44861</v>
      </c>
      <c r="O214" s="165">
        <f>'Aim 1 Study Calendar - JV'!AC214</f>
        <v>0</v>
      </c>
      <c r="P214" s="169">
        <f t="shared" si="118"/>
        <v>44875</v>
      </c>
      <c r="Q214" s="165">
        <f>'Aim 1 Study Calendar - JV'!AK214</f>
        <v>0</v>
      </c>
      <c r="R214" s="169">
        <f t="shared" si="97"/>
        <v>44889</v>
      </c>
      <c r="S214" s="165" t="s">
        <v>146</v>
      </c>
      <c r="T214" s="169">
        <f t="shared" si="98"/>
        <v>44896</v>
      </c>
      <c r="V214" s="170">
        <f t="shared" si="119"/>
        <v>44903</v>
      </c>
      <c r="X214" s="169">
        <f t="shared" si="99"/>
        <v>44917</v>
      </c>
      <c r="Z214" s="169">
        <f t="shared" si="100"/>
        <v>44931</v>
      </c>
      <c r="AB214" s="169">
        <f t="shared" si="101"/>
        <v>44945</v>
      </c>
      <c r="AD214" s="169">
        <f t="shared" si="102"/>
        <v>44959</v>
      </c>
      <c r="AF214" s="169">
        <f t="shared" si="103"/>
        <v>44973</v>
      </c>
      <c r="AH214" s="169">
        <f t="shared" si="104"/>
        <v>44987</v>
      </c>
      <c r="AJ214" s="169">
        <f t="shared" si="105"/>
        <v>45001</v>
      </c>
      <c r="AL214" s="169">
        <f t="shared" si="120"/>
        <v>45015</v>
      </c>
      <c r="AN214" s="169">
        <f t="shared" si="121"/>
        <v>45029</v>
      </c>
      <c r="AP214" s="169">
        <f t="shared" si="122"/>
        <v>45043</v>
      </c>
      <c r="AR214" s="169">
        <f t="shared" si="123"/>
        <v>45057</v>
      </c>
      <c r="AT214" s="169">
        <f t="shared" si="106"/>
        <v>45071</v>
      </c>
      <c r="AV214" s="169">
        <f t="shared" si="107"/>
        <v>45085</v>
      </c>
      <c r="AX214" s="169">
        <f t="shared" si="108"/>
        <v>45099</v>
      </c>
    </row>
    <row r="215" spans="1:50">
      <c r="A215" s="167">
        <f>'Aim 1 Study Calendar - JV'!A215</f>
        <v>514</v>
      </c>
      <c r="B215" s="166">
        <f>'Aim 1 Study Calendar - JV'!D215</f>
        <v>217691</v>
      </c>
      <c r="C215" s="166" t="str">
        <f>'Aim 1 Study Calendar - JV'!E215</f>
        <v>Unchanged</v>
      </c>
      <c r="D215" s="168">
        <f>'Aim 1 Study Calendar - JV'!T215</f>
        <v>44774</v>
      </c>
      <c r="E215" s="168" t="str">
        <f>'Aim 1 Study Calendar - JV'!L215</f>
        <v>HFD-EX</v>
      </c>
      <c r="F215" s="169">
        <f>'Aim 1 Study Calendar - JV'!AX215</f>
        <v>44805</v>
      </c>
      <c r="G215" s="165">
        <v>19.2</v>
      </c>
      <c r="H215" s="169">
        <f t="shared" si="114"/>
        <v>44819</v>
      </c>
      <c r="I215" s="165">
        <v>24.2</v>
      </c>
      <c r="J215" s="169">
        <f t="shared" si="115"/>
        <v>44833</v>
      </c>
      <c r="K215" s="165">
        <v>27.8</v>
      </c>
      <c r="L215" s="169">
        <f t="shared" si="116"/>
        <v>44847</v>
      </c>
      <c r="M215" s="165">
        <v>31.4</v>
      </c>
      <c r="N215" s="169">
        <f t="shared" si="117"/>
        <v>44861</v>
      </c>
      <c r="O215" s="165">
        <f>'Aim 1 Study Calendar - JV'!AC215</f>
        <v>0</v>
      </c>
      <c r="P215" s="169">
        <f t="shared" si="118"/>
        <v>44875</v>
      </c>
      <c r="Q215" s="165">
        <f>'Aim 1 Study Calendar - JV'!AK215</f>
        <v>0</v>
      </c>
      <c r="R215" s="169">
        <f t="shared" si="97"/>
        <v>44889</v>
      </c>
      <c r="S215" s="165" t="s">
        <v>146</v>
      </c>
      <c r="T215" s="169">
        <f t="shared" si="98"/>
        <v>44896</v>
      </c>
      <c r="V215" s="170">
        <f t="shared" si="119"/>
        <v>44903</v>
      </c>
      <c r="X215" s="169">
        <f t="shared" si="99"/>
        <v>44917</v>
      </c>
      <c r="Z215" s="169">
        <f t="shared" si="100"/>
        <v>44931</v>
      </c>
      <c r="AB215" s="169">
        <f t="shared" si="101"/>
        <v>44945</v>
      </c>
      <c r="AD215" s="169">
        <f t="shared" si="102"/>
        <v>44959</v>
      </c>
      <c r="AF215" s="169">
        <f t="shared" si="103"/>
        <v>44973</v>
      </c>
      <c r="AH215" s="169">
        <f t="shared" si="104"/>
        <v>44987</v>
      </c>
      <c r="AJ215" s="169">
        <f t="shared" si="105"/>
        <v>45001</v>
      </c>
      <c r="AL215" s="169">
        <f t="shared" si="120"/>
        <v>45015</v>
      </c>
      <c r="AN215" s="169">
        <f t="shared" si="121"/>
        <v>45029</v>
      </c>
      <c r="AP215" s="169">
        <f t="shared" si="122"/>
        <v>45043</v>
      </c>
      <c r="AR215" s="169">
        <f t="shared" si="123"/>
        <v>45057</v>
      </c>
      <c r="AT215" s="169">
        <f t="shared" si="106"/>
        <v>45071</v>
      </c>
      <c r="AV215" s="169">
        <f t="shared" si="107"/>
        <v>45085</v>
      </c>
      <c r="AX215" s="169">
        <f t="shared" si="108"/>
        <v>45099</v>
      </c>
    </row>
    <row r="216" spans="1:50">
      <c r="A216" s="167">
        <f>'Aim 1 Study Calendar - JV'!A216</f>
        <v>515</v>
      </c>
      <c r="B216" s="166">
        <f>'Aim 1 Study Calendar - JV'!D216</f>
        <v>217698</v>
      </c>
      <c r="C216" s="166" t="str">
        <f>'Aim 1 Study Calendar - JV'!E216</f>
        <v>Unchanged</v>
      </c>
      <c r="D216" s="168">
        <f>'Aim 1 Study Calendar - JV'!T216</f>
        <v>44774</v>
      </c>
      <c r="E216" s="168" t="str">
        <f>'Aim 1 Study Calendar - JV'!L216</f>
        <v>HFD-SED</v>
      </c>
      <c r="F216" s="169">
        <f>'Aim 1 Study Calendar - JV'!AX216</f>
        <v>44805</v>
      </c>
      <c r="G216" s="165">
        <v>16.5</v>
      </c>
      <c r="H216" s="169">
        <f t="shared" si="114"/>
        <v>44819</v>
      </c>
      <c r="I216" s="165">
        <v>19.3</v>
      </c>
      <c r="J216" s="169">
        <f t="shared" si="115"/>
        <v>44833</v>
      </c>
      <c r="K216" s="165">
        <v>20.399999999999999</v>
      </c>
      <c r="L216" s="169">
        <f t="shared" si="116"/>
        <v>44847</v>
      </c>
      <c r="M216" s="165">
        <v>22.4</v>
      </c>
      <c r="N216" s="169">
        <f t="shared" si="117"/>
        <v>44861</v>
      </c>
      <c r="O216" s="165">
        <f>'Aim 1 Study Calendar - JV'!AC216</f>
        <v>0</v>
      </c>
      <c r="P216" s="169">
        <f t="shared" si="118"/>
        <v>44875</v>
      </c>
      <c r="Q216" s="165">
        <f>'Aim 1 Study Calendar - JV'!AK216</f>
        <v>0</v>
      </c>
      <c r="R216" s="169">
        <f t="shared" si="97"/>
        <v>44889</v>
      </c>
      <c r="S216" s="165" t="s">
        <v>146</v>
      </c>
      <c r="T216" s="169">
        <f t="shared" si="98"/>
        <v>44896</v>
      </c>
      <c r="V216" s="170">
        <f t="shared" si="119"/>
        <v>44903</v>
      </c>
      <c r="X216" s="169">
        <f t="shared" si="99"/>
        <v>44917</v>
      </c>
      <c r="Z216" s="169">
        <f t="shared" si="100"/>
        <v>44931</v>
      </c>
      <c r="AB216" s="169">
        <f t="shared" si="101"/>
        <v>44945</v>
      </c>
      <c r="AD216" s="169">
        <f t="shared" si="102"/>
        <v>44959</v>
      </c>
      <c r="AF216" s="169">
        <f t="shared" si="103"/>
        <v>44973</v>
      </c>
      <c r="AH216" s="169">
        <f t="shared" si="104"/>
        <v>44987</v>
      </c>
      <c r="AJ216" s="169">
        <f t="shared" si="105"/>
        <v>45001</v>
      </c>
      <c r="AL216" s="169">
        <f t="shared" si="120"/>
        <v>45015</v>
      </c>
      <c r="AN216" s="169">
        <f t="shared" si="121"/>
        <v>45029</v>
      </c>
      <c r="AP216" s="169">
        <f t="shared" si="122"/>
        <v>45043</v>
      </c>
      <c r="AR216" s="169">
        <f t="shared" si="123"/>
        <v>45057</v>
      </c>
      <c r="AT216" s="169">
        <f t="shared" si="106"/>
        <v>45071</v>
      </c>
      <c r="AV216" s="169">
        <f t="shared" si="107"/>
        <v>45085</v>
      </c>
      <c r="AX216" s="169">
        <f t="shared" si="108"/>
        <v>45099</v>
      </c>
    </row>
    <row r="217" spans="1:50">
      <c r="A217" s="167">
        <f>'Aim 1 Study Calendar - JV'!A217</f>
        <v>516</v>
      </c>
      <c r="B217" s="166">
        <f>'Aim 1 Study Calendar - JV'!D217</f>
        <v>217699</v>
      </c>
      <c r="C217" s="166" t="str">
        <f>'Aim 1 Study Calendar - JV'!E217</f>
        <v>Unchanged</v>
      </c>
      <c r="D217" s="168">
        <f>'Aim 1 Study Calendar - JV'!T217</f>
        <v>44774</v>
      </c>
      <c r="E217" s="168" t="str">
        <f>'Aim 1 Study Calendar - JV'!L217</f>
        <v>CON-SED</v>
      </c>
      <c r="F217" s="169">
        <f>'Aim 1 Study Calendar - JV'!AX217</f>
        <v>44805</v>
      </c>
      <c r="G217" s="165">
        <v>18.5</v>
      </c>
      <c r="H217" s="169">
        <f t="shared" si="114"/>
        <v>44819</v>
      </c>
      <c r="I217" s="165">
        <v>20</v>
      </c>
      <c r="J217" s="169">
        <f t="shared" si="115"/>
        <v>44833</v>
      </c>
      <c r="K217" s="165">
        <v>23.6</v>
      </c>
      <c r="L217" s="169">
        <f t="shared" si="116"/>
        <v>44847</v>
      </c>
      <c r="M217" s="165">
        <v>25.3</v>
      </c>
      <c r="N217" s="169">
        <f t="shared" si="117"/>
        <v>44861</v>
      </c>
      <c r="O217" s="165">
        <f>'Aim 1 Study Calendar - JV'!AC217</f>
        <v>0</v>
      </c>
      <c r="P217" s="169">
        <f t="shared" si="118"/>
        <v>44875</v>
      </c>
      <c r="Q217" s="165">
        <f>'Aim 1 Study Calendar - JV'!AK217</f>
        <v>0</v>
      </c>
      <c r="R217" s="169">
        <f t="shared" si="97"/>
        <v>44889</v>
      </c>
      <c r="S217" s="165" t="s">
        <v>146</v>
      </c>
      <c r="T217" s="169">
        <f t="shared" si="98"/>
        <v>44896</v>
      </c>
      <c r="V217" s="170">
        <f t="shared" si="119"/>
        <v>44903</v>
      </c>
      <c r="X217" s="169">
        <f t="shared" si="99"/>
        <v>44917</v>
      </c>
      <c r="Z217" s="169">
        <f t="shared" si="100"/>
        <v>44931</v>
      </c>
      <c r="AB217" s="169">
        <f t="shared" si="101"/>
        <v>44945</v>
      </c>
      <c r="AD217" s="169">
        <f t="shared" si="102"/>
        <v>44959</v>
      </c>
      <c r="AF217" s="169">
        <f t="shared" si="103"/>
        <v>44973</v>
      </c>
      <c r="AH217" s="169">
        <f t="shared" si="104"/>
        <v>44987</v>
      </c>
      <c r="AJ217" s="169">
        <f t="shared" si="105"/>
        <v>45001</v>
      </c>
      <c r="AL217" s="169">
        <f t="shared" si="120"/>
        <v>45015</v>
      </c>
      <c r="AN217" s="169">
        <f t="shared" si="121"/>
        <v>45029</v>
      </c>
      <c r="AP217" s="169">
        <f t="shared" si="122"/>
        <v>45043</v>
      </c>
      <c r="AR217" s="169">
        <f t="shared" si="123"/>
        <v>45057</v>
      </c>
      <c r="AT217" s="169">
        <f t="shared" si="106"/>
        <v>45071</v>
      </c>
      <c r="AV217" s="169">
        <f t="shared" si="107"/>
        <v>45085</v>
      </c>
      <c r="AX217" s="169">
        <f t="shared" si="108"/>
        <v>45099</v>
      </c>
    </row>
    <row r="218" spans="1:50">
      <c r="A218" s="167">
        <f>'Aim 1 Study Calendar - JV'!A218</f>
        <v>517</v>
      </c>
      <c r="B218" s="166">
        <f>'Aim 1 Study Calendar - JV'!D218</f>
        <v>217699</v>
      </c>
      <c r="C218" s="166" t="str">
        <f>'Aim 1 Study Calendar - JV'!E218</f>
        <v>Unchanged</v>
      </c>
      <c r="D218" s="168">
        <f>'Aim 1 Study Calendar - JV'!T218</f>
        <v>44774</v>
      </c>
      <c r="E218" s="168" t="str">
        <f>'Aim 1 Study Calendar - JV'!L218</f>
        <v>CON-SED</v>
      </c>
      <c r="F218" s="169">
        <f>'Aim 1 Study Calendar - JV'!AX218</f>
        <v>44805</v>
      </c>
      <c r="G218" s="165">
        <v>15.7</v>
      </c>
      <c r="H218" s="169">
        <f t="shared" si="114"/>
        <v>44819</v>
      </c>
      <c r="I218" s="165">
        <v>21.9</v>
      </c>
      <c r="J218" s="169">
        <f t="shared" si="115"/>
        <v>44833</v>
      </c>
      <c r="K218" s="165">
        <v>25.2</v>
      </c>
      <c r="L218" s="169">
        <f t="shared" si="116"/>
        <v>44847</v>
      </c>
      <c r="M218" s="165">
        <v>26.2</v>
      </c>
      <c r="N218" s="169">
        <f t="shared" si="117"/>
        <v>44861</v>
      </c>
      <c r="O218" s="165">
        <f>'Aim 1 Study Calendar - JV'!AC218</f>
        <v>0</v>
      </c>
      <c r="P218" s="169">
        <f t="shared" si="118"/>
        <v>44875</v>
      </c>
      <c r="Q218" s="165">
        <f>'Aim 1 Study Calendar - JV'!AK218</f>
        <v>0</v>
      </c>
      <c r="R218" s="169">
        <f t="shared" si="97"/>
        <v>44889</v>
      </c>
      <c r="S218" s="165" t="s">
        <v>146</v>
      </c>
      <c r="T218" s="169">
        <f t="shared" si="98"/>
        <v>44896</v>
      </c>
      <c r="V218" s="170">
        <f t="shared" si="119"/>
        <v>44903</v>
      </c>
      <c r="X218" s="169">
        <f t="shared" si="99"/>
        <v>44917</v>
      </c>
      <c r="Z218" s="169">
        <f t="shared" si="100"/>
        <v>44931</v>
      </c>
      <c r="AB218" s="169">
        <f t="shared" si="101"/>
        <v>44945</v>
      </c>
      <c r="AD218" s="169">
        <f t="shared" si="102"/>
        <v>44959</v>
      </c>
      <c r="AF218" s="169">
        <f t="shared" si="103"/>
        <v>44973</v>
      </c>
      <c r="AH218" s="169">
        <f t="shared" si="104"/>
        <v>44987</v>
      </c>
      <c r="AJ218" s="169">
        <f t="shared" si="105"/>
        <v>45001</v>
      </c>
      <c r="AL218" s="169">
        <f t="shared" si="120"/>
        <v>45015</v>
      </c>
      <c r="AN218" s="169">
        <f t="shared" si="121"/>
        <v>45029</v>
      </c>
      <c r="AP218" s="169">
        <f t="shared" si="122"/>
        <v>45043</v>
      </c>
      <c r="AR218" s="169">
        <f t="shared" si="123"/>
        <v>45057</v>
      </c>
      <c r="AT218" s="169">
        <f t="shared" si="106"/>
        <v>45071</v>
      </c>
      <c r="AV218" s="169">
        <f t="shared" si="107"/>
        <v>45085</v>
      </c>
      <c r="AX218" s="169">
        <f t="shared" si="108"/>
        <v>45099</v>
      </c>
    </row>
    <row r="219" spans="1:50">
      <c r="A219" s="167">
        <f>'Aim 1 Study Calendar - JV'!A219</f>
        <v>518</v>
      </c>
      <c r="B219" s="166">
        <f>'Aim 1 Study Calendar - JV'!D219</f>
        <v>217699</v>
      </c>
      <c r="C219" s="166" t="str">
        <f>'Aim 1 Study Calendar - JV'!E219</f>
        <v>Unchanged</v>
      </c>
      <c r="D219" s="168">
        <f>'Aim 1 Study Calendar - JV'!T219</f>
        <v>44774</v>
      </c>
      <c r="E219" s="168" t="str">
        <f>'Aim 1 Study Calendar - JV'!L219</f>
        <v>CON-EX</v>
      </c>
      <c r="F219" s="169">
        <f>'Aim 1 Study Calendar - JV'!AX219</f>
        <v>44805</v>
      </c>
      <c r="G219" s="165">
        <v>18.899999999999999</v>
      </c>
      <c r="H219" s="169">
        <f t="shared" si="114"/>
        <v>44819</v>
      </c>
      <c r="I219" s="165">
        <v>21.2</v>
      </c>
      <c r="J219" s="169">
        <f t="shared" si="115"/>
        <v>44833</v>
      </c>
      <c r="K219" s="165">
        <v>23.2</v>
      </c>
      <c r="L219" s="169">
        <f t="shared" si="116"/>
        <v>44847</v>
      </c>
      <c r="M219" s="165">
        <v>24.3</v>
      </c>
      <c r="N219" s="169">
        <f t="shared" si="117"/>
        <v>44861</v>
      </c>
      <c r="O219" s="165">
        <f>'Aim 1 Study Calendar - JV'!AC219</f>
        <v>0</v>
      </c>
      <c r="P219" s="169">
        <f t="shared" si="118"/>
        <v>44875</v>
      </c>
      <c r="Q219" s="165">
        <f>'Aim 1 Study Calendar - JV'!AK219</f>
        <v>0</v>
      </c>
      <c r="R219" s="169">
        <f t="shared" si="97"/>
        <v>44889</v>
      </c>
      <c r="S219" s="165" t="s">
        <v>146</v>
      </c>
      <c r="T219" s="169">
        <f t="shared" si="98"/>
        <v>44896</v>
      </c>
      <c r="V219" s="170">
        <f t="shared" si="119"/>
        <v>44903</v>
      </c>
      <c r="X219" s="169">
        <f t="shared" si="99"/>
        <v>44917</v>
      </c>
      <c r="Z219" s="169">
        <f t="shared" si="100"/>
        <v>44931</v>
      </c>
      <c r="AB219" s="169">
        <f t="shared" si="101"/>
        <v>44945</v>
      </c>
      <c r="AD219" s="169">
        <f t="shared" si="102"/>
        <v>44959</v>
      </c>
      <c r="AF219" s="169">
        <f t="shared" si="103"/>
        <v>44973</v>
      </c>
      <c r="AH219" s="169">
        <f t="shared" si="104"/>
        <v>44987</v>
      </c>
      <c r="AJ219" s="169">
        <f t="shared" si="105"/>
        <v>45001</v>
      </c>
      <c r="AL219" s="169">
        <f t="shared" si="120"/>
        <v>45015</v>
      </c>
      <c r="AN219" s="169">
        <f t="shared" si="121"/>
        <v>45029</v>
      </c>
      <c r="AP219" s="169">
        <f t="shared" si="122"/>
        <v>45043</v>
      </c>
      <c r="AR219" s="169">
        <f t="shared" si="123"/>
        <v>45057</v>
      </c>
      <c r="AT219" s="169">
        <f t="shared" si="106"/>
        <v>45071</v>
      </c>
      <c r="AV219" s="169">
        <f t="shared" si="107"/>
        <v>45085</v>
      </c>
      <c r="AX219" s="169">
        <f t="shared" si="108"/>
        <v>45099</v>
      </c>
    </row>
    <row r="220" spans="1:50">
      <c r="A220" s="167">
        <f>'Aim 1 Study Calendar - JV'!A220</f>
        <v>519</v>
      </c>
      <c r="B220" s="166">
        <f>'Aim 1 Study Calendar - JV'!D220</f>
        <v>219011</v>
      </c>
      <c r="C220" s="166" t="str">
        <f>'Aim 1 Study Calendar - JV'!E220</f>
        <v>Unchanged</v>
      </c>
      <c r="D220" s="168">
        <f>'Aim 1 Study Calendar - JV'!T220</f>
        <v>44785</v>
      </c>
      <c r="E220" s="168" t="str">
        <f>'Aim 1 Study Calendar - JV'!L220</f>
        <v>HFD-SED</v>
      </c>
      <c r="F220" s="169">
        <f>'Aim 1 Study Calendar - JV'!AX220</f>
        <v>44819</v>
      </c>
      <c r="G220" s="165">
        <v>16.7</v>
      </c>
      <c r="H220" s="169">
        <f t="shared" si="114"/>
        <v>44833</v>
      </c>
      <c r="I220" s="165">
        <v>19.2</v>
      </c>
      <c r="J220" s="169">
        <f t="shared" si="115"/>
        <v>44847</v>
      </c>
      <c r="K220" s="165">
        <v>20.6</v>
      </c>
      <c r="L220" s="169">
        <f t="shared" si="116"/>
        <v>44861</v>
      </c>
      <c r="N220" s="169">
        <f t="shared" si="117"/>
        <v>44875</v>
      </c>
      <c r="O220" s="165">
        <f>'Aim 1 Study Calendar - JV'!AC220</f>
        <v>0</v>
      </c>
      <c r="P220" s="169">
        <f t="shared" si="118"/>
        <v>44889</v>
      </c>
      <c r="Q220" s="165">
        <f>'Aim 1 Study Calendar - JV'!AK220</f>
        <v>0</v>
      </c>
      <c r="R220" s="169">
        <f t="shared" si="97"/>
        <v>44903</v>
      </c>
      <c r="S220" s="165" t="s">
        <v>146</v>
      </c>
      <c r="T220" s="169">
        <f t="shared" si="98"/>
        <v>44910</v>
      </c>
      <c r="V220" s="170">
        <f t="shared" si="119"/>
        <v>44917</v>
      </c>
      <c r="X220" s="169">
        <f t="shared" si="99"/>
        <v>44931</v>
      </c>
      <c r="Z220" s="169">
        <f t="shared" si="100"/>
        <v>44945</v>
      </c>
      <c r="AB220" s="169">
        <f t="shared" si="101"/>
        <v>44959</v>
      </c>
      <c r="AD220" s="169">
        <f t="shared" si="102"/>
        <v>44973</v>
      </c>
      <c r="AF220" s="169">
        <f t="shared" si="103"/>
        <v>44987</v>
      </c>
      <c r="AH220" s="169">
        <f t="shared" si="104"/>
        <v>45001</v>
      </c>
      <c r="AJ220" s="169">
        <f t="shared" si="105"/>
        <v>45015</v>
      </c>
      <c r="AL220" s="169">
        <f t="shared" si="120"/>
        <v>45029</v>
      </c>
      <c r="AN220" s="169">
        <f t="shared" si="121"/>
        <v>45043</v>
      </c>
      <c r="AP220" s="169">
        <f t="shared" si="122"/>
        <v>45057</v>
      </c>
      <c r="AR220" s="169">
        <f t="shared" si="123"/>
        <v>45071</v>
      </c>
      <c r="AT220" s="169">
        <f t="shared" si="106"/>
        <v>45085</v>
      </c>
      <c r="AV220" s="169">
        <f t="shared" si="107"/>
        <v>45099</v>
      </c>
      <c r="AX220" s="169">
        <f t="shared" si="108"/>
        <v>45113</v>
      </c>
    </row>
    <row r="221" spans="1:50">
      <c r="A221" s="167">
        <f>'Aim 1 Study Calendar - JV'!A221</f>
        <v>520</v>
      </c>
      <c r="B221" s="166">
        <f>'Aim 1 Study Calendar - JV'!D221</f>
        <v>219011</v>
      </c>
      <c r="C221" s="166" t="str">
        <f>'Aim 1 Study Calendar - JV'!E221</f>
        <v>Unchanged</v>
      </c>
      <c r="D221" s="168">
        <f>'Aim 1 Study Calendar - JV'!T221</f>
        <v>44785</v>
      </c>
      <c r="E221" s="168" t="str">
        <f>'Aim 1 Study Calendar - JV'!L221</f>
        <v>HFD-SED</v>
      </c>
      <c r="F221" s="169">
        <f>'Aim 1 Study Calendar - JV'!AX221</f>
        <v>44819</v>
      </c>
      <c r="G221" s="165">
        <v>17.8</v>
      </c>
      <c r="H221" s="169">
        <f t="shared" si="114"/>
        <v>44833</v>
      </c>
      <c r="I221" s="165">
        <v>19.3</v>
      </c>
      <c r="J221" s="169">
        <f t="shared" si="115"/>
        <v>44847</v>
      </c>
      <c r="K221" s="165">
        <v>20.399999999999999</v>
      </c>
      <c r="L221" s="169">
        <f t="shared" si="116"/>
        <v>44861</v>
      </c>
      <c r="N221" s="169">
        <f t="shared" si="117"/>
        <v>44875</v>
      </c>
      <c r="O221" s="165">
        <f>'Aim 1 Study Calendar - JV'!AC221</f>
        <v>0</v>
      </c>
      <c r="P221" s="169">
        <f t="shared" si="118"/>
        <v>44889</v>
      </c>
      <c r="Q221" s="165">
        <f>'Aim 1 Study Calendar - JV'!AK221</f>
        <v>0</v>
      </c>
      <c r="R221" s="169">
        <f t="shared" si="97"/>
        <v>44903</v>
      </c>
      <c r="S221" s="165" t="s">
        <v>146</v>
      </c>
      <c r="T221" s="169">
        <f t="shared" si="98"/>
        <v>44910</v>
      </c>
      <c r="V221" s="170">
        <f t="shared" si="119"/>
        <v>44917</v>
      </c>
      <c r="X221" s="169">
        <f t="shared" si="99"/>
        <v>44931</v>
      </c>
      <c r="Z221" s="169">
        <f t="shared" si="100"/>
        <v>44945</v>
      </c>
      <c r="AB221" s="169">
        <f t="shared" si="101"/>
        <v>44959</v>
      </c>
      <c r="AD221" s="169">
        <f t="shared" si="102"/>
        <v>44973</v>
      </c>
      <c r="AF221" s="169">
        <f t="shared" si="103"/>
        <v>44987</v>
      </c>
      <c r="AH221" s="169">
        <f t="shared" si="104"/>
        <v>45001</v>
      </c>
      <c r="AJ221" s="169">
        <f t="shared" si="105"/>
        <v>45015</v>
      </c>
      <c r="AL221" s="169">
        <f t="shared" si="120"/>
        <v>45029</v>
      </c>
      <c r="AN221" s="169">
        <f t="shared" si="121"/>
        <v>45043</v>
      </c>
      <c r="AP221" s="169">
        <f t="shared" si="122"/>
        <v>45057</v>
      </c>
      <c r="AR221" s="169">
        <f t="shared" si="123"/>
        <v>45071</v>
      </c>
      <c r="AT221" s="169">
        <f t="shared" si="106"/>
        <v>45085</v>
      </c>
      <c r="AV221" s="169">
        <f t="shared" si="107"/>
        <v>45099</v>
      </c>
      <c r="AX221" s="169">
        <f t="shared" si="108"/>
        <v>45113</v>
      </c>
    </row>
    <row r="222" spans="1:50">
      <c r="A222" s="167">
        <f>'Aim 1 Study Calendar - JV'!A222</f>
        <v>521</v>
      </c>
      <c r="B222" s="166">
        <f>'Aim 1 Study Calendar - JV'!D222</f>
        <v>219011</v>
      </c>
      <c r="C222" s="166" t="str">
        <f>'Aim 1 Study Calendar - JV'!E222</f>
        <v>Unchanged</v>
      </c>
      <c r="D222" s="168">
        <f>'Aim 1 Study Calendar - JV'!T222</f>
        <v>44785</v>
      </c>
      <c r="E222" s="168" t="str">
        <f>'Aim 1 Study Calendar - JV'!L222</f>
        <v>HFD-EX</v>
      </c>
      <c r="F222" s="182">
        <f>'Aim 1 Study Calendar - JV'!AX222</f>
        <v>44819</v>
      </c>
      <c r="G222" s="165">
        <v>16.899999999999999</v>
      </c>
      <c r="H222" s="182">
        <f t="shared" si="114"/>
        <v>44833</v>
      </c>
      <c r="I222" s="165">
        <v>20.6</v>
      </c>
      <c r="J222" s="182">
        <f t="shared" si="115"/>
        <v>44847</v>
      </c>
      <c r="K222" s="165">
        <v>21.6</v>
      </c>
      <c r="L222" s="182">
        <f t="shared" si="116"/>
        <v>44861</v>
      </c>
      <c r="N222" s="182">
        <f t="shared" si="117"/>
        <v>44875</v>
      </c>
      <c r="O222" s="165">
        <f>'Aim 1 Study Calendar - JV'!AC222</f>
        <v>0</v>
      </c>
      <c r="P222" s="182">
        <f t="shared" si="118"/>
        <v>44889</v>
      </c>
      <c r="Q222" s="165">
        <f>'Aim 1 Study Calendar - JV'!AK222</f>
        <v>0</v>
      </c>
      <c r="R222" s="182">
        <f t="shared" ref="R222:R231" si="124">P222+14</f>
        <v>44903</v>
      </c>
      <c r="S222" s="165" t="s">
        <v>146</v>
      </c>
      <c r="T222" s="182">
        <f t="shared" ref="T222:T231" si="125">R222+7</f>
        <v>44910</v>
      </c>
      <c r="V222" s="183">
        <f t="shared" si="119"/>
        <v>44917</v>
      </c>
      <c r="X222" s="182">
        <f t="shared" ref="X222:X231" si="126">T222+21</f>
        <v>44931</v>
      </c>
      <c r="Z222" s="182">
        <f t="shared" ref="Z222:Z231" si="127">X222+14</f>
        <v>44945</v>
      </c>
      <c r="AB222" s="182">
        <f t="shared" ref="AB222:AB231" si="128">Z222+14</f>
        <v>44959</v>
      </c>
      <c r="AD222" s="182">
        <f t="shared" ref="AD222:AD231" si="129">AB222+14</f>
        <v>44973</v>
      </c>
      <c r="AF222" s="182">
        <f t="shared" ref="AF222:AF231" si="130">AD222+14</f>
        <v>44987</v>
      </c>
      <c r="AH222" s="182">
        <f t="shared" ref="AH222:AH231" si="131">AF222+14</f>
        <v>45001</v>
      </c>
      <c r="AJ222" s="182">
        <f t="shared" ref="AJ222:AJ231" si="132">AH222+14</f>
        <v>45015</v>
      </c>
      <c r="AL222" s="182">
        <f t="shared" si="120"/>
        <v>45029</v>
      </c>
      <c r="AN222" s="182">
        <f t="shared" si="121"/>
        <v>45043</v>
      </c>
      <c r="AP222" s="182">
        <f t="shared" si="122"/>
        <v>45057</v>
      </c>
      <c r="AR222" s="182">
        <f t="shared" si="123"/>
        <v>45071</v>
      </c>
      <c r="AT222" s="182">
        <f t="shared" ref="AT222:AT231" si="133">AR222+14</f>
        <v>45085</v>
      </c>
      <c r="AV222" s="182">
        <f t="shared" ref="AV222:AV231" si="134">AT222+14</f>
        <v>45099</v>
      </c>
      <c r="AX222" s="182">
        <f t="shared" ref="AX222:AX231" si="135">AV222+14</f>
        <v>45113</v>
      </c>
    </row>
    <row r="223" spans="1:50">
      <c r="A223" s="167">
        <f>'Aim 1 Study Calendar - JV'!A223</f>
        <v>522</v>
      </c>
      <c r="B223" s="166">
        <f>'Aim 1 Study Calendar - JV'!D223</f>
        <v>219012</v>
      </c>
      <c r="C223" s="166" t="str">
        <f>'Aim 1 Study Calendar - JV'!E223</f>
        <v>Unchanged</v>
      </c>
      <c r="D223" s="168">
        <f>'Aim 1 Study Calendar - JV'!T223</f>
        <v>44785</v>
      </c>
      <c r="E223" s="168" t="str">
        <f>'Aim 1 Study Calendar - JV'!L223</f>
        <v>HFD-SED</v>
      </c>
      <c r="F223" s="182">
        <f>'Aim 1 Study Calendar - JV'!AX223</f>
        <v>44819</v>
      </c>
      <c r="G223" s="165">
        <v>22.9</v>
      </c>
      <c r="H223" s="182">
        <f t="shared" si="114"/>
        <v>44833</v>
      </c>
      <c r="I223" s="165">
        <v>26.5</v>
      </c>
      <c r="J223" s="182">
        <f t="shared" si="115"/>
        <v>44847</v>
      </c>
      <c r="K223" s="165">
        <v>30.1</v>
      </c>
      <c r="L223" s="182">
        <f t="shared" si="116"/>
        <v>44861</v>
      </c>
      <c r="N223" s="182">
        <f t="shared" si="117"/>
        <v>44875</v>
      </c>
      <c r="O223" s="165">
        <f>'Aim 1 Study Calendar - JV'!AC223</f>
        <v>0</v>
      </c>
      <c r="P223" s="182">
        <f t="shared" si="118"/>
        <v>44889</v>
      </c>
      <c r="Q223" s="165">
        <f>'Aim 1 Study Calendar - JV'!AK223</f>
        <v>0</v>
      </c>
      <c r="R223" s="182">
        <f t="shared" si="124"/>
        <v>44903</v>
      </c>
      <c r="S223" s="165" t="s">
        <v>146</v>
      </c>
      <c r="T223" s="182">
        <f t="shared" si="125"/>
        <v>44910</v>
      </c>
      <c r="V223" s="183">
        <f t="shared" si="119"/>
        <v>44917</v>
      </c>
      <c r="X223" s="182">
        <f t="shared" si="126"/>
        <v>44931</v>
      </c>
      <c r="Z223" s="182">
        <f t="shared" si="127"/>
        <v>44945</v>
      </c>
      <c r="AB223" s="182">
        <f t="shared" si="128"/>
        <v>44959</v>
      </c>
      <c r="AD223" s="182">
        <f t="shared" si="129"/>
        <v>44973</v>
      </c>
      <c r="AF223" s="182">
        <f t="shared" si="130"/>
        <v>44987</v>
      </c>
      <c r="AH223" s="182">
        <f t="shared" si="131"/>
        <v>45001</v>
      </c>
      <c r="AJ223" s="182">
        <f t="shared" si="132"/>
        <v>45015</v>
      </c>
      <c r="AL223" s="182">
        <f t="shared" si="120"/>
        <v>45029</v>
      </c>
      <c r="AN223" s="182">
        <f t="shared" si="121"/>
        <v>45043</v>
      </c>
      <c r="AP223" s="182">
        <f t="shared" si="122"/>
        <v>45057</v>
      </c>
      <c r="AR223" s="182">
        <f t="shared" si="123"/>
        <v>45071</v>
      </c>
      <c r="AT223" s="182">
        <f t="shared" si="133"/>
        <v>45085</v>
      </c>
      <c r="AV223" s="182">
        <f t="shared" si="134"/>
        <v>45099</v>
      </c>
      <c r="AX223" s="182">
        <f t="shared" si="135"/>
        <v>45113</v>
      </c>
    </row>
    <row r="224" spans="1:50">
      <c r="A224" s="167">
        <f>'Aim 1 Study Calendar - JV'!A224</f>
        <v>523</v>
      </c>
      <c r="B224" s="166">
        <f>'Aim 1 Study Calendar - JV'!D224</f>
        <v>219012</v>
      </c>
      <c r="C224" s="166" t="str">
        <f>'Aim 1 Study Calendar - JV'!E224</f>
        <v>Unchanged</v>
      </c>
      <c r="D224" s="168">
        <f>'Aim 1 Study Calendar - JV'!T224</f>
        <v>44785</v>
      </c>
      <c r="E224" s="168" t="str">
        <f>'Aim 1 Study Calendar - JV'!L224</f>
        <v>HFD-SED</v>
      </c>
      <c r="F224" s="182">
        <f>'Aim 1 Study Calendar - JV'!AX224</f>
        <v>44819</v>
      </c>
      <c r="G224" s="165">
        <v>21.1</v>
      </c>
      <c r="H224" s="182">
        <f t="shared" si="114"/>
        <v>44833</v>
      </c>
      <c r="I224" s="165">
        <v>24.5</v>
      </c>
      <c r="J224" s="182">
        <f t="shared" si="115"/>
        <v>44847</v>
      </c>
      <c r="K224" s="165">
        <v>16.899999999999999</v>
      </c>
      <c r="L224" s="182">
        <f t="shared" si="116"/>
        <v>44861</v>
      </c>
      <c r="N224" s="182">
        <f t="shared" si="117"/>
        <v>44875</v>
      </c>
      <c r="O224" s="165">
        <f>'Aim 1 Study Calendar - JV'!AC224</f>
        <v>0</v>
      </c>
      <c r="P224" s="182">
        <f t="shared" si="118"/>
        <v>44889</v>
      </c>
      <c r="Q224" s="165">
        <f>'Aim 1 Study Calendar - JV'!AK224</f>
        <v>0</v>
      </c>
      <c r="R224" s="182">
        <f t="shared" si="124"/>
        <v>44903</v>
      </c>
      <c r="S224" s="165" t="s">
        <v>146</v>
      </c>
      <c r="T224" s="182">
        <f t="shared" si="125"/>
        <v>44910</v>
      </c>
      <c r="V224" s="183">
        <f t="shared" si="119"/>
        <v>44917</v>
      </c>
      <c r="X224" s="182">
        <f t="shared" si="126"/>
        <v>44931</v>
      </c>
      <c r="Z224" s="182">
        <f t="shared" si="127"/>
        <v>44945</v>
      </c>
      <c r="AB224" s="182">
        <f t="shared" si="128"/>
        <v>44959</v>
      </c>
      <c r="AD224" s="182">
        <f t="shared" si="129"/>
        <v>44973</v>
      </c>
      <c r="AF224" s="182">
        <f t="shared" si="130"/>
        <v>44987</v>
      </c>
      <c r="AH224" s="182">
        <f t="shared" si="131"/>
        <v>45001</v>
      </c>
      <c r="AJ224" s="182">
        <f t="shared" si="132"/>
        <v>45015</v>
      </c>
      <c r="AL224" s="182">
        <f t="shared" si="120"/>
        <v>45029</v>
      </c>
      <c r="AN224" s="182">
        <f t="shared" si="121"/>
        <v>45043</v>
      </c>
      <c r="AP224" s="182">
        <f t="shared" si="122"/>
        <v>45057</v>
      </c>
      <c r="AR224" s="182">
        <f t="shared" si="123"/>
        <v>45071</v>
      </c>
      <c r="AT224" s="182">
        <f t="shared" si="133"/>
        <v>45085</v>
      </c>
      <c r="AV224" s="182">
        <f t="shared" si="134"/>
        <v>45099</v>
      </c>
      <c r="AX224" s="182">
        <f t="shared" si="135"/>
        <v>45113</v>
      </c>
    </row>
    <row r="225" spans="1:50">
      <c r="A225" s="167">
        <f>'Aim 1 Study Calendar - JV'!A225</f>
        <v>524</v>
      </c>
      <c r="B225" s="166">
        <f>'Aim 1 Study Calendar - JV'!D225</f>
        <v>219012</v>
      </c>
      <c r="C225" s="166" t="str">
        <f>'Aim 1 Study Calendar - JV'!E225</f>
        <v>Unchanged</v>
      </c>
      <c r="D225" s="168">
        <f>'Aim 1 Study Calendar - JV'!T225</f>
        <v>44785</v>
      </c>
      <c r="E225" s="168" t="str">
        <f>'Aim 1 Study Calendar - JV'!L225</f>
        <v>HFD-EX</v>
      </c>
      <c r="F225" s="182">
        <f>'Aim 1 Study Calendar - JV'!AX225</f>
        <v>44819</v>
      </c>
      <c r="G225" s="165">
        <v>20.9</v>
      </c>
      <c r="H225" s="182">
        <f t="shared" si="114"/>
        <v>44833</v>
      </c>
      <c r="I225" s="165">
        <v>25.7</v>
      </c>
      <c r="J225" s="182">
        <f t="shared" si="115"/>
        <v>44847</v>
      </c>
      <c r="K225" s="165">
        <v>29.9</v>
      </c>
      <c r="L225" s="182">
        <f t="shared" si="116"/>
        <v>44861</v>
      </c>
      <c r="N225" s="182">
        <f t="shared" si="117"/>
        <v>44875</v>
      </c>
      <c r="O225" s="165">
        <f>'Aim 1 Study Calendar - JV'!AC225</f>
        <v>0</v>
      </c>
      <c r="P225" s="182">
        <f t="shared" si="118"/>
        <v>44889</v>
      </c>
      <c r="Q225" s="165">
        <f>'Aim 1 Study Calendar - JV'!AK225</f>
        <v>0</v>
      </c>
      <c r="R225" s="182">
        <f t="shared" si="124"/>
        <v>44903</v>
      </c>
      <c r="S225" s="165" t="s">
        <v>146</v>
      </c>
      <c r="T225" s="182">
        <f t="shared" si="125"/>
        <v>44910</v>
      </c>
      <c r="V225" s="183">
        <f t="shared" si="119"/>
        <v>44917</v>
      </c>
      <c r="X225" s="182">
        <f t="shared" si="126"/>
        <v>44931</v>
      </c>
      <c r="Z225" s="182">
        <f t="shared" si="127"/>
        <v>44945</v>
      </c>
      <c r="AB225" s="182">
        <f t="shared" si="128"/>
        <v>44959</v>
      </c>
      <c r="AD225" s="182">
        <f t="shared" si="129"/>
        <v>44973</v>
      </c>
      <c r="AF225" s="182">
        <f t="shared" si="130"/>
        <v>44987</v>
      </c>
      <c r="AH225" s="182">
        <f t="shared" si="131"/>
        <v>45001</v>
      </c>
      <c r="AJ225" s="182">
        <f t="shared" si="132"/>
        <v>45015</v>
      </c>
      <c r="AL225" s="182">
        <f t="shared" si="120"/>
        <v>45029</v>
      </c>
      <c r="AN225" s="182">
        <f t="shared" si="121"/>
        <v>45043</v>
      </c>
      <c r="AP225" s="182">
        <f t="shared" si="122"/>
        <v>45057</v>
      </c>
      <c r="AR225" s="182">
        <f t="shared" si="123"/>
        <v>45071</v>
      </c>
      <c r="AT225" s="182">
        <f t="shared" si="133"/>
        <v>45085</v>
      </c>
      <c r="AV225" s="182">
        <f t="shared" si="134"/>
        <v>45099</v>
      </c>
      <c r="AX225" s="182">
        <f t="shared" si="135"/>
        <v>45113</v>
      </c>
    </row>
    <row r="226" spans="1:50">
      <c r="A226" s="167">
        <f>'Aim 1 Study Calendar - JV'!A226</f>
        <v>525</v>
      </c>
      <c r="B226" s="166">
        <f>'Aim 1 Study Calendar - JV'!D226</f>
        <v>219012</v>
      </c>
      <c r="C226" s="166" t="str">
        <f>'Aim 1 Study Calendar - JV'!E226</f>
        <v>Unchanged</v>
      </c>
      <c r="D226" s="168">
        <f>'Aim 1 Study Calendar - JV'!T226</f>
        <v>44785</v>
      </c>
      <c r="E226" s="168" t="str">
        <f>'Aim 1 Study Calendar - JV'!L226</f>
        <v>HFD-EX</v>
      </c>
      <c r="F226" s="182">
        <f>'Aim 1 Study Calendar - JV'!AX226</f>
        <v>44819</v>
      </c>
      <c r="G226" s="165">
        <v>20.7</v>
      </c>
      <c r="H226" s="182">
        <f t="shared" si="114"/>
        <v>44833</v>
      </c>
      <c r="I226" s="165">
        <v>25.1</v>
      </c>
      <c r="J226" s="182">
        <f t="shared" si="115"/>
        <v>44847</v>
      </c>
      <c r="K226" s="165">
        <v>28.2</v>
      </c>
      <c r="L226" s="182">
        <f t="shared" si="116"/>
        <v>44861</v>
      </c>
      <c r="N226" s="182">
        <f t="shared" si="117"/>
        <v>44875</v>
      </c>
      <c r="O226" s="165">
        <f>'Aim 1 Study Calendar - JV'!AC226</f>
        <v>0</v>
      </c>
      <c r="P226" s="182">
        <f t="shared" si="118"/>
        <v>44889</v>
      </c>
      <c r="Q226" s="165">
        <f>'Aim 1 Study Calendar - JV'!AK226</f>
        <v>0</v>
      </c>
      <c r="R226" s="182">
        <f t="shared" si="124"/>
        <v>44903</v>
      </c>
      <c r="S226" s="165" t="s">
        <v>146</v>
      </c>
      <c r="T226" s="182">
        <f t="shared" si="125"/>
        <v>44910</v>
      </c>
      <c r="V226" s="183">
        <f t="shared" si="119"/>
        <v>44917</v>
      </c>
      <c r="X226" s="182">
        <f t="shared" si="126"/>
        <v>44931</v>
      </c>
      <c r="Z226" s="182">
        <f t="shared" si="127"/>
        <v>44945</v>
      </c>
      <c r="AB226" s="182">
        <f t="shared" si="128"/>
        <v>44959</v>
      </c>
      <c r="AD226" s="182">
        <f t="shared" si="129"/>
        <v>44973</v>
      </c>
      <c r="AF226" s="182">
        <f t="shared" si="130"/>
        <v>44987</v>
      </c>
      <c r="AH226" s="182">
        <f t="shared" si="131"/>
        <v>45001</v>
      </c>
      <c r="AJ226" s="182">
        <f t="shared" si="132"/>
        <v>45015</v>
      </c>
      <c r="AL226" s="182">
        <f t="shared" si="120"/>
        <v>45029</v>
      </c>
      <c r="AN226" s="182">
        <f t="shared" si="121"/>
        <v>45043</v>
      </c>
      <c r="AP226" s="182">
        <f t="shared" si="122"/>
        <v>45057</v>
      </c>
      <c r="AR226" s="182">
        <f t="shared" si="123"/>
        <v>45071</v>
      </c>
      <c r="AT226" s="182">
        <f t="shared" si="133"/>
        <v>45085</v>
      </c>
      <c r="AV226" s="182">
        <f t="shared" si="134"/>
        <v>45099</v>
      </c>
      <c r="AX226" s="182">
        <f t="shared" si="135"/>
        <v>45113</v>
      </c>
    </row>
    <row r="227" spans="1:50">
      <c r="A227" s="167">
        <f>'Aim 1 Study Calendar - JV'!A227</f>
        <v>526</v>
      </c>
      <c r="B227" s="166">
        <f>'Aim 1 Study Calendar - JV'!D227</f>
        <v>219544</v>
      </c>
      <c r="C227" s="166" t="str">
        <f>'Aim 1 Study Calendar - JV'!E227</f>
        <v>Unchanged</v>
      </c>
      <c r="D227" s="168">
        <f>'Aim 1 Study Calendar - JV'!T227</f>
        <v>44791</v>
      </c>
      <c r="E227" s="168" t="str">
        <f>'Aim 1 Study Calendar - JV'!L227</f>
        <v>Not Yet Assigned</v>
      </c>
      <c r="F227" s="182">
        <f>'Aim 1 Study Calendar - JV'!AX227</f>
        <v>0</v>
      </c>
      <c r="H227" s="182">
        <f t="shared" si="114"/>
        <v>14</v>
      </c>
      <c r="J227" s="182">
        <f t="shared" si="115"/>
        <v>28</v>
      </c>
      <c r="L227" s="182">
        <f t="shared" si="116"/>
        <v>42</v>
      </c>
      <c r="N227" s="182">
        <f t="shared" si="117"/>
        <v>56</v>
      </c>
      <c r="O227" s="165">
        <f>'Aim 1 Study Calendar - JV'!AC227</f>
        <v>0</v>
      </c>
      <c r="P227" s="182">
        <f t="shared" si="118"/>
        <v>70</v>
      </c>
      <c r="Q227" s="165">
        <f>'Aim 1 Study Calendar - JV'!AK227</f>
        <v>0</v>
      </c>
      <c r="R227" s="182">
        <f t="shared" si="124"/>
        <v>84</v>
      </c>
      <c r="S227" s="165" t="s">
        <v>146</v>
      </c>
      <c r="T227" s="182">
        <f t="shared" si="125"/>
        <v>91</v>
      </c>
      <c r="V227" s="183">
        <f t="shared" si="119"/>
        <v>98</v>
      </c>
      <c r="X227" s="182">
        <f t="shared" si="126"/>
        <v>112</v>
      </c>
      <c r="Z227" s="182">
        <f t="shared" si="127"/>
        <v>126</v>
      </c>
      <c r="AB227" s="182">
        <f t="shared" si="128"/>
        <v>140</v>
      </c>
      <c r="AD227" s="182">
        <f t="shared" si="129"/>
        <v>154</v>
      </c>
      <c r="AF227" s="182">
        <f t="shared" si="130"/>
        <v>168</v>
      </c>
      <c r="AH227" s="182">
        <f t="shared" si="131"/>
        <v>182</v>
      </c>
      <c r="AJ227" s="182">
        <f t="shared" si="132"/>
        <v>196</v>
      </c>
      <c r="AL227" s="182">
        <f t="shared" si="120"/>
        <v>210</v>
      </c>
      <c r="AN227" s="182">
        <f t="shared" si="121"/>
        <v>224</v>
      </c>
      <c r="AP227" s="182">
        <f t="shared" si="122"/>
        <v>238</v>
      </c>
      <c r="AR227" s="182">
        <f t="shared" si="123"/>
        <v>252</v>
      </c>
      <c r="AT227" s="182">
        <f t="shared" si="133"/>
        <v>266</v>
      </c>
      <c r="AV227" s="182">
        <f t="shared" si="134"/>
        <v>280</v>
      </c>
      <c r="AX227" s="182">
        <f t="shared" si="135"/>
        <v>294</v>
      </c>
    </row>
    <row r="228" spans="1:50">
      <c r="A228" s="167">
        <f>'Aim 1 Study Calendar - JV'!A228</f>
        <v>527</v>
      </c>
      <c r="B228" s="166">
        <f>'Aim 1 Study Calendar - JV'!D228</f>
        <v>219544</v>
      </c>
      <c r="C228" s="166" t="str">
        <f>'Aim 1 Study Calendar - JV'!E228</f>
        <v>Unchanged</v>
      </c>
      <c r="D228" s="168">
        <f>'Aim 1 Study Calendar - JV'!T228</f>
        <v>44791</v>
      </c>
      <c r="E228" s="168" t="str">
        <f>'Aim 1 Study Calendar - JV'!L228</f>
        <v>Not Yet Assigned</v>
      </c>
      <c r="F228" s="182">
        <f>'Aim 1 Study Calendar - JV'!AX228</f>
        <v>0</v>
      </c>
      <c r="H228" s="182">
        <f t="shared" si="114"/>
        <v>14</v>
      </c>
      <c r="J228" s="182">
        <f t="shared" si="115"/>
        <v>28</v>
      </c>
      <c r="L228" s="182">
        <f t="shared" si="116"/>
        <v>42</v>
      </c>
      <c r="N228" s="182">
        <f t="shared" si="117"/>
        <v>56</v>
      </c>
      <c r="O228" s="165">
        <f>'Aim 1 Study Calendar - JV'!AC228</f>
        <v>0</v>
      </c>
      <c r="P228" s="182">
        <f t="shared" si="118"/>
        <v>70</v>
      </c>
      <c r="Q228" s="165">
        <f>'Aim 1 Study Calendar - JV'!AK228</f>
        <v>0</v>
      </c>
      <c r="R228" s="182">
        <f t="shared" si="124"/>
        <v>84</v>
      </c>
      <c r="S228" s="165" t="s">
        <v>146</v>
      </c>
      <c r="T228" s="182">
        <f t="shared" si="125"/>
        <v>91</v>
      </c>
      <c r="V228" s="183">
        <f t="shared" si="119"/>
        <v>98</v>
      </c>
      <c r="X228" s="182">
        <f t="shared" si="126"/>
        <v>112</v>
      </c>
      <c r="Z228" s="182">
        <f t="shared" si="127"/>
        <v>126</v>
      </c>
      <c r="AB228" s="182">
        <f t="shared" si="128"/>
        <v>140</v>
      </c>
      <c r="AD228" s="182">
        <f t="shared" si="129"/>
        <v>154</v>
      </c>
      <c r="AF228" s="182">
        <f t="shared" si="130"/>
        <v>168</v>
      </c>
      <c r="AH228" s="182">
        <f t="shared" si="131"/>
        <v>182</v>
      </c>
      <c r="AJ228" s="182">
        <f t="shared" si="132"/>
        <v>196</v>
      </c>
      <c r="AL228" s="182">
        <f t="shared" si="120"/>
        <v>210</v>
      </c>
      <c r="AN228" s="182">
        <f t="shared" si="121"/>
        <v>224</v>
      </c>
      <c r="AP228" s="182">
        <f t="shared" si="122"/>
        <v>238</v>
      </c>
      <c r="AR228" s="182">
        <f t="shared" si="123"/>
        <v>252</v>
      </c>
      <c r="AT228" s="182">
        <f t="shared" si="133"/>
        <v>266</v>
      </c>
      <c r="AV228" s="182">
        <f t="shared" si="134"/>
        <v>280</v>
      </c>
      <c r="AX228" s="182">
        <f t="shared" si="135"/>
        <v>294</v>
      </c>
    </row>
    <row r="229" spans="1:50">
      <c r="A229" s="167">
        <f>'Aim 1 Study Calendar - JV'!A229</f>
        <v>528</v>
      </c>
      <c r="B229" s="166">
        <f>'Aim 1 Study Calendar - JV'!D229</f>
        <v>219544</v>
      </c>
      <c r="C229" s="166" t="str">
        <f>'Aim 1 Study Calendar - JV'!E229</f>
        <v>Unchanged</v>
      </c>
      <c r="D229" s="168">
        <f>'Aim 1 Study Calendar - JV'!T229</f>
        <v>44791</v>
      </c>
      <c r="E229" s="168" t="str">
        <f>'Aim 1 Study Calendar - JV'!L229</f>
        <v>Not Yet Assigned</v>
      </c>
      <c r="F229" s="182">
        <f>'Aim 1 Study Calendar - JV'!AX229</f>
        <v>0</v>
      </c>
      <c r="H229" s="182">
        <f t="shared" si="114"/>
        <v>14</v>
      </c>
      <c r="J229" s="182">
        <f t="shared" si="115"/>
        <v>28</v>
      </c>
      <c r="L229" s="182">
        <f t="shared" si="116"/>
        <v>42</v>
      </c>
      <c r="N229" s="182">
        <f t="shared" si="117"/>
        <v>56</v>
      </c>
      <c r="O229" s="165">
        <f>'Aim 1 Study Calendar - JV'!AC229</f>
        <v>0</v>
      </c>
      <c r="P229" s="182">
        <f t="shared" si="118"/>
        <v>70</v>
      </c>
      <c r="Q229" s="165">
        <f>'Aim 1 Study Calendar - JV'!AK229</f>
        <v>0</v>
      </c>
      <c r="R229" s="182">
        <f t="shared" si="124"/>
        <v>84</v>
      </c>
      <c r="S229" s="165" t="s">
        <v>146</v>
      </c>
      <c r="T229" s="182">
        <f t="shared" si="125"/>
        <v>91</v>
      </c>
      <c r="V229" s="183">
        <f t="shared" si="119"/>
        <v>98</v>
      </c>
      <c r="X229" s="182">
        <f t="shared" si="126"/>
        <v>112</v>
      </c>
      <c r="Z229" s="182">
        <f t="shared" si="127"/>
        <v>126</v>
      </c>
      <c r="AB229" s="182">
        <f t="shared" si="128"/>
        <v>140</v>
      </c>
      <c r="AD229" s="182">
        <f t="shared" si="129"/>
        <v>154</v>
      </c>
      <c r="AF229" s="182">
        <f t="shared" si="130"/>
        <v>168</v>
      </c>
      <c r="AH229" s="182">
        <f t="shared" si="131"/>
        <v>182</v>
      </c>
      <c r="AJ229" s="182">
        <f t="shared" si="132"/>
        <v>196</v>
      </c>
      <c r="AL229" s="182">
        <f t="shared" si="120"/>
        <v>210</v>
      </c>
      <c r="AN229" s="182">
        <f t="shared" si="121"/>
        <v>224</v>
      </c>
      <c r="AP229" s="182">
        <f t="shared" si="122"/>
        <v>238</v>
      </c>
      <c r="AR229" s="182">
        <f t="shared" si="123"/>
        <v>252</v>
      </c>
      <c r="AT229" s="182">
        <f t="shared" si="133"/>
        <v>266</v>
      </c>
      <c r="AV229" s="182">
        <f t="shared" si="134"/>
        <v>280</v>
      </c>
      <c r="AX229" s="182">
        <f t="shared" si="135"/>
        <v>294</v>
      </c>
    </row>
    <row r="230" spans="1:50">
      <c r="A230" s="167">
        <f>'Aim 1 Study Calendar - JV'!A230</f>
        <v>529</v>
      </c>
      <c r="B230" s="166">
        <f>'Aim 1 Study Calendar - JV'!D230</f>
        <v>219544</v>
      </c>
      <c r="C230" s="166" t="str">
        <f>'Aim 1 Study Calendar - JV'!E230</f>
        <v>Unchanged</v>
      </c>
      <c r="D230" s="168">
        <f>'Aim 1 Study Calendar - JV'!T230</f>
        <v>44791</v>
      </c>
      <c r="E230" s="168" t="str">
        <f>'Aim 1 Study Calendar - JV'!L230</f>
        <v>Not Yet Assigned</v>
      </c>
      <c r="F230" s="182">
        <f>'Aim 1 Study Calendar - JV'!AX230</f>
        <v>0</v>
      </c>
      <c r="H230" s="182">
        <f t="shared" si="114"/>
        <v>14</v>
      </c>
      <c r="J230" s="182">
        <f t="shared" si="115"/>
        <v>28</v>
      </c>
      <c r="L230" s="182">
        <f t="shared" si="116"/>
        <v>42</v>
      </c>
      <c r="N230" s="182">
        <f t="shared" si="117"/>
        <v>56</v>
      </c>
      <c r="O230" s="165">
        <f>'Aim 1 Study Calendar - JV'!AC230</f>
        <v>0</v>
      </c>
      <c r="P230" s="182">
        <f t="shared" si="118"/>
        <v>70</v>
      </c>
      <c r="Q230" s="165">
        <f>'Aim 1 Study Calendar - JV'!AK230</f>
        <v>0</v>
      </c>
      <c r="R230" s="182">
        <f t="shared" si="124"/>
        <v>84</v>
      </c>
      <c r="S230" s="165" t="s">
        <v>146</v>
      </c>
      <c r="T230" s="182">
        <f t="shared" si="125"/>
        <v>91</v>
      </c>
      <c r="V230" s="183">
        <f t="shared" si="119"/>
        <v>98</v>
      </c>
      <c r="X230" s="182">
        <f t="shared" si="126"/>
        <v>112</v>
      </c>
      <c r="Z230" s="182">
        <f t="shared" si="127"/>
        <v>126</v>
      </c>
      <c r="AB230" s="182">
        <f t="shared" si="128"/>
        <v>140</v>
      </c>
      <c r="AD230" s="182">
        <f t="shared" si="129"/>
        <v>154</v>
      </c>
      <c r="AF230" s="182">
        <f t="shared" si="130"/>
        <v>168</v>
      </c>
      <c r="AH230" s="182">
        <f t="shared" si="131"/>
        <v>182</v>
      </c>
      <c r="AJ230" s="182">
        <f t="shared" si="132"/>
        <v>196</v>
      </c>
      <c r="AL230" s="182">
        <f t="shared" si="120"/>
        <v>210</v>
      </c>
      <c r="AN230" s="182">
        <f t="shared" si="121"/>
        <v>224</v>
      </c>
      <c r="AP230" s="182">
        <f t="shared" si="122"/>
        <v>238</v>
      </c>
      <c r="AR230" s="182">
        <f t="shared" si="123"/>
        <v>252</v>
      </c>
      <c r="AT230" s="182">
        <f t="shared" si="133"/>
        <v>266</v>
      </c>
      <c r="AV230" s="182">
        <f t="shared" si="134"/>
        <v>280</v>
      </c>
      <c r="AX230" s="182">
        <f t="shared" si="135"/>
        <v>294</v>
      </c>
    </row>
    <row r="231" spans="1:50">
      <c r="A231" s="167">
        <f>'Aim 1 Study Calendar - JV'!A231</f>
        <v>530</v>
      </c>
      <c r="B231" s="166">
        <f>'Aim 1 Study Calendar - JV'!D231</f>
        <v>219544</v>
      </c>
      <c r="C231" s="166" t="str">
        <f>'Aim 1 Study Calendar - JV'!E231</f>
        <v>Unchanged</v>
      </c>
      <c r="D231" s="168">
        <f>'Aim 1 Study Calendar - JV'!T231</f>
        <v>44791</v>
      </c>
      <c r="E231" s="168" t="str">
        <f>'Aim 1 Study Calendar - JV'!L231</f>
        <v>Not Yet Assigned</v>
      </c>
      <c r="F231" s="182">
        <f>'Aim 1 Study Calendar - JV'!AX231</f>
        <v>0</v>
      </c>
      <c r="H231" s="182">
        <f t="shared" si="114"/>
        <v>14</v>
      </c>
      <c r="J231" s="182">
        <f t="shared" si="115"/>
        <v>28</v>
      </c>
      <c r="L231" s="182">
        <f t="shared" si="116"/>
        <v>42</v>
      </c>
      <c r="N231" s="182">
        <f t="shared" si="117"/>
        <v>56</v>
      </c>
      <c r="O231" s="165">
        <f>'Aim 1 Study Calendar - JV'!AC231</f>
        <v>0</v>
      </c>
      <c r="P231" s="182">
        <f t="shared" si="118"/>
        <v>70</v>
      </c>
      <c r="Q231" s="165">
        <f>'Aim 1 Study Calendar - JV'!AK231</f>
        <v>0</v>
      </c>
      <c r="R231" s="182">
        <f t="shared" si="124"/>
        <v>84</v>
      </c>
      <c r="S231" s="165" t="s">
        <v>146</v>
      </c>
      <c r="T231" s="182">
        <f t="shared" si="125"/>
        <v>91</v>
      </c>
      <c r="V231" s="183">
        <f t="shared" si="119"/>
        <v>98</v>
      </c>
      <c r="X231" s="182">
        <f t="shared" si="126"/>
        <v>112</v>
      </c>
      <c r="Z231" s="182">
        <f t="shared" si="127"/>
        <v>126</v>
      </c>
      <c r="AB231" s="182">
        <f t="shared" si="128"/>
        <v>140</v>
      </c>
      <c r="AD231" s="182">
        <f t="shared" si="129"/>
        <v>154</v>
      </c>
      <c r="AF231" s="182">
        <f t="shared" si="130"/>
        <v>168</v>
      </c>
      <c r="AH231" s="182">
        <f t="shared" si="131"/>
        <v>182</v>
      </c>
      <c r="AJ231" s="182">
        <f t="shared" si="132"/>
        <v>196</v>
      </c>
      <c r="AL231" s="182">
        <f t="shared" si="120"/>
        <v>210</v>
      </c>
      <c r="AN231" s="182">
        <f t="shared" si="121"/>
        <v>224</v>
      </c>
      <c r="AP231" s="182">
        <f t="shared" si="122"/>
        <v>238</v>
      </c>
      <c r="AR231" s="182">
        <f t="shared" si="123"/>
        <v>252</v>
      </c>
      <c r="AT231" s="182">
        <f t="shared" si="133"/>
        <v>266</v>
      </c>
      <c r="AV231" s="182">
        <f t="shared" si="134"/>
        <v>280</v>
      </c>
      <c r="AX231" s="182">
        <f t="shared" si="135"/>
        <v>294</v>
      </c>
    </row>
    <row r="232" spans="1:50">
      <c r="D232" s="184"/>
      <c r="E232" s="184"/>
      <c r="F232" s="185"/>
    </row>
  </sheetData>
  <autoFilter ref="A1:A232" xr:uid="{04AEADB4-56A9-4E5C-AFB8-4DCD2695CEB3}">
    <sortState xmlns:xlrd2="http://schemas.microsoft.com/office/spreadsheetml/2017/richdata2" ref="A2:AY232">
      <sortCondition ref="A1:A232"/>
    </sortState>
  </autoFilter>
  <sortState xmlns:xlrd2="http://schemas.microsoft.com/office/spreadsheetml/2017/richdata2" ref="A2:AY232">
    <sortCondition ref="E1:E232"/>
  </sortState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A5A3-6C54-4978-BDE3-9798EEFF5C7F}">
  <dimension ref="A1:AW176"/>
  <sheetViews>
    <sheetView tabSelected="1" zoomScale="92" zoomScaleNormal="100" workbookViewId="0">
      <pane xSplit="1" topLeftCell="B1" activePane="topRight" state="frozen"/>
      <selection activeCell="A22" sqref="A22"/>
      <selection pane="topRight"/>
    </sheetView>
  </sheetViews>
  <sheetFormatPr defaultColWidth="8.625" defaultRowHeight="18"/>
  <cols>
    <col min="1" max="1" width="10.5" style="114" customWidth="1"/>
    <col min="2" max="2" width="12.625" style="3" customWidth="1"/>
    <col min="3" max="3" width="10.125" style="3" bestFit="1" customWidth="1"/>
    <col min="4" max="4" width="20.625" customWidth="1"/>
    <col min="5" max="5" width="20.625" style="71" customWidth="1"/>
    <col min="6" max="6" width="20.625" customWidth="1"/>
    <col min="7" max="7" width="20.625" style="71" customWidth="1"/>
    <col min="8" max="8" width="20.625" customWidth="1"/>
    <col min="9" max="9" width="20.625" style="71" customWidth="1"/>
    <col min="10" max="10" width="20.625" customWidth="1"/>
    <col min="11" max="11" width="20.625" style="71" customWidth="1"/>
    <col min="12" max="12" width="20.625" customWidth="1"/>
    <col min="13" max="13" width="20.625" style="71" customWidth="1"/>
    <col min="14" max="14" width="20.625" customWidth="1"/>
    <col min="15" max="15" width="20.625" style="71" customWidth="1"/>
    <col min="16" max="16" width="20.625" customWidth="1"/>
    <col min="17" max="17" width="20.625" style="71" customWidth="1"/>
    <col min="18" max="18" width="20.625" customWidth="1"/>
    <col min="19" max="19" width="20.625" style="71" customWidth="1"/>
    <col min="20" max="20" width="20.625" style="11" customWidth="1"/>
    <col min="21" max="21" width="20.625" style="71" customWidth="1"/>
    <col min="22" max="22" width="20.625" customWidth="1"/>
    <col min="23" max="23" width="20.625" style="71" customWidth="1"/>
    <col min="24" max="24" width="20.625" customWidth="1"/>
    <col min="25" max="25" width="20.625" style="71" customWidth="1"/>
    <col min="26" max="26" width="20.625" customWidth="1"/>
    <col min="27" max="27" width="20.625" style="71" customWidth="1"/>
    <col min="28" max="28" width="20.625" customWidth="1"/>
    <col min="29" max="29" width="20.625" style="71" customWidth="1"/>
    <col min="30" max="30" width="20.625" customWidth="1"/>
    <col min="31" max="31" width="20.625" style="71" customWidth="1"/>
    <col min="32" max="32" width="20.625" customWidth="1"/>
    <col min="33" max="33" width="20.625" style="71" customWidth="1"/>
    <col min="34" max="34" width="20.625" customWidth="1"/>
    <col min="35" max="35" width="20.625" style="71" customWidth="1"/>
    <col min="36" max="36" width="20.625" customWidth="1"/>
    <col min="37" max="37" width="20.625" style="71" customWidth="1"/>
    <col min="38" max="38" width="20.625" customWidth="1"/>
    <col min="39" max="39" width="20.625" style="71" customWidth="1"/>
    <col min="40" max="40" width="20.625" customWidth="1"/>
    <col min="41" max="41" width="20.625" style="71" customWidth="1"/>
    <col min="42" max="42" width="20.625" customWidth="1"/>
    <col min="43" max="43" width="20.625" style="71" customWidth="1"/>
    <col min="44" max="44" width="20.625" customWidth="1"/>
    <col min="45" max="45" width="20.625" style="71" customWidth="1"/>
    <col min="46" max="46" width="20.625" customWidth="1"/>
    <col min="47" max="47" width="20.625" style="71" customWidth="1"/>
    <col min="48" max="48" width="20.625" customWidth="1"/>
    <col min="49" max="49" width="20.625" style="71" customWidth="1"/>
  </cols>
  <sheetData>
    <row r="1" spans="1:49">
      <c r="A1" s="127" t="s">
        <v>0</v>
      </c>
      <c r="B1" s="5" t="s">
        <v>147</v>
      </c>
      <c r="C1" s="58" t="s">
        <v>19</v>
      </c>
      <c r="D1" s="5" t="s">
        <v>100</v>
      </c>
      <c r="E1" s="54" t="s">
        <v>101</v>
      </c>
      <c r="F1" s="5" t="s">
        <v>102</v>
      </c>
      <c r="G1" s="54" t="s">
        <v>103</v>
      </c>
      <c r="H1" s="5" t="s">
        <v>104</v>
      </c>
      <c r="I1" s="54" t="s">
        <v>105</v>
      </c>
      <c r="J1" s="5" t="s">
        <v>106</v>
      </c>
      <c r="K1" s="54" t="s">
        <v>107</v>
      </c>
      <c r="L1" s="5" t="s">
        <v>108</v>
      </c>
      <c r="M1" s="54" t="s">
        <v>109</v>
      </c>
      <c r="N1" s="5" t="s">
        <v>110</v>
      </c>
      <c r="O1" s="54" t="s">
        <v>111</v>
      </c>
      <c r="P1" s="5" t="s">
        <v>112</v>
      </c>
      <c r="Q1" s="54" t="s">
        <v>113</v>
      </c>
      <c r="R1" s="5" t="s">
        <v>114</v>
      </c>
      <c r="S1" s="54" t="s">
        <v>115</v>
      </c>
      <c r="T1" s="54" t="s">
        <v>116</v>
      </c>
      <c r="U1" s="54" t="s">
        <v>117</v>
      </c>
      <c r="V1" s="5" t="s">
        <v>118</v>
      </c>
      <c r="W1" s="54" t="s">
        <v>119</v>
      </c>
      <c r="X1" s="5" t="s">
        <v>120</v>
      </c>
      <c r="Y1" s="54" t="s">
        <v>121</v>
      </c>
      <c r="Z1" s="5" t="s">
        <v>122</v>
      </c>
      <c r="AA1" s="54" t="s">
        <v>123</v>
      </c>
      <c r="AB1" s="5" t="s">
        <v>124</v>
      </c>
      <c r="AC1" s="54" t="s">
        <v>125</v>
      </c>
      <c r="AD1" s="5" t="s">
        <v>126</v>
      </c>
      <c r="AE1" s="54" t="s">
        <v>127</v>
      </c>
      <c r="AF1" s="5" t="s">
        <v>128</v>
      </c>
      <c r="AG1" s="54" t="s">
        <v>129</v>
      </c>
      <c r="AH1" s="5" t="s">
        <v>130</v>
      </c>
      <c r="AI1" s="54" t="s">
        <v>131</v>
      </c>
      <c r="AJ1" s="5" t="s">
        <v>132</v>
      </c>
      <c r="AK1" s="54" t="s">
        <v>133</v>
      </c>
      <c r="AL1" s="5" t="s">
        <v>134</v>
      </c>
      <c r="AM1" s="54" t="s">
        <v>135</v>
      </c>
      <c r="AN1" s="5" t="s">
        <v>136</v>
      </c>
      <c r="AO1" s="54" t="s">
        <v>137</v>
      </c>
      <c r="AP1" s="5" t="s">
        <v>138</v>
      </c>
      <c r="AQ1" s="54" t="s">
        <v>139</v>
      </c>
      <c r="AR1" s="5" t="s">
        <v>140</v>
      </c>
      <c r="AS1" s="54" t="s">
        <v>141</v>
      </c>
      <c r="AT1" s="5" t="s">
        <v>142</v>
      </c>
      <c r="AU1" s="54" t="s">
        <v>143</v>
      </c>
      <c r="AV1" s="5" t="s">
        <v>144</v>
      </c>
      <c r="AW1" s="54" t="s">
        <v>145</v>
      </c>
    </row>
    <row r="2" spans="1:49">
      <c r="A2" s="128">
        <f>'Aim 2 Study Calendar - LEO'!A2</f>
        <v>200</v>
      </c>
      <c r="B2" s="3">
        <v>209576</v>
      </c>
      <c r="C2" s="59">
        <f>'Aim 2 Study Calendar - LEO'!T2</f>
        <v>44698</v>
      </c>
      <c r="D2" s="57">
        <f>'Aim 2 Study Calendar - LEO'!AY2</f>
        <v>44728</v>
      </c>
      <c r="E2" s="71">
        <v>16.100000000000001</v>
      </c>
      <c r="F2" s="57">
        <f t="shared" ref="F2:F65" si="0">D2+14</f>
        <v>44742</v>
      </c>
      <c r="G2" s="71">
        <v>17.100000000000001</v>
      </c>
      <c r="H2" s="57">
        <f t="shared" ref="H2:H65" si="1">F2+14</f>
        <v>44756</v>
      </c>
      <c r="I2" s="162">
        <v>18.399999999999999</v>
      </c>
      <c r="J2" s="57">
        <f t="shared" ref="J2:J65" si="2">H2+14</f>
        <v>44770</v>
      </c>
      <c r="K2" s="71">
        <v>18.3</v>
      </c>
      <c r="L2" s="57">
        <f t="shared" ref="L2:L65" si="3">J2+14</f>
        <v>44784</v>
      </c>
      <c r="M2" s="162">
        <v>19.899999999999999</v>
      </c>
      <c r="N2" s="57">
        <f t="shared" ref="N2:N65" si="4">L2+14</f>
        <v>44798</v>
      </c>
      <c r="O2" s="196" t="s">
        <v>148</v>
      </c>
      <c r="P2" s="57">
        <f t="shared" ref="P2:P65" si="5">N2+14</f>
        <v>44812</v>
      </c>
      <c r="R2" s="57">
        <f>P2+7</f>
        <v>44819</v>
      </c>
      <c r="T2" s="11">
        <f>R2+7</f>
        <v>44826</v>
      </c>
      <c r="U2" s="71">
        <v>19.899999999999999</v>
      </c>
      <c r="V2" s="57">
        <f>R2+21</f>
        <v>44840</v>
      </c>
      <c r="W2" s="71">
        <v>20.100000000000001</v>
      </c>
      <c r="X2" s="57">
        <f t="shared" ref="X2:X65" si="6">V2+14</f>
        <v>44854</v>
      </c>
      <c r="Y2" s="71">
        <v>20.9</v>
      </c>
      <c r="Z2" s="57">
        <f t="shared" ref="Z2:Z39" si="7">X2+14</f>
        <v>44868</v>
      </c>
      <c r="AB2" s="57">
        <f t="shared" ref="AB2:AB12" si="8">Z2+14</f>
        <v>44882</v>
      </c>
      <c r="AD2" s="57">
        <f t="shared" ref="AD2:AD12" si="9">AB2+14</f>
        <v>44896</v>
      </c>
      <c r="AF2" s="57">
        <f t="shared" ref="AF2:AF12" si="10">AD2+14</f>
        <v>44910</v>
      </c>
      <c r="AH2" s="57">
        <f t="shared" ref="AH2:AH12" si="11">AF2+14</f>
        <v>44924</v>
      </c>
      <c r="AJ2" s="57">
        <f t="shared" ref="AJ2:AJ12" si="12">AH2+14</f>
        <v>44938</v>
      </c>
      <c r="AL2" s="57">
        <f t="shared" ref="AL2:AL12" si="13">AJ2+14</f>
        <v>44952</v>
      </c>
      <c r="AN2" s="57">
        <f t="shared" ref="AN2:AN12" si="14">AL2+14</f>
        <v>44966</v>
      </c>
      <c r="AP2" s="57">
        <f t="shared" ref="AP2:AP12" si="15">AN2+14</f>
        <v>44980</v>
      </c>
      <c r="AR2" s="57">
        <f t="shared" ref="AR2:AR12" si="16">AP2+14</f>
        <v>44994</v>
      </c>
      <c r="AT2" s="57">
        <f t="shared" ref="AT2:AT11" si="17">AR2+14</f>
        <v>45008</v>
      </c>
      <c r="AV2" s="57">
        <f t="shared" ref="AV2:AV11" si="18">AT2+14</f>
        <v>45022</v>
      </c>
    </row>
    <row r="3" spans="1:49">
      <c r="A3" s="128">
        <f>'Aim 2 Study Calendar - LEO'!A3</f>
        <v>201</v>
      </c>
      <c r="B3" s="144">
        <v>209576</v>
      </c>
      <c r="C3" s="59">
        <f>'Aim 2 Study Calendar - LEO'!T3</f>
        <v>44698</v>
      </c>
      <c r="D3" s="57">
        <f>'Aim 2 Study Calendar - LEO'!AY3</f>
        <v>44728</v>
      </c>
      <c r="E3" s="71">
        <v>15.9</v>
      </c>
      <c r="F3" s="57">
        <f t="shared" si="0"/>
        <v>44742</v>
      </c>
      <c r="G3" s="71">
        <v>17.8</v>
      </c>
      <c r="H3" s="57">
        <f t="shared" si="1"/>
        <v>44756</v>
      </c>
      <c r="I3" s="162">
        <v>19.2</v>
      </c>
      <c r="J3" s="57">
        <f t="shared" si="2"/>
        <v>44770</v>
      </c>
      <c r="K3" s="71">
        <v>19.8</v>
      </c>
      <c r="L3" s="57">
        <f t="shared" si="3"/>
        <v>44784</v>
      </c>
      <c r="M3" s="162">
        <v>20.7</v>
      </c>
      <c r="N3" s="57">
        <f t="shared" si="4"/>
        <v>44798</v>
      </c>
      <c r="O3" s="161" t="s">
        <v>148</v>
      </c>
      <c r="P3" s="57">
        <f t="shared" si="5"/>
        <v>44812</v>
      </c>
      <c r="R3" s="57">
        <f t="shared" ref="R3:R66" si="19">P3+7</f>
        <v>44819</v>
      </c>
      <c r="T3" s="11">
        <f t="shared" ref="T3:T66" si="20">R3+7</f>
        <v>44826</v>
      </c>
      <c r="U3" s="71">
        <v>20.8</v>
      </c>
      <c r="V3" s="57">
        <f t="shared" ref="V3:V12" si="21">R3+21</f>
        <v>44840</v>
      </c>
      <c r="W3" s="71">
        <v>22.1</v>
      </c>
      <c r="X3" s="57">
        <f t="shared" si="6"/>
        <v>44854</v>
      </c>
      <c r="Y3" s="71">
        <v>22.3</v>
      </c>
      <c r="Z3" s="57">
        <f t="shared" si="7"/>
        <v>44868</v>
      </c>
      <c r="AB3" s="57">
        <f t="shared" si="8"/>
        <v>44882</v>
      </c>
      <c r="AD3" s="57">
        <f t="shared" si="9"/>
        <v>44896</v>
      </c>
      <c r="AF3" s="57">
        <f t="shared" si="10"/>
        <v>44910</v>
      </c>
      <c r="AH3" s="57">
        <f t="shared" si="11"/>
        <v>44924</v>
      </c>
      <c r="AJ3" s="57">
        <f t="shared" si="12"/>
        <v>44938</v>
      </c>
      <c r="AL3" s="57">
        <f t="shared" si="13"/>
        <v>44952</v>
      </c>
      <c r="AN3" s="57">
        <f t="shared" si="14"/>
        <v>44966</v>
      </c>
      <c r="AP3" s="57">
        <f t="shared" si="15"/>
        <v>44980</v>
      </c>
      <c r="AR3" s="57">
        <f t="shared" si="16"/>
        <v>44994</v>
      </c>
      <c r="AT3" s="57">
        <f t="shared" si="17"/>
        <v>45008</v>
      </c>
      <c r="AV3" s="57">
        <f t="shared" si="18"/>
        <v>45022</v>
      </c>
    </row>
    <row r="4" spans="1:49">
      <c r="A4" s="128">
        <f>'Aim 2 Study Calendar - LEO'!A4</f>
        <v>202</v>
      </c>
      <c r="B4" s="144">
        <v>209576</v>
      </c>
      <c r="C4" s="59">
        <f>'Aim 2 Study Calendar - LEO'!T4</f>
        <v>44698</v>
      </c>
      <c r="D4" s="57">
        <f>'Aim 2 Study Calendar - LEO'!AY4</f>
        <v>44728</v>
      </c>
      <c r="E4" s="71">
        <v>13.4</v>
      </c>
      <c r="F4" s="57">
        <f t="shared" si="0"/>
        <v>44742</v>
      </c>
      <c r="G4" s="71">
        <v>17.899999999999999</v>
      </c>
      <c r="H4" s="57">
        <f t="shared" si="1"/>
        <v>44756</v>
      </c>
      <c r="I4" s="162">
        <v>19.100000000000001</v>
      </c>
      <c r="J4" s="57">
        <f t="shared" si="2"/>
        <v>44770</v>
      </c>
      <c r="K4" s="71">
        <v>19</v>
      </c>
      <c r="L4" s="57">
        <f t="shared" si="3"/>
        <v>44784</v>
      </c>
      <c r="M4" s="162">
        <v>20.6</v>
      </c>
      <c r="N4" s="57">
        <f t="shared" si="4"/>
        <v>44798</v>
      </c>
      <c r="O4" s="161" t="s">
        <v>148</v>
      </c>
      <c r="P4" s="57">
        <f t="shared" si="5"/>
        <v>44812</v>
      </c>
      <c r="R4" s="57">
        <f t="shared" si="19"/>
        <v>44819</v>
      </c>
      <c r="T4" s="11">
        <f t="shared" si="20"/>
        <v>44826</v>
      </c>
      <c r="U4" s="71">
        <v>19.899999999999999</v>
      </c>
      <c r="V4" s="57">
        <f t="shared" si="21"/>
        <v>44840</v>
      </c>
      <c r="W4" s="71">
        <v>20.9</v>
      </c>
      <c r="X4" s="57">
        <f t="shared" si="6"/>
        <v>44854</v>
      </c>
      <c r="Y4" s="71">
        <v>21.7</v>
      </c>
      <c r="Z4" s="57">
        <f t="shared" si="7"/>
        <v>44868</v>
      </c>
      <c r="AB4" s="57">
        <f t="shared" si="8"/>
        <v>44882</v>
      </c>
      <c r="AD4" s="57">
        <f t="shared" si="9"/>
        <v>44896</v>
      </c>
      <c r="AF4" s="57">
        <f t="shared" si="10"/>
        <v>44910</v>
      </c>
      <c r="AH4" s="57">
        <f t="shared" si="11"/>
        <v>44924</v>
      </c>
      <c r="AJ4" s="57">
        <f t="shared" si="12"/>
        <v>44938</v>
      </c>
      <c r="AL4" s="57">
        <f t="shared" si="13"/>
        <v>44952</v>
      </c>
      <c r="AN4" s="57">
        <f t="shared" si="14"/>
        <v>44966</v>
      </c>
      <c r="AP4" s="57">
        <f t="shared" si="15"/>
        <v>44980</v>
      </c>
      <c r="AR4" s="57">
        <f t="shared" si="16"/>
        <v>44994</v>
      </c>
      <c r="AT4" s="57">
        <f t="shared" si="17"/>
        <v>45008</v>
      </c>
      <c r="AV4" s="57">
        <f t="shared" si="18"/>
        <v>45022</v>
      </c>
    </row>
    <row r="5" spans="1:49">
      <c r="A5" s="128">
        <f>'Aim 2 Study Calendar - LEO'!A5</f>
        <v>203</v>
      </c>
      <c r="B5" s="144">
        <v>209576</v>
      </c>
      <c r="C5" s="59">
        <f>'Aim 2 Study Calendar - LEO'!T5</f>
        <v>44698</v>
      </c>
      <c r="D5" s="57">
        <f>'Aim 2 Study Calendar - LEO'!AY5</f>
        <v>44728</v>
      </c>
      <c r="E5" s="71">
        <v>15.1</v>
      </c>
      <c r="F5" s="57">
        <f t="shared" si="0"/>
        <v>44742</v>
      </c>
      <c r="G5" s="71">
        <v>17.3</v>
      </c>
      <c r="H5" s="57">
        <f t="shared" si="1"/>
        <v>44756</v>
      </c>
      <c r="I5" s="162">
        <v>19</v>
      </c>
      <c r="J5" s="57">
        <f t="shared" si="2"/>
        <v>44770</v>
      </c>
      <c r="K5" s="71">
        <v>19.5</v>
      </c>
      <c r="L5" s="57">
        <f t="shared" si="3"/>
        <v>44784</v>
      </c>
      <c r="M5" s="162">
        <v>20.6</v>
      </c>
      <c r="N5" s="57">
        <f t="shared" si="4"/>
        <v>44798</v>
      </c>
      <c r="O5" s="161" t="s">
        <v>148</v>
      </c>
      <c r="P5" s="57">
        <f t="shared" si="5"/>
        <v>44812</v>
      </c>
      <c r="R5" s="57">
        <f t="shared" si="19"/>
        <v>44819</v>
      </c>
      <c r="T5" s="11">
        <f t="shared" si="20"/>
        <v>44826</v>
      </c>
      <c r="U5" s="71">
        <v>19.899999999999999</v>
      </c>
      <c r="V5" s="57">
        <f t="shared" si="21"/>
        <v>44840</v>
      </c>
      <c r="W5" s="71">
        <v>21.1</v>
      </c>
      <c r="X5" s="57">
        <f t="shared" si="6"/>
        <v>44854</v>
      </c>
      <c r="Y5" s="71">
        <v>21</v>
      </c>
      <c r="Z5" s="57">
        <f t="shared" si="7"/>
        <v>44868</v>
      </c>
      <c r="AB5" s="57">
        <f t="shared" si="8"/>
        <v>44882</v>
      </c>
      <c r="AD5" s="57">
        <f t="shared" si="9"/>
        <v>44896</v>
      </c>
      <c r="AF5" s="57">
        <f t="shared" si="10"/>
        <v>44910</v>
      </c>
      <c r="AH5" s="57">
        <f t="shared" si="11"/>
        <v>44924</v>
      </c>
      <c r="AJ5" s="57">
        <f t="shared" si="12"/>
        <v>44938</v>
      </c>
      <c r="AL5" s="57">
        <f t="shared" si="13"/>
        <v>44952</v>
      </c>
      <c r="AN5" s="57">
        <f t="shared" si="14"/>
        <v>44966</v>
      </c>
      <c r="AP5" s="57">
        <f t="shared" si="15"/>
        <v>44980</v>
      </c>
      <c r="AR5" s="57">
        <f t="shared" si="16"/>
        <v>44994</v>
      </c>
      <c r="AT5" s="57">
        <f t="shared" si="17"/>
        <v>45008</v>
      </c>
      <c r="AV5" s="57">
        <f t="shared" si="18"/>
        <v>45022</v>
      </c>
    </row>
    <row r="6" spans="1:49">
      <c r="A6" s="128">
        <f>'Aim 2 Study Calendar - LEO'!A6</f>
        <v>204</v>
      </c>
      <c r="B6" s="144">
        <v>209576</v>
      </c>
      <c r="C6" s="59">
        <f>'Aim 2 Study Calendar - LEO'!T6</f>
        <v>44698</v>
      </c>
      <c r="D6" s="57">
        <f>'Aim 2 Study Calendar - LEO'!AY6</f>
        <v>44728</v>
      </c>
      <c r="E6" s="71">
        <v>14.8</v>
      </c>
      <c r="F6" s="57">
        <f t="shared" si="0"/>
        <v>44742</v>
      </c>
      <c r="G6" s="71">
        <v>18.2</v>
      </c>
      <c r="H6" s="57">
        <f t="shared" si="1"/>
        <v>44756</v>
      </c>
      <c r="I6" s="162">
        <v>19</v>
      </c>
      <c r="J6" s="57">
        <f t="shared" si="2"/>
        <v>44770</v>
      </c>
      <c r="K6" s="71">
        <v>19.2</v>
      </c>
      <c r="L6" s="57">
        <f t="shared" si="3"/>
        <v>44784</v>
      </c>
      <c r="M6" s="162">
        <v>19.899999999999999</v>
      </c>
      <c r="N6" s="57">
        <f t="shared" si="4"/>
        <v>44798</v>
      </c>
      <c r="O6" s="161" t="s">
        <v>148</v>
      </c>
      <c r="P6" s="57">
        <f t="shared" si="5"/>
        <v>44812</v>
      </c>
      <c r="R6" s="57">
        <f t="shared" si="19"/>
        <v>44819</v>
      </c>
      <c r="T6" s="11">
        <f t="shared" si="20"/>
        <v>44826</v>
      </c>
      <c r="U6" s="71">
        <v>20.9</v>
      </c>
      <c r="V6" s="57">
        <f t="shared" si="21"/>
        <v>44840</v>
      </c>
      <c r="W6" s="71">
        <v>20.7</v>
      </c>
      <c r="X6" s="57">
        <f t="shared" si="6"/>
        <v>44854</v>
      </c>
      <c r="Y6" s="71">
        <v>21.2</v>
      </c>
      <c r="Z6" s="57">
        <f t="shared" si="7"/>
        <v>44868</v>
      </c>
      <c r="AB6" s="57">
        <f t="shared" si="8"/>
        <v>44882</v>
      </c>
      <c r="AD6" s="57">
        <f t="shared" si="9"/>
        <v>44896</v>
      </c>
      <c r="AF6" s="57">
        <f t="shared" si="10"/>
        <v>44910</v>
      </c>
      <c r="AH6" s="57">
        <f t="shared" si="11"/>
        <v>44924</v>
      </c>
      <c r="AJ6" s="57">
        <f t="shared" si="12"/>
        <v>44938</v>
      </c>
      <c r="AL6" s="57">
        <f t="shared" si="13"/>
        <v>44952</v>
      </c>
      <c r="AN6" s="57">
        <f t="shared" si="14"/>
        <v>44966</v>
      </c>
      <c r="AP6" s="57">
        <f t="shared" si="15"/>
        <v>44980</v>
      </c>
      <c r="AR6" s="57">
        <f t="shared" si="16"/>
        <v>44994</v>
      </c>
      <c r="AT6" s="57">
        <f t="shared" si="17"/>
        <v>45008</v>
      </c>
      <c r="AV6" s="57">
        <f t="shared" si="18"/>
        <v>45022</v>
      </c>
    </row>
    <row r="7" spans="1:49">
      <c r="A7" s="128">
        <f>'Aim 2 Study Calendar - LEO'!A7</f>
        <v>205</v>
      </c>
      <c r="B7" s="144">
        <v>209577</v>
      </c>
      <c r="C7" s="59">
        <f>'Aim 2 Study Calendar - LEO'!T7</f>
        <v>44698</v>
      </c>
      <c r="D7" s="57">
        <f>'Aim 2 Study Calendar - LEO'!AY7</f>
        <v>44728</v>
      </c>
      <c r="E7" s="71">
        <v>19.3</v>
      </c>
      <c r="F7" s="57">
        <f t="shared" si="0"/>
        <v>44742</v>
      </c>
      <c r="G7" s="71">
        <v>21.7</v>
      </c>
      <c r="H7" s="57">
        <f t="shared" si="1"/>
        <v>44756</v>
      </c>
      <c r="I7" s="162">
        <v>23.8</v>
      </c>
      <c r="J7" s="57">
        <f t="shared" si="2"/>
        <v>44770</v>
      </c>
      <c r="K7" s="71">
        <v>25.2</v>
      </c>
      <c r="L7" s="57">
        <f t="shared" si="3"/>
        <v>44784</v>
      </c>
      <c r="M7" s="162">
        <v>28.5</v>
      </c>
      <c r="N7" s="57">
        <f t="shared" si="4"/>
        <v>44798</v>
      </c>
      <c r="O7" s="161" t="s">
        <v>148</v>
      </c>
      <c r="P7" s="57">
        <f t="shared" si="5"/>
        <v>44812</v>
      </c>
      <c r="R7" s="57">
        <f t="shared" si="19"/>
        <v>44819</v>
      </c>
      <c r="T7" s="11">
        <f t="shared" si="20"/>
        <v>44826</v>
      </c>
      <c r="U7" s="71">
        <v>29.3</v>
      </c>
      <c r="V7" s="57">
        <f t="shared" si="21"/>
        <v>44840</v>
      </c>
      <c r="W7" s="71">
        <v>29</v>
      </c>
      <c r="X7" s="57">
        <f t="shared" si="6"/>
        <v>44854</v>
      </c>
      <c r="Y7" s="71">
        <v>28.3</v>
      </c>
      <c r="Z7" s="57">
        <f t="shared" si="7"/>
        <v>44868</v>
      </c>
      <c r="AB7" s="57">
        <f t="shared" si="8"/>
        <v>44882</v>
      </c>
      <c r="AD7" s="57">
        <f t="shared" si="9"/>
        <v>44896</v>
      </c>
      <c r="AF7" s="57">
        <f t="shared" si="10"/>
        <v>44910</v>
      </c>
      <c r="AH7" s="57">
        <f t="shared" si="11"/>
        <v>44924</v>
      </c>
      <c r="AJ7" s="57">
        <f t="shared" si="12"/>
        <v>44938</v>
      </c>
      <c r="AL7" s="57">
        <f t="shared" si="13"/>
        <v>44952</v>
      </c>
      <c r="AN7" s="57">
        <f t="shared" si="14"/>
        <v>44966</v>
      </c>
      <c r="AP7" s="57">
        <f t="shared" si="15"/>
        <v>44980</v>
      </c>
      <c r="AR7" s="57">
        <f t="shared" si="16"/>
        <v>44994</v>
      </c>
      <c r="AT7" s="57">
        <f t="shared" si="17"/>
        <v>45008</v>
      </c>
      <c r="AV7" s="57">
        <f t="shared" si="18"/>
        <v>45022</v>
      </c>
    </row>
    <row r="8" spans="1:49">
      <c r="A8" s="128">
        <f>'Aim 2 Study Calendar - LEO'!A8</f>
        <v>206</v>
      </c>
      <c r="B8" s="144">
        <v>209577</v>
      </c>
      <c r="C8" s="59">
        <f>'Aim 2 Study Calendar - LEO'!T8</f>
        <v>44698</v>
      </c>
      <c r="D8" s="57">
        <f>'Aim 2 Study Calendar - LEO'!AY8</f>
        <v>44728</v>
      </c>
      <c r="E8" s="71">
        <v>19.2</v>
      </c>
      <c r="F8" s="57">
        <f t="shared" si="0"/>
        <v>44742</v>
      </c>
      <c r="G8" s="71">
        <v>22.5</v>
      </c>
      <c r="H8" s="57">
        <f t="shared" si="1"/>
        <v>44756</v>
      </c>
      <c r="I8" s="162">
        <v>24.7</v>
      </c>
      <c r="J8" s="57">
        <f t="shared" si="2"/>
        <v>44770</v>
      </c>
      <c r="K8" s="71">
        <v>26.6</v>
      </c>
      <c r="L8" s="57">
        <f t="shared" si="3"/>
        <v>44784</v>
      </c>
      <c r="M8" s="162">
        <v>29.7</v>
      </c>
      <c r="N8" s="57">
        <f t="shared" si="4"/>
        <v>44798</v>
      </c>
      <c r="O8" s="161" t="s">
        <v>148</v>
      </c>
      <c r="P8" s="57">
        <f t="shared" si="5"/>
        <v>44812</v>
      </c>
      <c r="R8" s="57">
        <f t="shared" si="19"/>
        <v>44819</v>
      </c>
      <c r="T8" s="11">
        <f t="shared" si="20"/>
        <v>44826</v>
      </c>
      <c r="U8" s="71">
        <v>32.200000000000003</v>
      </c>
      <c r="V8" s="57">
        <f t="shared" si="21"/>
        <v>44840</v>
      </c>
      <c r="W8" s="71">
        <v>31.8</v>
      </c>
      <c r="X8" s="57">
        <f t="shared" si="6"/>
        <v>44854</v>
      </c>
      <c r="Y8" s="71">
        <v>31.8</v>
      </c>
      <c r="Z8" s="57">
        <f t="shared" si="7"/>
        <v>44868</v>
      </c>
      <c r="AB8" s="57">
        <f t="shared" si="8"/>
        <v>44882</v>
      </c>
      <c r="AD8" s="57">
        <f t="shared" si="9"/>
        <v>44896</v>
      </c>
      <c r="AF8" s="57">
        <f t="shared" si="10"/>
        <v>44910</v>
      </c>
      <c r="AH8" s="57">
        <f t="shared" si="11"/>
        <v>44924</v>
      </c>
      <c r="AJ8" s="57">
        <f t="shared" si="12"/>
        <v>44938</v>
      </c>
      <c r="AL8" s="57">
        <f t="shared" si="13"/>
        <v>44952</v>
      </c>
      <c r="AN8" s="57">
        <f t="shared" si="14"/>
        <v>44966</v>
      </c>
      <c r="AP8" s="57">
        <f t="shared" si="15"/>
        <v>44980</v>
      </c>
      <c r="AR8" s="57">
        <f t="shared" si="16"/>
        <v>44994</v>
      </c>
      <c r="AT8" s="57">
        <f t="shared" si="17"/>
        <v>45008</v>
      </c>
      <c r="AV8" s="57">
        <f t="shared" si="18"/>
        <v>45022</v>
      </c>
    </row>
    <row r="9" spans="1:49">
      <c r="A9" s="128">
        <f>'Aim 2 Study Calendar - LEO'!A9</f>
        <v>207</v>
      </c>
      <c r="B9" s="3">
        <f>'Aim 2 Study Calendar - LEO'!E9</f>
        <v>210468</v>
      </c>
      <c r="C9" s="59">
        <f>'Aim 2 Study Calendar - LEO'!T9</f>
        <v>44704</v>
      </c>
      <c r="D9" s="57">
        <f>'Aim 2 Study Calendar - LEO'!AY9</f>
        <v>44735</v>
      </c>
      <c r="E9" s="71">
        <v>15.6</v>
      </c>
      <c r="F9" s="57">
        <f t="shared" si="0"/>
        <v>44749</v>
      </c>
      <c r="G9" s="162">
        <v>18.100000000000001</v>
      </c>
      <c r="H9" s="57">
        <f t="shared" si="1"/>
        <v>44763</v>
      </c>
      <c r="I9" s="162">
        <v>19.7</v>
      </c>
      <c r="J9" s="57">
        <f t="shared" si="2"/>
        <v>44777</v>
      </c>
      <c r="K9" s="162">
        <v>20.399999999999999</v>
      </c>
      <c r="L9" s="57">
        <f t="shared" si="3"/>
        <v>44791</v>
      </c>
      <c r="M9" s="162">
        <v>23.1</v>
      </c>
      <c r="N9" s="57">
        <f t="shared" si="4"/>
        <v>44805</v>
      </c>
      <c r="O9" s="161"/>
      <c r="P9" s="57">
        <f t="shared" si="5"/>
        <v>44819</v>
      </c>
      <c r="Q9" s="161"/>
      <c r="R9" s="57">
        <f t="shared" si="19"/>
        <v>44826</v>
      </c>
      <c r="S9" s="71">
        <v>21.6</v>
      </c>
      <c r="T9" s="11">
        <f t="shared" si="20"/>
        <v>44833</v>
      </c>
      <c r="U9" s="161"/>
      <c r="V9" s="57">
        <f t="shared" si="21"/>
        <v>44847</v>
      </c>
      <c r="W9" s="71">
        <v>21.6</v>
      </c>
      <c r="X9" s="57">
        <f t="shared" si="6"/>
        <v>44861</v>
      </c>
      <c r="Z9" s="57">
        <f t="shared" si="7"/>
        <v>44875</v>
      </c>
      <c r="AB9" s="57">
        <f t="shared" si="8"/>
        <v>44889</v>
      </c>
      <c r="AD9" s="57">
        <f t="shared" si="9"/>
        <v>44903</v>
      </c>
      <c r="AF9" s="57">
        <f t="shared" si="10"/>
        <v>44917</v>
      </c>
      <c r="AH9" s="57">
        <f t="shared" si="11"/>
        <v>44931</v>
      </c>
      <c r="AJ9" s="57">
        <f t="shared" si="12"/>
        <v>44945</v>
      </c>
      <c r="AL9" s="57">
        <f t="shared" si="13"/>
        <v>44959</v>
      </c>
      <c r="AN9" s="57">
        <f t="shared" si="14"/>
        <v>44973</v>
      </c>
      <c r="AP9" s="57">
        <f t="shared" si="15"/>
        <v>44987</v>
      </c>
      <c r="AR9" s="57">
        <f t="shared" si="16"/>
        <v>45001</v>
      </c>
      <c r="AT9" s="57">
        <f t="shared" si="17"/>
        <v>45015</v>
      </c>
      <c r="AV9" s="57">
        <f t="shared" si="18"/>
        <v>45029</v>
      </c>
    </row>
    <row r="10" spans="1:49">
      <c r="A10" s="128">
        <f>'Aim 2 Study Calendar - LEO'!A10</f>
        <v>208</v>
      </c>
      <c r="B10" s="3">
        <f>'Aim 2 Study Calendar - LEO'!E10</f>
        <v>210468</v>
      </c>
      <c r="C10" s="59">
        <f>'Aim 2 Study Calendar - LEO'!T10</f>
        <v>44704</v>
      </c>
      <c r="D10" s="57">
        <f>'Aim 2 Study Calendar - LEO'!AY10</f>
        <v>44735</v>
      </c>
      <c r="E10" s="71">
        <v>15.5</v>
      </c>
      <c r="F10" s="57">
        <f t="shared" si="0"/>
        <v>44749</v>
      </c>
      <c r="G10" s="162">
        <v>19</v>
      </c>
      <c r="H10" s="57">
        <f t="shared" si="1"/>
        <v>44763</v>
      </c>
      <c r="I10" s="162">
        <v>19.7</v>
      </c>
      <c r="J10" s="57">
        <f t="shared" si="2"/>
        <v>44777</v>
      </c>
      <c r="K10" s="162">
        <v>19.8</v>
      </c>
      <c r="L10" s="57">
        <f t="shared" si="3"/>
        <v>44791</v>
      </c>
      <c r="M10" s="162">
        <v>21.7</v>
      </c>
      <c r="N10" s="57">
        <f t="shared" si="4"/>
        <v>44805</v>
      </c>
      <c r="O10" s="161"/>
      <c r="P10" s="57">
        <f t="shared" si="5"/>
        <v>44819</v>
      </c>
      <c r="Q10" s="161"/>
      <c r="R10" s="57">
        <f t="shared" si="19"/>
        <v>44826</v>
      </c>
      <c r="S10" s="71">
        <v>20.9</v>
      </c>
      <c r="T10" s="11">
        <f t="shared" si="20"/>
        <v>44833</v>
      </c>
      <c r="U10" s="161"/>
      <c r="V10" s="57">
        <f t="shared" si="21"/>
        <v>44847</v>
      </c>
      <c r="W10" s="71">
        <v>21.4</v>
      </c>
      <c r="X10" s="57">
        <f t="shared" si="6"/>
        <v>44861</v>
      </c>
      <c r="Z10" s="57">
        <f t="shared" si="7"/>
        <v>44875</v>
      </c>
      <c r="AB10" s="57">
        <f t="shared" si="8"/>
        <v>44889</v>
      </c>
      <c r="AD10" s="57">
        <f t="shared" si="9"/>
        <v>44903</v>
      </c>
      <c r="AF10" s="57">
        <f t="shared" si="10"/>
        <v>44917</v>
      </c>
      <c r="AH10" s="57">
        <f t="shared" si="11"/>
        <v>44931</v>
      </c>
      <c r="AJ10" s="57">
        <f t="shared" si="12"/>
        <v>44945</v>
      </c>
      <c r="AL10" s="57">
        <f t="shared" si="13"/>
        <v>44959</v>
      </c>
      <c r="AN10" s="57">
        <f t="shared" si="14"/>
        <v>44973</v>
      </c>
      <c r="AP10" s="57">
        <f t="shared" si="15"/>
        <v>44987</v>
      </c>
      <c r="AR10" s="57">
        <f t="shared" si="16"/>
        <v>45001</v>
      </c>
      <c r="AT10" s="57">
        <f t="shared" si="17"/>
        <v>45015</v>
      </c>
      <c r="AV10" s="57">
        <f t="shared" si="18"/>
        <v>45029</v>
      </c>
    </row>
    <row r="11" spans="1:49">
      <c r="A11" s="128">
        <f>'Aim 2 Study Calendar - LEO'!A11</f>
        <v>209</v>
      </c>
      <c r="B11" s="3">
        <f>'Aim 2 Study Calendar - LEO'!E11</f>
        <v>210469</v>
      </c>
      <c r="C11" s="59">
        <f>'Aim 2 Study Calendar - LEO'!T11</f>
        <v>44704</v>
      </c>
      <c r="D11" s="57">
        <f>'Aim 2 Study Calendar - LEO'!AY11</f>
        <v>44735</v>
      </c>
      <c r="E11" s="71">
        <v>18.5</v>
      </c>
      <c r="F11" s="57">
        <f t="shared" si="0"/>
        <v>44749</v>
      </c>
      <c r="G11" s="162">
        <v>22.8</v>
      </c>
      <c r="H11" s="57">
        <f t="shared" si="1"/>
        <v>44763</v>
      </c>
      <c r="I11" s="162">
        <v>24.8</v>
      </c>
      <c r="J11" s="57">
        <f t="shared" si="2"/>
        <v>44777</v>
      </c>
      <c r="K11" s="161" t="s">
        <v>148</v>
      </c>
      <c r="L11" s="57">
        <f t="shared" si="3"/>
        <v>44791</v>
      </c>
      <c r="M11" s="162">
        <v>30.3</v>
      </c>
      <c r="N11" s="57">
        <f t="shared" si="4"/>
        <v>44805</v>
      </c>
      <c r="O11" s="161"/>
      <c r="P11" s="57">
        <f t="shared" si="5"/>
        <v>44819</v>
      </c>
      <c r="Q11" s="161"/>
      <c r="R11" s="57">
        <f t="shared" si="19"/>
        <v>44826</v>
      </c>
      <c r="S11" s="71">
        <v>26.4</v>
      </c>
      <c r="T11" s="11">
        <f t="shared" si="20"/>
        <v>44833</v>
      </c>
      <c r="U11" s="161"/>
      <c r="V11" s="57">
        <f t="shared" si="21"/>
        <v>44847</v>
      </c>
      <c r="W11" s="71">
        <v>26.8</v>
      </c>
      <c r="X11" s="57">
        <f t="shared" si="6"/>
        <v>44861</v>
      </c>
      <c r="Z11" s="57">
        <f t="shared" si="7"/>
        <v>44875</v>
      </c>
      <c r="AB11" s="57">
        <f t="shared" si="8"/>
        <v>44889</v>
      </c>
      <c r="AD11" s="57">
        <f t="shared" si="9"/>
        <v>44903</v>
      </c>
      <c r="AF11" s="57">
        <f t="shared" si="10"/>
        <v>44917</v>
      </c>
      <c r="AH11" s="57">
        <f t="shared" si="11"/>
        <v>44931</v>
      </c>
      <c r="AJ11" s="57">
        <f t="shared" si="12"/>
        <v>44945</v>
      </c>
      <c r="AL11" s="57">
        <f t="shared" si="13"/>
        <v>44959</v>
      </c>
      <c r="AN11" s="57">
        <f t="shared" si="14"/>
        <v>44973</v>
      </c>
      <c r="AP11" s="57">
        <f t="shared" si="15"/>
        <v>44987</v>
      </c>
      <c r="AR11" s="57">
        <f t="shared" si="16"/>
        <v>45001</v>
      </c>
      <c r="AT11" s="57">
        <f t="shared" si="17"/>
        <v>45015</v>
      </c>
      <c r="AV11" s="57">
        <f t="shared" si="18"/>
        <v>45029</v>
      </c>
    </row>
    <row r="12" spans="1:49">
      <c r="A12" s="128">
        <f>'Aim 2 Study Calendar - LEO'!A12</f>
        <v>210</v>
      </c>
      <c r="B12" s="3">
        <f>'Aim 2 Study Calendar - LEO'!E12</f>
        <v>210469</v>
      </c>
      <c r="C12" s="59">
        <f>'Aim 2 Study Calendar - LEO'!T12</f>
        <v>44704</v>
      </c>
      <c r="D12" s="57">
        <f>'Aim 2 Study Calendar - LEO'!AY12</f>
        <v>44735</v>
      </c>
      <c r="E12" s="71">
        <v>18.2</v>
      </c>
      <c r="F12" s="57">
        <f t="shared" si="0"/>
        <v>44749</v>
      </c>
      <c r="G12" s="162">
        <v>23.7</v>
      </c>
      <c r="H12" s="57">
        <f t="shared" si="1"/>
        <v>44763</v>
      </c>
      <c r="I12" s="162">
        <v>26.2</v>
      </c>
      <c r="J12" s="57">
        <f t="shared" si="2"/>
        <v>44777</v>
      </c>
      <c r="K12" s="161" t="s">
        <v>148</v>
      </c>
      <c r="L12" s="57">
        <f t="shared" si="3"/>
        <v>44791</v>
      </c>
      <c r="M12" s="162">
        <v>29.9</v>
      </c>
      <c r="N12" s="57">
        <f t="shared" si="4"/>
        <v>44805</v>
      </c>
      <c r="O12" s="161"/>
      <c r="P12" s="57">
        <f t="shared" si="5"/>
        <v>44819</v>
      </c>
      <c r="Q12" s="161"/>
      <c r="R12" s="57">
        <f t="shared" si="19"/>
        <v>44826</v>
      </c>
      <c r="S12" s="71">
        <v>29.4</v>
      </c>
      <c r="T12" s="11">
        <f t="shared" si="20"/>
        <v>44833</v>
      </c>
      <c r="U12" s="161"/>
      <c r="V12" s="57">
        <f t="shared" si="21"/>
        <v>44847</v>
      </c>
      <c r="W12" s="71">
        <v>30.8</v>
      </c>
      <c r="X12" s="57">
        <f t="shared" si="6"/>
        <v>44861</v>
      </c>
      <c r="Z12" s="57">
        <f t="shared" si="7"/>
        <v>44875</v>
      </c>
      <c r="AB12" s="57">
        <f t="shared" si="8"/>
        <v>44889</v>
      </c>
      <c r="AD12" s="57">
        <f t="shared" si="9"/>
        <v>44903</v>
      </c>
      <c r="AF12" s="57">
        <f t="shared" si="10"/>
        <v>44917</v>
      </c>
      <c r="AH12" s="57">
        <f t="shared" si="11"/>
        <v>44931</v>
      </c>
      <c r="AJ12" s="57">
        <f t="shared" si="12"/>
        <v>44945</v>
      </c>
      <c r="AL12" s="57">
        <f t="shared" si="13"/>
        <v>44959</v>
      </c>
      <c r="AN12" s="57">
        <f t="shared" si="14"/>
        <v>44973</v>
      </c>
      <c r="AP12" s="57">
        <f t="shared" si="15"/>
        <v>44987</v>
      </c>
      <c r="AR12" s="57">
        <f t="shared" si="16"/>
        <v>45001</v>
      </c>
      <c r="AT12" s="57">
        <f t="shared" ref="AT12:AT32" si="22">AR12+14</f>
        <v>45015</v>
      </c>
      <c r="AV12" s="57">
        <f t="shared" ref="AV12:AV32" si="23">AT12+14</f>
        <v>45029</v>
      </c>
    </row>
    <row r="13" spans="1:49">
      <c r="A13" s="128">
        <f>'Aim 2 Study Calendar - LEO'!A13</f>
        <v>211</v>
      </c>
      <c r="B13" s="3">
        <f>'Aim 2 Study Calendar - LEO'!E13</f>
        <v>210469</v>
      </c>
      <c r="C13" s="59">
        <f>'Aim 2 Study Calendar - LEO'!T13</f>
        <v>44704</v>
      </c>
      <c r="D13" s="57">
        <f>'Aim 2 Study Calendar - LEO'!AY13</f>
        <v>44735</v>
      </c>
      <c r="E13" s="71">
        <v>17.5</v>
      </c>
      <c r="F13" s="57">
        <f t="shared" si="0"/>
        <v>44749</v>
      </c>
      <c r="G13" s="162">
        <v>23</v>
      </c>
      <c r="H13" s="57">
        <f t="shared" si="1"/>
        <v>44763</v>
      </c>
      <c r="I13" s="162">
        <v>25.4</v>
      </c>
      <c r="J13" s="57">
        <f t="shared" si="2"/>
        <v>44777</v>
      </c>
      <c r="K13" s="161" t="s">
        <v>148</v>
      </c>
      <c r="L13" s="57">
        <f t="shared" si="3"/>
        <v>44791</v>
      </c>
      <c r="M13" s="162">
        <v>28.3</v>
      </c>
      <c r="N13" s="57">
        <f t="shared" si="4"/>
        <v>44805</v>
      </c>
      <c r="O13" s="193"/>
      <c r="P13" s="57">
        <f t="shared" si="5"/>
        <v>44819</v>
      </c>
      <c r="Q13" s="161"/>
      <c r="R13" s="57">
        <f t="shared" si="19"/>
        <v>44826</v>
      </c>
      <c r="S13" s="71">
        <v>27.7</v>
      </c>
      <c r="T13" s="11">
        <f t="shared" si="20"/>
        <v>44833</v>
      </c>
      <c r="U13" s="161"/>
      <c r="V13" s="57">
        <f>R13+21</f>
        <v>44847</v>
      </c>
      <c r="W13" s="71">
        <v>29</v>
      </c>
      <c r="X13" s="57">
        <f t="shared" si="6"/>
        <v>44861</v>
      </c>
      <c r="Z13" s="57">
        <f t="shared" si="7"/>
        <v>44875</v>
      </c>
      <c r="AB13" s="57">
        <f t="shared" ref="AB13:AB34" si="24">Z13+14</f>
        <v>44889</v>
      </c>
      <c r="AD13" s="57">
        <f t="shared" ref="AD13:AD34" si="25">AB13+14</f>
        <v>44903</v>
      </c>
      <c r="AF13" s="57">
        <f t="shared" ref="AF13:AF34" si="26">AD13+14</f>
        <v>44917</v>
      </c>
      <c r="AH13" s="57">
        <f t="shared" ref="AH13:AH34" si="27">AF13+14</f>
        <v>44931</v>
      </c>
      <c r="AJ13" s="57">
        <f t="shared" ref="AJ13:AJ35" si="28">AH13+14</f>
        <v>44945</v>
      </c>
      <c r="AL13" s="57">
        <f t="shared" ref="AL13:AL35" si="29">AJ13+14</f>
        <v>44959</v>
      </c>
      <c r="AN13" s="57">
        <f t="shared" ref="AN13:AN35" si="30">AL13+14</f>
        <v>44973</v>
      </c>
      <c r="AP13" s="57">
        <f t="shared" ref="AP13:AP35" si="31">AN13+14</f>
        <v>44987</v>
      </c>
      <c r="AR13" s="57">
        <f t="shared" ref="AR13:AR35" si="32">AP13+14</f>
        <v>45001</v>
      </c>
      <c r="AT13" s="57">
        <f t="shared" si="22"/>
        <v>45015</v>
      </c>
      <c r="AV13" s="57">
        <f t="shared" si="23"/>
        <v>45029</v>
      </c>
    </row>
    <row r="14" spans="1:49">
      <c r="A14" s="128">
        <f>'Aim 2 Study Calendar - LEO'!A14</f>
        <v>212</v>
      </c>
      <c r="B14" s="3">
        <f>'Aim 2 Study Calendar - LEO'!E14</f>
        <v>212640</v>
      </c>
      <c r="C14" s="59">
        <f>'Aim 2 Study Calendar - LEO'!T14</f>
        <v>44724</v>
      </c>
      <c r="D14" s="57">
        <f>'Aim 2 Study Calendar - LEO'!AY14</f>
        <v>44756</v>
      </c>
      <c r="E14" s="162">
        <v>15.1</v>
      </c>
      <c r="F14" s="57">
        <f t="shared" si="0"/>
        <v>44770</v>
      </c>
      <c r="G14" s="162">
        <v>17.899999999999999</v>
      </c>
      <c r="H14" s="57">
        <f t="shared" si="1"/>
        <v>44784</v>
      </c>
      <c r="I14" s="162">
        <v>20.3</v>
      </c>
      <c r="J14" s="57">
        <f t="shared" si="2"/>
        <v>44798</v>
      </c>
      <c r="K14" s="162">
        <v>17.899999999999999</v>
      </c>
      <c r="L14" s="57">
        <f t="shared" si="3"/>
        <v>44812</v>
      </c>
      <c r="M14" s="71">
        <v>24.2</v>
      </c>
      <c r="N14" s="57">
        <f t="shared" si="4"/>
        <v>44826</v>
      </c>
      <c r="O14" s="193"/>
      <c r="P14" s="57">
        <f t="shared" si="5"/>
        <v>44840</v>
      </c>
      <c r="Q14" s="161"/>
      <c r="R14" s="57">
        <f t="shared" si="19"/>
        <v>44847</v>
      </c>
      <c r="S14" s="161"/>
      <c r="T14" s="11">
        <f t="shared" si="20"/>
        <v>44854</v>
      </c>
      <c r="U14" s="71">
        <v>22.1</v>
      </c>
      <c r="V14" s="57">
        <f t="shared" ref="V14:V29" si="33">R14+21</f>
        <v>44868</v>
      </c>
      <c r="X14" s="57">
        <f t="shared" si="6"/>
        <v>44882</v>
      </c>
      <c r="Z14" s="57">
        <f t="shared" si="7"/>
        <v>44896</v>
      </c>
      <c r="AB14" s="57">
        <f t="shared" si="24"/>
        <v>44910</v>
      </c>
      <c r="AD14" s="57">
        <f t="shared" si="25"/>
        <v>44924</v>
      </c>
      <c r="AF14" s="57">
        <f t="shared" si="26"/>
        <v>44938</v>
      </c>
      <c r="AH14" s="57">
        <f t="shared" si="27"/>
        <v>44952</v>
      </c>
      <c r="AJ14" s="57">
        <f t="shared" si="28"/>
        <v>44966</v>
      </c>
      <c r="AL14" s="57">
        <f t="shared" si="29"/>
        <v>44980</v>
      </c>
      <c r="AN14" s="57">
        <f t="shared" si="30"/>
        <v>44994</v>
      </c>
      <c r="AP14" s="57">
        <f t="shared" si="31"/>
        <v>45008</v>
      </c>
      <c r="AR14" s="57">
        <f t="shared" si="32"/>
        <v>45022</v>
      </c>
      <c r="AT14" s="57">
        <f t="shared" si="22"/>
        <v>45036</v>
      </c>
      <c r="AV14" s="57">
        <f t="shared" si="23"/>
        <v>45050</v>
      </c>
    </row>
    <row r="15" spans="1:49">
      <c r="A15" s="128">
        <f>'Aim 2 Study Calendar - LEO'!A15</f>
        <v>213</v>
      </c>
      <c r="B15" s="3">
        <f>'Aim 2 Study Calendar - LEO'!E15</f>
        <v>212640</v>
      </c>
      <c r="C15" s="59">
        <f>'Aim 2 Study Calendar - LEO'!T16</f>
        <v>44724</v>
      </c>
      <c r="D15" s="57">
        <f>'Aim 2 Study Calendar - LEO'!AY15</f>
        <v>44756</v>
      </c>
      <c r="E15" s="162">
        <v>14.8</v>
      </c>
      <c r="F15" s="57">
        <f t="shared" si="0"/>
        <v>44770</v>
      </c>
      <c r="G15" s="162">
        <v>17.899999999999999</v>
      </c>
      <c r="H15" s="57">
        <f t="shared" si="1"/>
        <v>44784</v>
      </c>
      <c r="I15" s="162">
        <v>19.5</v>
      </c>
      <c r="J15" s="57">
        <f t="shared" si="2"/>
        <v>44798</v>
      </c>
      <c r="K15" s="162">
        <v>17.899999999999999</v>
      </c>
      <c r="L15" s="57">
        <f t="shared" si="3"/>
        <v>44812</v>
      </c>
      <c r="M15" s="71">
        <v>24.2</v>
      </c>
      <c r="N15" s="57">
        <f t="shared" si="4"/>
        <v>44826</v>
      </c>
      <c r="O15" s="193"/>
      <c r="P15" s="57">
        <f t="shared" si="5"/>
        <v>44840</v>
      </c>
      <c r="Q15" s="161"/>
      <c r="R15" s="57">
        <f t="shared" si="19"/>
        <v>44847</v>
      </c>
      <c r="S15" s="161"/>
      <c r="T15" s="11">
        <f t="shared" si="20"/>
        <v>44854</v>
      </c>
      <c r="U15" s="71">
        <v>21.3</v>
      </c>
      <c r="V15" s="57">
        <f t="shared" si="33"/>
        <v>44868</v>
      </c>
      <c r="X15" s="57">
        <f t="shared" si="6"/>
        <v>44882</v>
      </c>
      <c r="Z15" s="57">
        <f t="shared" si="7"/>
        <v>44896</v>
      </c>
      <c r="AB15" s="57">
        <f t="shared" si="24"/>
        <v>44910</v>
      </c>
      <c r="AD15" s="57">
        <f t="shared" si="25"/>
        <v>44924</v>
      </c>
      <c r="AF15" s="57">
        <f t="shared" si="26"/>
        <v>44938</v>
      </c>
      <c r="AH15" s="57">
        <f t="shared" si="27"/>
        <v>44952</v>
      </c>
      <c r="AJ15" s="57">
        <f t="shared" si="28"/>
        <v>44966</v>
      </c>
      <c r="AL15" s="57">
        <f t="shared" si="29"/>
        <v>44980</v>
      </c>
      <c r="AN15" s="57">
        <f t="shared" si="30"/>
        <v>44994</v>
      </c>
      <c r="AP15" s="57">
        <f t="shared" si="31"/>
        <v>45008</v>
      </c>
      <c r="AR15" s="57">
        <f t="shared" si="32"/>
        <v>45022</v>
      </c>
      <c r="AT15" s="57">
        <f t="shared" si="22"/>
        <v>45036</v>
      </c>
      <c r="AV15" s="57">
        <f t="shared" si="23"/>
        <v>45050</v>
      </c>
    </row>
    <row r="16" spans="1:49">
      <c r="A16" s="128">
        <f>'Aim 2 Study Calendar - LEO'!A16</f>
        <v>214</v>
      </c>
      <c r="B16" s="3">
        <f>'Aim 2 Study Calendar - LEO'!E16</f>
        <v>212640</v>
      </c>
      <c r="C16" s="59">
        <f>'Aim 2 Study Calendar - LEO'!T16</f>
        <v>44724</v>
      </c>
      <c r="D16" s="57">
        <f>'Aim 2 Study Calendar - LEO'!AY16</f>
        <v>44756</v>
      </c>
      <c r="E16" s="162">
        <v>14.5</v>
      </c>
      <c r="F16" s="57">
        <f t="shared" si="0"/>
        <v>44770</v>
      </c>
      <c r="G16" s="162">
        <v>17.899999999999999</v>
      </c>
      <c r="H16" s="57">
        <f t="shared" si="1"/>
        <v>44784</v>
      </c>
      <c r="I16" s="162">
        <v>19.399999999999999</v>
      </c>
      <c r="J16" s="57">
        <f t="shared" si="2"/>
        <v>44798</v>
      </c>
      <c r="K16" s="162">
        <v>17.899999999999999</v>
      </c>
      <c r="L16" s="57">
        <f t="shared" si="3"/>
        <v>44812</v>
      </c>
      <c r="M16" s="71">
        <v>24.3</v>
      </c>
      <c r="N16" s="57">
        <f t="shared" si="4"/>
        <v>44826</v>
      </c>
      <c r="O16" s="193"/>
      <c r="P16" s="57">
        <f t="shared" si="5"/>
        <v>44840</v>
      </c>
      <c r="Q16" s="161"/>
      <c r="R16" s="57">
        <f t="shared" si="19"/>
        <v>44847</v>
      </c>
      <c r="S16" s="161"/>
      <c r="T16" s="11">
        <f t="shared" si="20"/>
        <v>44854</v>
      </c>
      <c r="U16" s="71">
        <v>21.6</v>
      </c>
      <c r="V16" s="57">
        <f t="shared" si="33"/>
        <v>44868</v>
      </c>
      <c r="X16" s="57">
        <f t="shared" si="6"/>
        <v>44882</v>
      </c>
      <c r="Z16" s="57">
        <f t="shared" si="7"/>
        <v>44896</v>
      </c>
      <c r="AB16" s="57">
        <f t="shared" si="24"/>
        <v>44910</v>
      </c>
      <c r="AD16" s="57">
        <f t="shared" si="25"/>
        <v>44924</v>
      </c>
      <c r="AF16" s="57">
        <f t="shared" si="26"/>
        <v>44938</v>
      </c>
      <c r="AH16" s="57">
        <f t="shared" si="27"/>
        <v>44952</v>
      </c>
      <c r="AJ16" s="57">
        <f t="shared" si="28"/>
        <v>44966</v>
      </c>
      <c r="AL16" s="57">
        <f t="shared" si="29"/>
        <v>44980</v>
      </c>
      <c r="AN16" s="57">
        <f t="shared" si="30"/>
        <v>44994</v>
      </c>
      <c r="AP16" s="57">
        <f t="shared" si="31"/>
        <v>45008</v>
      </c>
      <c r="AR16" s="57">
        <f t="shared" si="32"/>
        <v>45022</v>
      </c>
      <c r="AT16" s="57">
        <f t="shared" si="22"/>
        <v>45036</v>
      </c>
      <c r="AV16" s="57">
        <f t="shared" si="23"/>
        <v>45050</v>
      </c>
    </row>
    <row r="17" spans="1:49">
      <c r="A17" s="128">
        <f>'Aim 2 Study Calendar - LEO'!A17</f>
        <v>215</v>
      </c>
      <c r="B17" s="3">
        <f>'Aim 2 Study Calendar - LEO'!E17</f>
        <v>212640</v>
      </c>
      <c r="C17" s="59">
        <f>'Aim 2 Study Calendar - LEO'!T17</f>
        <v>44724</v>
      </c>
      <c r="D17" s="57">
        <f>'Aim 2 Study Calendar - LEO'!AY17</f>
        <v>44756</v>
      </c>
      <c r="E17" s="162">
        <v>15.4</v>
      </c>
      <c r="F17" s="57">
        <f t="shared" si="0"/>
        <v>44770</v>
      </c>
      <c r="G17" s="162">
        <v>19.5</v>
      </c>
      <c r="H17" s="57">
        <f t="shared" si="1"/>
        <v>44784</v>
      </c>
      <c r="I17" s="162">
        <v>21.5</v>
      </c>
      <c r="J17" s="57">
        <f t="shared" si="2"/>
        <v>44798</v>
      </c>
      <c r="K17" s="162">
        <v>19.5</v>
      </c>
      <c r="L17" s="57">
        <f t="shared" si="3"/>
        <v>44812</v>
      </c>
      <c r="M17" s="71">
        <v>24.6</v>
      </c>
      <c r="N17" s="57">
        <f t="shared" si="4"/>
        <v>44826</v>
      </c>
      <c r="O17" s="193"/>
      <c r="P17" s="57">
        <f t="shared" si="5"/>
        <v>44840</v>
      </c>
      <c r="Q17" s="161"/>
      <c r="R17" s="57">
        <f t="shared" si="19"/>
        <v>44847</v>
      </c>
      <c r="S17" s="161"/>
      <c r="T17" s="11">
        <f t="shared" si="20"/>
        <v>44854</v>
      </c>
      <c r="U17" s="71">
        <v>22.5</v>
      </c>
      <c r="V17" s="57">
        <f t="shared" si="33"/>
        <v>44868</v>
      </c>
      <c r="X17" s="57">
        <f t="shared" si="6"/>
        <v>44882</v>
      </c>
      <c r="Z17" s="57">
        <f t="shared" si="7"/>
        <v>44896</v>
      </c>
      <c r="AB17" s="57">
        <f t="shared" si="24"/>
        <v>44910</v>
      </c>
      <c r="AD17" s="57">
        <f t="shared" si="25"/>
        <v>44924</v>
      </c>
      <c r="AF17" s="57">
        <f t="shared" si="26"/>
        <v>44938</v>
      </c>
      <c r="AH17" s="57">
        <f t="shared" si="27"/>
        <v>44952</v>
      </c>
      <c r="AJ17" s="57">
        <f t="shared" si="28"/>
        <v>44966</v>
      </c>
      <c r="AL17" s="57">
        <f t="shared" si="29"/>
        <v>44980</v>
      </c>
      <c r="AN17" s="57">
        <f t="shared" si="30"/>
        <v>44994</v>
      </c>
      <c r="AP17" s="57">
        <f t="shared" si="31"/>
        <v>45008</v>
      </c>
      <c r="AR17" s="57">
        <f t="shared" si="32"/>
        <v>45022</v>
      </c>
      <c r="AT17" s="57">
        <f t="shared" si="22"/>
        <v>45036</v>
      </c>
      <c r="AV17" s="57">
        <f t="shared" si="23"/>
        <v>45050</v>
      </c>
    </row>
    <row r="18" spans="1:49">
      <c r="A18" s="128">
        <f>'Aim 2 Study Calendar - LEO'!A18</f>
        <v>216</v>
      </c>
      <c r="B18" s="3">
        <f>'Aim 2 Study Calendar - LEO'!E18</f>
        <v>212640</v>
      </c>
      <c r="C18" s="59">
        <f>'Aim 2 Study Calendar - LEO'!T18</f>
        <v>44724</v>
      </c>
      <c r="D18" s="57">
        <f>'Aim 2 Study Calendar - LEO'!AY18</f>
        <v>44756</v>
      </c>
      <c r="E18" s="162">
        <v>17.600000000000001</v>
      </c>
      <c r="F18" s="57">
        <f t="shared" si="0"/>
        <v>44770</v>
      </c>
      <c r="G18" s="162">
        <v>20</v>
      </c>
      <c r="H18" s="57">
        <f t="shared" si="1"/>
        <v>44784</v>
      </c>
      <c r="I18" s="162">
        <v>20.2</v>
      </c>
      <c r="J18" s="57">
        <f t="shared" si="2"/>
        <v>44798</v>
      </c>
      <c r="K18" s="162">
        <v>20</v>
      </c>
      <c r="L18" s="57">
        <f t="shared" si="3"/>
        <v>44812</v>
      </c>
      <c r="M18" s="71">
        <v>25.9</v>
      </c>
      <c r="N18" s="57">
        <f t="shared" si="4"/>
        <v>44826</v>
      </c>
      <c r="O18" s="193"/>
      <c r="P18" s="57">
        <f t="shared" si="5"/>
        <v>44840</v>
      </c>
      <c r="Q18" s="161"/>
      <c r="R18" s="57">
        <f t="shared" si="19"/>
        <v>44847</v>
      </c>
      <c r="S18" s="161"/>
      <c r="T18" s="11">
        <f t="shared" si="20"/>
        <v>44854</v>
      </c>
      <c r="U18" s="71">
        <v>21.5</v>
      </c>
      <c r="V18" s="57">
        <f t="shared" si="33"/>
        <v>44868</v>
      </c>
      <c r="X18" s="57">
        <f t="shared" si="6"/>
        <v>44882</v>
      </c>
      <c r="Z18" s="57">
        <f t="shared" si="7"/>
        <v>44896</v>
      </c>
      <c r="AB18" s="57">
        <f t="shared" si="24"/>
        <v>44910</v>
      </c>
      <c r="AD18" s="57">
        <f t="shared" si="25"/>
        <v>44924</v>
      </c>
      <c r="AF18" s="57">
        <f t="shared" si="26"/>
        <v>44938</v>
      </c>
      <c r="AH18" s="57">
        <f t="shared" si="27"/>
        <v>44952</v>
      </c>
      <c r="AJ18" s="57">
        <f t="shared" si="28"/>
        <v>44966</v>
      </c>
      <c r="AL18" s="57">
        <f t="shared" si="29"/>
        <v>44980</v>
      </c>
      <c r="AN18" s="57">
        <f t="shared" si="30"/>
        <v>44994</v>
      </c>
      <c r="AP18" s="57">
        <f t="shared" si="31"/>
        <v>45008</v>
      </c>
      <c r="AR18" s="57">
        <f t="shared" si="32"/>
        <v>45022</v>
      </c>
      <c r="AT18" s="57">
        <f t="shared" si="22"/>
        <v>45036</v>
      </c>
      <c r="AV18" s="57">
        <f t="shared" si="23"/>
        <v>45050</v>
      </c>
    </row>
    <row r="19" spans="1:49">
      <c r="A19" s="128">
        <f>'Aim 2 Study Calendar - LEO'!A19</f>
        <v>217</v>
      </c>
      <c r="B19" s="3">
        <f>'Aim 2 Study Calendar - LEO'!E19</f>
        <v>212641</v>
      </c>
      <c r="C19" s="59">
        <f>'Aim 2 Study Calendar - LEO'!T19</f>
        <v>44724</v>
      </c>
      <c r="D19" s="57">
        <f>'Aim 2 Study Calendar - LEO'!AY19</f>
        <v>44756</v>
      </c>
      <c r="E19" s="162">
        <v>20.2</v>
      </c>
      <c r="F19" s="57">
        <f t="shared" si="0"/>
        <v>44770</v>
      </c>
      <c r="G19" s="162">
        <v>21.6</v>
      </c>
      <c r="H19" s="57">
        <f t="shared" si="1"/>
        <v>44784</v>
      </c>
      <c r="I19" s="162">
        <v>23.5</v>
      </c>
      <c r="J19" s="57">
        <f t="shared" si="2"/>
        <v>44798</v>
      </c>
      <c r="K19" s="162">
        <v>21.6</v>
      </c>
      <c r="L19" s="57">
        <f t="shared" si="3"/>
        <v>44812</v>
      </c>
      <c r="M19" s="71">
        <v>27.9</v>
      </c>
      <c r="N19" s="57">
        <f t="shared" si="4"/>
        <v>44826</v>
      </c>
      <c r="O19" s="193"/>
      <c r="P19" s="57">
        <f t="shared" si="5"/>
        <v>44840</v>
      </c>
      <c r="Q19" s="161"/>
      <c r="R19" s="57">
        <f t="shared" si="19"/>
        <v>44847</v>
      </c>
      <c r="S19" s="161"/>
      <c r="T19" s="11">
        <f t="shared" si="20"/>
        <v>44854</v>
      </c>
      <c r="U19" s="71">
        <v>27.3</v>
      </c>
      <c r="V19" s="57">
        <f t="shared" si="33"/>
        <v>44868</v>
      </c>
      <c r="X19" s="57">
        <f t="shared" si="6"/>
        <v>44882</v>
      </c>
      <c r="Z19" s="57">
        <f t="shared" si="7"/>
        <v>44896</v>
      </c>
      <c r="AB19" s="57">
        <f t="shared" si="24"/>
        <v>44910</v>
      </c>
      <c r="AD19" s="57">
        <f t="shared" si="25"/>
        <v>44924</v>
      </c>
      <c r="AF19" s="57">
        <f t="shared" si="26"/>
        <v>44938</v>
      </c>
      <c r="AH19" s="57">
        <f t="shared" si="27"/>
        <v>44952</v>
      </c>
      <c r="AJ19" s="57">
        <f t="shared" si="28"/>
        <v>44966</v>
      </c>
      <c r="AL19" s="57">
        <f t="shared" si="29"/>
        <v>44980</v>
      </c>
      <c r="AN19" s="57">
        <f t="shared" si="30"/>
        <v>44994</v>
      </c>
      <c r="AP19" s="57">
        <f t="shared" si="31"/>
        <v>45008</v>
      </c>
      <c r="AR19" s="57">
        <f t="shared" si="32"/>
        <v>45022</v>
      </c>
      <c r="AT19" s="57">
        <f t="shared" si="22"/>
        <v>45036</v>
      </c>
      <c r="AV19" s="57">
        <f t="shared" si="23"/>
        <v>45050</v>
      </c>
    </row>
    <row r="20" spans="1:49">
      <c r="A20" s="128">
        <f>'Aim 2 Study Calendar - LEO'!A20</f>
        <v>218</v>
      </c>
      <c r="B20" s="3">
        <f>'Aim 2 Study Calendar - LEO'!E20</f>
        <v>212641</v>
      </c>
      <c r="C20" s="59">
        <f>'Aim 2 Study Calendar - LEO'!T20</f>
        <v>44724</v>
      </c>
      <c r="D20" s="57">
        <f>'Aim 2 Study Calendar - LEO'!AY20</f>
        <v>44756</v>
      </c>
      <c r="E20" s="162">
        <v>21.3</v>
      </c>
      <c r="F20" s="57">
        <f t="shared" si="0"/>
        <v>44770</v>
      </c>
      <c r="G20" s="162">
        <v>23.4</v>
      </c>
      <c r="H20" s="57">
        <f t="shared" si="1"/>
        <v>44784</v>
      </c>
      <c r="I20" s="162">
        <v>25.9</v>
      </c>
      <c r="J20" s="57">
        <f t="shared" si="2"/>
        <v>44798</v>
      </c>
      <c r="K20" s="162">
        <v>23.4</v>
      </c>
      <c r="L20" s="57">
        <f t="shared" si="3"/>
        <v>44812</v>
      </c>
      <c r="M20" s="71">
        <v>28.7</v>
      </c>
      <c r="N20" s="57">
        <f t="shared" si="4"/>
        <v>44826</v>
      </c>
      <c r="O20" s="193"/>
      <c r="P20" s="57">
        <f t="shared" si="5"/>
        <v>44840</v>
      </c>
      <c r="Q20" s="161"/>
      <c r="R20" s="57">
        <f t="shared" si="19"/>
        <v>44847</v>
      </c>
      <c r="S20" s="161"/>
      <c r="T20" s="11">
        <f t="shared" si="20"/>
        <v>44854</v>
      </c>
      <c r="U20" s="71">
        <v>29.1</v>
      </c>
      <c r="V20" s="57">
        <f t="shared" si="33"/>
        <v>44868</v>
      </c>
      <c r="X20" s="57">
        <f t="shared" si="6"/>
        <v>44882</v>
      </c>
      <c r="Z20" s="57">
        <f t="shared" si="7"/>
        <v>44896</v>
      </c>
      <c r="AB20" s="57">
        <f t="shared" si="24"/>
        <v>44910</v>
      </c>
      <c r="AD20" s="57">
        <f t="shared" si="25"/>
        <v>44924</v>
      </c>
      <c r="AF20" s="57">
        <f t="shared" si="26"/>
        <v>44938</v>
      </c>
      <c r="AH20" s="57">
        <f t="shared" si="27"/>
        <v>44952</v>
      </c>
      <c r="AJ20" s="57">
        <f t="shared" si="28"/>
        <v>44966</v>
      </c>
      <c r="AL20" s="57">
        <f t="shared" si="29"/>
        <v>44980</v>
      </c>
      <c r="AN20" s="57">
        <f t="shared" si="30"/>
        <v>44994</v>
      </c>
      <c r="AP20" s="57">
        <f t="shared" si="31"/>
        <v>45008</v>
      </c>
      <c r="AR20" s="57">
        <f t="shared" si="32"/>
        <v>45022</v>
      </c>
      <c r="AT20" s="57">
        <f t="shared" si="22"/>
        <v>45036</v>
      </c>
      <c r="AV20" s="57">
        <f t="shared" si="23"/>
        <v>45050</v>
      </c>
    </row>
    <row r="21" spans="1:49">
      <c r="A21" s="128">
        <f>'Aim 2 Study Calendar - LEO'!A21</f>
        <v>219</v>
      </c>
      <c r="B21" s="3">
        <f>'Aim 2 Study Calendar - LEO'!E21</f>
        <v>212641</v>
      </c>
      <c r="C21" s="59">
        <f>'Aim 2 Study Calendar - LEO'!T21</f>
        <v>44726</v>
      </c>
      <c r="D21" s="57">
        <f>'Aim 2 Study Calendar - LEO'!AY21</f>
        <v>44756</v>
      </c>
      <c r="E21" s="162">
        <v>18.600000000000001</v>
      </c>
      <c r="F21" s="57">
        <f t="shared" si="0"/>
        <v>44770</v>
      </c>
      <c r="G21" s="162">
        <v>21.8</v>
      </c>
      <c r="H21" s="57">
        <f t="shared" si="1"/>
        <v>44784</v>
      </c>
      <c r="I21" s="162">
        <v>24.1</v>
      </c>
      <c r="J21" s="57">
        <f t="shared" si="2"/>
        <v>44798</v>
      </c>
      <c r="K21" s="162">
        <v>21.8</v>
      </c>
      <c r="L21" s="57">
        <f t="shared" si="3"/>
        <v>44812</v>
      </c>
      <c r="M21" s="71">
        <v>27.2</v>
      </c>
      <c r="N21" s="57">
        <f t="shared" si="4"/>
        <v>44826</v>
      </c>
      <c r="O21" s="193"/>
      <c r="P21" s="57">
        <f t="shared" si="5"/>
        <v>44840</v>
      </c>
      <c r="Q21" s="161"/>
      <c r="R21" s="57">
        <f t="shared" si="19"/>
        <v>44847</v>
      </c>
      <c r="S21" s="161"/>
      <c r="T21" s="11">
        <f t="shared" si="20"/>
        <v>44854</v>
      </c>
      <c r="U21" s="71">
        <v>28.2</v>
      </c>
      <c r="V21" s="57">
        <f t="shared" si="33"/>
        <v>44868</v>
      </c>
      <c r="X21" s="57">
        <f t="shared" si="6"/>
        <v>44882</v>
      </c>
      <c r="Z21" s="57">
        <f t="shared" si="7"/>
        <v>44896</v>
      </c>
      <c r="AB21" s="57">
        <f t="shared" si="24"/>
        <v>44910</v>
      </c>
      <c r="AD21" s="57">
        <f t="shared" si="25"/>
        <v>44924</v>
      </c>
      <c r="AF21" s="57">
        <f t="shared" si="26"/>
        <v>44938</v>
      </c>
      <c r="AH21" s="57">
        <f t="shared" si="27"/>
        <v>44952</v>
      </c>
      <c r="AJ21" s="57">
        <f t="shared" si="28"/>
        <v>44966</v>
      </c>
      <c r="AL21" s="57">
        <f t="shared" si="29"/>
        <v>44980</v>
      </c>
      <c r="AN21" s="57">
        <f t="shared" si="30"/>
        <v>44994</v>
      </c>
      <c r="AP21" s="57">
        <f t="shared" si="31"/>
        <v>45008</v>
      </c>
      <c r="AR21" s="57">
        <f t="shared" si="32"/>
        <v>45022</v>
      </c>
      <c r="AT21" s="57">
        <f t="shared" si="22"/>
        <v>45036</v>
      </c>
      <c r="AV21" s="57">
        <f t="shared" si="23"/>
        <v>45050</v>
      </c>
    </row>
    <row r="22" spans="1:49">
      <c r="A22" s="128">
        <f>'Aim 2 Study Calendar - LEO'!A22</f>
        <v>220</v>
      </c>
      <c r="B22" s="3">
        <f>'Aim 2 Study Calendar - LEO'!E22</f>
        <v>212641</v>
      </c>
      <c r="C22" s="59">
        <f>'Aim 2 Study Calendar - LEO'!T22</f>
        <v>44726</v>
      </c>
      <c r="D22" s="57">
        <f>'Aim 2 Study Calendar - LEO'!AY22</f>
        <v>44756</v>
      </c>
      <c r="E22" s="162">
        <v>18.600000000000001</v>
      </c>
      <c r="F22" s="57">
        <f t="shared" si="0"/>
        <v>44770</v>
      </c>
      <c r="G22" s="162">
        <v>23.3</v>
      </c>
      <c r="H22" s="57">
        <f t="shared" si="1"/>
        <v>44784</v>
      </c>
      <c r="I22" s="162">
        <v>26</v>
      </c>
      <c r="J22" s="57">
        <f t="shared" si="2"/>
        <v>44798</v>
      </c>
      <c r="K22" s="162">
        <v>23.3</v>
      </c>
      <c r="L22" s="57">
        <f t="shared" si="3"/>
        <v>44812</v>
      </c>
      <c r="M22" s="71">
        <v>29.6</v>
      </c>
      <c r="N22" s="57">
        <f t="shared" si="4"/>
        <v>44826</v>
      </c>
      <c r="O22" s="193"/>
      <c r="P22" s="57">
        <f t="shared" si="5"/>
        <v>44840</v>
      </c>
      <c r="Q22" s="161"/>
      <c r="R22" s="57">
        <f t="shared" si="19"/>
        <v>44847</v>
      </c>
      <c r="S22" s="161"/>
      <c r="T22" s="11">
        <f t="shared" si="20"/>
        <v>44854</v>
      </c>
      <c r="U22" s="71">
        <v>29.5</v>
      </c>
      <c r="V22" s="57">
        <f t="shared" si="33"/>
        <v>44868</v>
      </c>
      <c r="X22" s="57">
        <f t="shared" si="6"/>
        <v>44882</v>
      </c>
      <c r="Z22" s="57">
        <f t="shared" si="7"/>
        <v>44896</v>
      </c>
      <c r="AB22" s="57">
        <f t="shared" si="24"/>
        <v>44910</v>
      </c>
      <c r="AD22" s="57">
        <f t="shared" si="25"/>
        <v>44924</v>
      </c>
      <c r="AF22" s="57">
        <f t="shared" si="26"/>
        <v>44938</v>
      </c>
      <c r="AH22" s="57">
        <f t="shared" si="27"/>
        <v>44952</v>
      </c>
      <c r="AJ22" s="57">
        <f t="shared" si="28"/>
        <v>44966</v>
      </c>
      <c r="AL22" s="57">
        <f t="shared" si="29"/>
        <v>44980</v>
      </c>
      <c r="AN22" s="57">
        <f t="shared" si="30"/>
        <v>44994</v>
      </c>
      <c r="AP22" s="57">
        <f t="shared" si="31"/>
        <v>45008</v>
      </c>
      <c r="AR22" s="57">
        <f t="shared" si="32"/>
        <v>45022</v>
      </c>
      <c r="AT22" s="57">
        <f t="shared" si="22"/>
        <v>45036</v>
      </c>
      <c r="AV22" s="57">
        <f t="shared" si="23"/>
        <v>45050</v>
      </c>
    </row>
    <row r="23" spans="1:49">
      <c r="A23" s="128">
        <f>'Aim 2 Study Calendar - LEO'!A23</f>
        <v>221</v>
      </c>
      <c r="B23" s="3">
        <f>'Aim 2 Study Calendar - LEO'!E23</f>
        <v>212642</v>
      </c>
      <c r="C23" s="59">
        <f>'Aim 2 Study Calendar - LEO'!T23</f>
        <v>44726</v>
      </c>
      <c r="D23" s="57">
        <f>'Aim 2 Study Calendar - LEO'!AY23</f>
        <v>44756</v>
      </c>
      <c r="E23" s="162">
        <v>18.7</v>
      </c>
      <c r="F23" s="57">
        <f t="shared" si="0"/>
        <v>44770</v>
      </c>
      <c r="G23" s="162">
        <v>24.1</v>
      </c>
      <c r="H23" s="57">
        <f t="shared" si="1"/>
        <v>44784</v>
      </c>
      <c r="I23" s="162">
        <v>28.8</v>
      </c>
      <c r="J23" s="57">
        <f t="shared" si="2"/>
        <v>44798</v>
      </c>
      <c r="K23" s="162">
        <v>24.1</v>
      </c>
      <c r="L23" s="57">
        <f t="shared" si="3"/>
        <v>44812</v>
      </c>
      <c r="M23" s="71">
        <v>35.299999999999997</v>
      </c>
      <c r="N23" s="57">
        <f t="shared" si="4"/>
        <v>44826</v>
      </c>
      <c r="O23" s="193"/>
      <c r="P23" s="57">
        <f t="shared" si="5"/>
        <v>44840</v>
      </c>
      <c r="Q23" s="161"/>
      <c r="R23" s="57">
        <f t="shared" si="19"/>
        <v>44847</v>
      </c>
      <c r="S23" s="161"/>
      <c r="T23" s="11">
        <f t="shared" si="20"/>
        <v>44854</v>
      </c>
      <c r="U23" s="71">
        <v>28.9</v>
      </c>
      <c r="V23" s="57">
        <f t="shared" si="33"/>
        <v>44868</v>
      </c>
      <c r="X23" s="57">
        <f t="shared" si="6"/>
        <v>44882</v>
      </c>
      <c r="Z23" s="57">
        <f t="shared" si="7"/>
        <v>44896</v>
      </c>
      <c r="AB23" s="57">
        <f t="shared" si="24"/>
        <v>44910</v>
      </c>
      <c r="AD23" s="57">
        <f t="shared" si="25"/>
        <v>44924</v>
      </c>
      <c r="AF23" s="57">
        <f t="shared" si="26"/>
        <v>44938</v>
      </c>
      <c r="AH23" s="57">
        <f t="shared" si="27"/>
        <v>44952</v>
      </c>
      <c r="AJ23" s="57">
        <f t="shared" si="28"/>
        <v>44966</v>
      </c>
      <c r="AL23" s="57">
        <f t="shared" si="29"/>
        <v>44980</v>
      </c>
      <c r="AN23" s="57">
        <f t="shared" si="30"/>
        <v>44994</v>
      </c>
      <c r="AP23" s="57">
        <f t="shared" si="31"/>
        <v>45008</v>
      </c>
      <c r="AR23" s="57">
        <f t="shared" si="32"/>
        <v>45022</v>
      </c>
      <c r="AT23" s="57">
        <f t="shared" si="22"/>
        <v>45036</v>
      </c>
      <c r="AV23" s="57">
        <f t="shared" si="23"/>
        <v>45050</v>
      </c>
    </row>
    <row r="24" spans="1:49">
      <c r="A24" s="128">
        <f>'Aim 2 Study Calendar - LEO'!A24</f>
        <v>222</v>
      </c>
      <c r="B24" s="3">
        <f>'Aim 2 Study Calendar - LEO'!E24</f>
        <v>212642</v>
      </c>
      <c r="C24" s="59">
        <f>'Aim 2 Study Calendar - LEO'!T24</f>
        <v>44726</v>
      </c>
      <c r="D24" s="57">
        <f>'Aim 2 Study Calendar - LEO'!AY24</f>
        <v>44756</v>
      </c>
      <c r="E24" s="162">
        <v>17.100000000000001</v>
      </c>
      <c r="F24" s="57">
        <f t="shared" si="0"/>
        <v>44770</v>
      </c>
      <c r="G24" s="162">
        <v>23.1</v>
      </c>
      <c r="H24" s="57">
        <f t="shared" si="1"/>
        <v>44784</v>
      </c>
      <c r="I24" s="162">
        <v>27.5</v>
      </c>
      <c r="J24" s="57">
        <f t="shared" si="2"/>
        <v>44798</v>
      </c>
      <c r="K24" s="162">
        <v>23.1</v>
      </c>
      <c r="L24" s="57">
        <f t="shared" si="3"/>
        <v>44812</v>
      </c>
      <c r="M24" s="71">
        <v>33.5</v>
      </c>
      <c r="N24" s="57">
        <f t="shared" si="4"/>
        <v>44826</v>
      </c>
      <c r="O24" s="161"/>
      <c r="P24" s="57">
        <f t="shared" si="5"/>
        <v>44840</v>
      </c>
      <c r="Q24" s="161"/>
      <c r="R24" s="57">
        <f t="shared" si="19"/>
        <v>44847</v>
      </c>
      <c r="S24" s="161"/>
      <c r="T24" s="11">
        <f t="shared" si="20"/>
        <v>44854</v>
      </c>
      <c r="U24" s="71">
        <v>30.6</v>
      </c>
      <c r="V24" s="57">
        <f t="shared" si="33"/>
        <v>44868</v>
      </c>
      <c r="X24" s="57">
        <f t="shared" si="6"/>
        <v>44882</v>
      </c>
      <c r="Z24" s="57">
        <f t="shared" si="7"/>
        <v>44896</v>
      </c>
      <c r="AB24" s="57">
        <f t="shared" si="24"/>
        <v>44910</v>
      </c>
      <c r="AD24" s="57">
        <f t="shared" si="25"/>
        <v>44924</v>
      </c>
      <c r="AF24" s="57">
        <f t="shared" si="26"/>
        <v>44938</v>
      </c>
      <c r="AH24" s="57">
        <f t="shared" si="27"/>
        <v>44952</v>
      </c>
      <c r="AJ24" s="57">
        <f t="shared" si="28"/>
        <v>44966</v>
      </c>
      <c r="AL24" s="57">
        <f t="shared" si="29"/>
        <v>44980</v>
      </c>
      <c r="AN24" s="57">
        <f t="shared" si="30"/>
        <v>44994</v>
      </c>
      <c r="AP24" s="57">
        <f t="shared" si="31"/>
        <v>45008</v>
      </c>
      <c r="AR24" s="57">
        <f t="shared" si="32"/>
        <v>45022</v>
      </c>
      <c r="AT24" s="57">
        <f t="shared" si="22"/>
        <v>45036</v>
      </c>
      <c r="AV24" s="57">
        <f t="shared" si="23"/>
        <v>45050</v>
      </c>
    </row>
    <row r="25" spans="1:49">
      <c r="A25" s="128">
        <f>'Aim 2 Study Calendar - LEO'!A25</f>
        <v>223</v>
      </c>
      <c r="B25" s="3">
        <f>'Aim 2 Study Calendar - LEO'!E25</f>
        <v>212642</v>
      </c>
      <c r="C25" s="59">
        <f>'Aim 2 Study Calendar - LEO'!T25</f>
        <v>44726</v>
      </c>
      <c r="D25" s="57">
        <f>'Aim 2 Study Calendar - LEO'!AY25</f>
        <v>44756</v>
      </c>
      <c r="E25" s="162">
        <v>21.7</v>
      </c>
      <c r="F25" s="57">
        <f t="shared" si="0"/>
        <v>44770</v>
      </c>
      <c r="G25" s="162">
        <v>27.1</v>
      </c>
      <c r="H25" s="57">
        <f t="shared" si="1"/>
        <v>44784</v>
      </c>
      <c r="I25" s="162">
        <v>31.8</v>
      </c>
      <c r="J25" s="57">
        <f t="shared" si="2"/>
        <v>44798</v>
      </c>
      <c r="K25" s="162">
        <v>27.1</v>
      </c>
      <c r="L25" s="57">
        <f t="shared" si="3"/>
        <v>44812</v>
      </c>
      <c r="M25" s="71">
        <v>43.1</v>
      </c>
      <c r="N25" s="57">
        <f t="shared" si="4"/>
        <v>44826</v>
      </c>
      <c r="O25" s="161"/>
      <c r="P25" s="57">
        <f t="shared" si="5"/>
        <v>44840</v>
      </c>
      <c r="Q25" s="161"/>
      <c r="R25" s="57">
        <f t="shared" si="19"/>
        <v>44847</v>
      </c>
      <c r="S25" s="161"/>
      <c r="T25" s="11">
        <f t="shared" si="20"/>
        <v>44854</v>
      </c>
      <c r="U25" s="71">
        <v>35.799999999999997</v>
      </c>
      <c r="V25" s="57">
        <f t="shared" si="33"/>
        <v>44868</v>
      </c>
      <c r="X25" s="57">
        <f t="shared" si="6"/>
        <v>44882</v>
      </c>
      <c r="Z25" s="57">
        <f t="shared" si="7"/>
        <v>44896</v>
      </c>
      <c r="AB25" s="57">
        <f t="shared" si="24"/>
        <v>44910</v>
      </c>
      <c r="AD25" s="57">
        <f t="shared" si="25"/>
        <v>44924</v>
      </c>
      <c r="AF25" s="57">
        <f t="shared" si="26"/>
        <v>44938</v>
      </c>
      <c r="AH25" s="57">
        <f t="shared" si="27"/>
        <v>44952</v>
      </c>
      <c r="AJ25" s="57">
        <f t="shared" si="28"/>
        <v>44966</v>
      </c>
      <c r="AL25" s="57">
        <f t="shared" si="29"/>
        <v>44980</v>
      </c>
      <c r="AN25" s="57">
        <f t="shared" si="30"/>
        <v>44994</v>
      </c>
      <c r="AP25" s="57">
        <f t="shared" si="31"/>
        <v>45008</v>
      </c>
      <c r="AR25" s="57">
        <f t="shared" si="32"/>
        <v>45022</v>
      </c>
      <c r="AT25" s="57">
        <f t="shared" si="22"/>
        <v>45036</v>
      </c>
      <c r="AV25" s="57">
        <f t="shared" si="23"/>
        <v>45050</v>
      </c>
    </row>
    <row r="26" spans="1:49">
      <c r="A26" s="128">
        <f>'Aim 2 Study Calendar - LEO'!A26</f>
        <v>224</v>
      </c>
      <c r="B26" s="3">
        <f>'Aim 2 Study Calendar - LEO'!E26</f>
        <v>212642</v>
      </c>
      <c r="C26" s="59">
        <f>'Aim 2 Study Calendar - LEO'!T26</f>
        <v>44726</v>
      </c>
      <c r="D26" s="57">
        <f>'Aim 2 Study Calendar - LEO'!AY26</f>
        <v>44756</v>
      </c>
      <c r="E26" s="162">
        <v>18.5</v>
      </c>
      <c r="F26" s="57">
        <f t="shared" si="0"/>
        <v>44770</v>
      </c>
      <c r="G26" s="162">
        <v>24.1</v>
      </c>
      <c r="H26" s="57">
        <f t="shared" si="1"/>
        <v>44784</v>
      </c>
      <c r="I26" s="162">
        <v>28.5</v>
      </c>
      <c r="J26" s="57">
        <f t="shared" si="2"/>
        <v>44798</v>
      </c>
      <c r="K26" s="162">
        <v>24.1</v>
      </c>
      <c r="L26" s="57">
        <f t="shared" si="3"/>
        <v>44812</v>
      </c>
      <c r="M26" s="71">
        <v>32.6</v>
      </c>
      <c r="N26" s="57">
        <f t="shared" si="4"/>
        <v>44826</v>
      </c>
      <c r="O26" s="161"/>
      <c r="P26" s="57">
        <f t="shared" si="5"/>
        <v>44840</v>
      </c>
      <c r="Q26" s="161"/>
      <c r="R26" s="57">
        <f t="shared" si="19"/>
        <v>44847</v>
      </c>
      <c r="S26" s="161"/>
      <c r="T26" s="11">
        <f t="shared" si="20"/>
        <v>44854</v>
      </c>
      <c r="U26" s="71">
        <v>29.3</v>
      </c>
      <c r="V26" s="57">
        <f t="shared" si="33"/>
        <v>44868</v>
      </c>
      <c r="X26" s="57">
        <f t="shared" si="6"/>
        <v>44882</v>
      </c>
      <c r="Z26" s="57">
        <f t="shared" si="7"/>
        <v>44896</v>
      </c>
      <c r="AB26" s="57">
        <f t="shared" si="24"/>
        <v>44910</v>
      </c>
      <c r="AD26" s="57">
        <f t="shared" si="25"/>
        <v>44924</v>
      </c>
      <c r="AF26" s="57">
        <f t="shared" si="26"/>
        <v>44938</v>
      </c>
      <c r="AH26" s="57">
        <f t="shared" si="27"/>
        <v>44952</v>
      </c>
      <c r="AJ26" s="57">
        <f t="shared" si="28"/>
        <v>44966</v>
      </c>
      <c r="AL26" s="57">
        <f t="shared" si="29"/>
        <v>44980</v>
      </c>
      <c r="AN26" s="57">
        <f t="shared" si="30"/>
        <v>44994</v>
      </c>
      <c r="AP26" s="57">
        <f t="shared" si="31"/>
        <v>45008</v>
      </c>
      <c r="AR26" s="57">
        <f t="shared" si="32"/>
        <v>45022</v>
      </c>
      <c r="AT26" s="57">
        <f t="shared" si="22"/>
        <v>45036</v>
      </c>
      <c r="AV26" s="57">
        <f t="shared" si="23"/>
        <v>45050</v>
      </c>
    </row>
    <row r="27" spans="1:49" s="143" customFormat="1">
      <c r="A27" s="129">
        <f>'Aim 2 Study Calendar - LEO'!A27</f>
        <v>225</v>
      </c>
      <c r="B27" s="120">
        <f>'Aim 2 Study Calendar - LEO'!E27</f>
        <v>212642</v>
      </c>
      <c r="C27" s="146">
        <f>'Aim 2 Study Calendar - LEO'!T27</f>
        <v>44726</v>
      </c>
      <c r="D27" s="61">
        <f>'Aim 2 Study Calendar - LEO'!AY27</f>
        <v>44756</v>
      </c>
      <c r="E27" s="198">
        <v>14.1</v>
      </c>
      <c r="F27" s="61">
        <f t="shared" si="0"/>
        <v>44770</v>
      </c>
      <c r="G27" s="198">
        <v>21.9</v>
      </c>
      <c r="H27" s="61">
        <f t="shared" si="1"/>
        <v>44784</v>
      </c>
      <c r="I27" s="198">
        <v>25.9</v>
      </c>
      <c r="J27" s="61">
        <f t="shared" si="2"/>
        <v>44798</v>
      </c>
      <c r="K27" s="198">
        <v>21.9</v>
      </c>
      <c r="L27" s="61">
        <f t="shared" si="3"/>
        <v>44812</v>
      </c>
      <c r="M27" s="198">
        <v>33.6</v>
      </c>
      <c r="N27" s="61">
        <f t="shared" si="4"/>
        <v>44826</v>
      </c>
      <c r="O27" s="198"/>
      <c r="P27" s="61">
        <f t="shared" si="5"/>
        <v>44840</v>
      </c>
      <c r="Q27" s="198"/>
      <c r="R27" s="61">
        <f t="shared" si="19"/>
        <v>44847</v>
      </c>
      <c r="S27" s="198"/>
      <c r="T27" s="199">
        <f t="shared" si="20"/>
        <v>44854</v>
      </c>
      <c r="U27" s="198"/>
      <c r="V27" s="61">
        <f t="shared" si="33"/>
        <v>44868</v>
      </c>
      <c r="W27" s="198"/>
      <c r="X27" s="61">
        <f t="shared" si="6"/>
        <v>44882</v>
      </c>
      <c r="Y27" s="198"/>
      <c r="Z27" s="61">
        <f t="shared" si="7"/>
        <v>44896</v>
      </c>
      <c r="AA27" s="198"/>
      <c r="AB27" s="61">
        <f t="shared" si="24"/>
        <v>44910</v>
      </c>
      <c r="AC27" s="198"/>
      <c r="AD27" s="61">
        <f t="shared" si="25"/>
        <v>44924</v>
      </c>
      <c r="AE27" s="198"/>
      <c r="AF27" s="61">
        <f t="shared" si="26"/>
        <v>44938</v>
      </c>
      <c r="AG27" s="198"/>
      <c r="AH27" s="61">
        <f t="shared" si="27"/>
        <v>44952</v>
      </c>
      <c r="AI27" s="198"/>
      <c r="AJ27" s="61">
        <f t="shared" si="28"/>
        <v>44966</v>
      </c>
      <c r="AK27" s="198"/>
      <c r="AL27" s="61">
        <f t="shared" si="29"/>
        <v>44980</v>
      </c>
      <c r="AM27" s="198"/>
      <c r="AN27" s="61">
        <f t="shared" si="30"/>
        <v>44994</v>
      </c>
      <c r="AO27" s="198"/>
      <c r="AP27" s="61">
        <f t="shared" si="31"/>
        <v>45008</v>
      </c>
      <c r="AQ27" s="198"/>
      <c r="AR27" s="61">
        <f t="shared" si="32"/>
        <v>45022</v>
      </c>
      <c r="AS27" s="198"/>
      <c r="AT27" s="61">
        <f t="shared" si="22"/>
        <v>45036</v>
      </c>
      <c r="AU27" s="198"/>
      <c r="AV27" s="61">
        <f t="shared" si="23"/>
        <v>45050</v>
      </c>
      <c r="AW27" s="198"/>
    </row>
    <row r="28" spans="1:49" s="143" customFormat="1">
      <c r="A28" s="129">
        <f>'Aim 2 Study Calendar - LEO'!A28</f>
        <v>226</v>
      </c>
      <c r="B28" s="120">
        <f>'Aim 2 Study Calendar - LEO'!E28</f>
        <v>217695</v>
      </c>
      <c r="C28" s="146">
        <f>'Aim 2 Study Calendar - LEO'!T28</f>
        <v>44774</v>
      </c>
      <c r="D28" s="61">
        <f>'Aim 2 Study Calendar - LEO'!AY28</f>
        <v>44805</v>
      </c>
      <c r="E28" s="198"/>
      <c r="F28" s="61">
        <f t="shared" si="0"/>
        <v>44819</v>
      </c>
      <c r="G28" s="198"/>
      <c r="H28" s="61">
        <f t="shared" si="1"/>
        <v>44833</v>
      </c>
      <c r="I28" s="198"/>
      <c r="J28" s="61">
        <f t="shared" si="2"/>
        <v>44847</v>
      </c>
      <c r="K28" s="198"/>
      <c r="L28" s="61">
        <f t="shared" si="3"/>
        <v>44861</v>
      </c>
      <c r="M28" s="198"/>
      <c r="N28" s="61">
        <f t="shared" si="4"/>
        <v>44875</v>
      </c>
      <c r="O28" s="198"/>
      <c r="P28" s="61">
        <f t="shared" si="5"/>
        <v>44889</v>
      </c>
      <c r="Q28" s="198"/>
      <c r="R28" s="61">
        <f t="shared" si="19"/>
        <v>44896</v>
      </c>
      <c r="S28" s="198"/>
      <c r="T28" s="199">
        <f t="shared" si="20"/>
        <v>44903</v>
      </c>
      <c r="U28" s="198"/>
      <c r="V28" s="61">
        <f t="shared" si="33"/>
        <v>44917</v>
      </c>
      <c r="W28" s="198"/>
      <c r="X28" s="61">
        <f t="shared" si="6"/>
        <v>44931</v>
      </c>
      <c r="Y28" s="198"/>
      <c r="Z28" s="61">
        <f t="shared" si="7"/>
        <v>44945</v>
      </c>
      <c r="AA28" s="198"/>
      <c r="AB28" s="61">
        <f t="shared" si="24"/>
        <v>44959</v>
      </c>
      <c r="AC28" s="198"/>
      <c r="AD28" s="61">
        <f t="shared" si="25"/>
        <v>44973</v>
      </c>
      <c r="AE28" s="198"/>
      <c r="AF28" s="61">
        <f t="shared" si="26"/>
        <v>44987</v>
      </c>
      <c r="AG28" s="198"/>
      <c r="AH28" s="61">
        <f t="shared" si="27"/>
        <v>45001</v>
      </c>
      <c r="AI28" s="198"/>
      <c r="AJ28" s="61">
        <f t="shared" si="28"/>
        <v>45015</v>
      </c>
      <c r="AK28" s="198"/>
      <c r="AL28" s="61">
        <f t="shared" si="29"/>
        <v>45029</v>
      </c>
      <c r="AM28" s="198"/>
      <c r="AN28" s="61">
        <f t="shared" si="30"/>
        <v>45043</v>
      </c>
      <c r="AO28" s="198"/>
      <c r="AP28" s="61">
        <f t="shared" si="31"/>
        <v>45057</v>
      </c>
      <c r="AQ28" s="198"/>
      <c r="AR28" s="61">
        <f t="shared" si="32"/>
        <v>45071</v>
      </c>
      <c r="AS28" s="198"/>
      <c r="AT28" s="61">
        <f t="shared" si="22"/>
        <v>45085</v>
      </c>
      <c r="AU28" s="198"/>
      <c r="AV28" s="61">
        <f t="shared" si="23"/>
        <v>45099</v>
      </c>
      <c r="AW28" s="198"/>
    </row>
    <row r="29" spans="1:49">
      <c r="A29" s="128">
        <f>'Aim 2 Study Calendar - LEO'!A29</f>
        <v>227</v>
      </c>
      <c r="B29" s="3">
        <f>'Aim 2 Study Calendar - LEO'!E29</f>
        <v>217695</v>
      </c>
      <c r="C29" s="59">
        <f>'Aim 2 Study Calendar - LEO'!T29</f>
        <v>44774</v>
      </c>
      <c r="D29" s="57">
        <f>'Aim 2 Study Calendar - LEO'!AY29</f>
        <v>44805</v>
      </c>
      <c r="E29" s="71">
        <v>17.5</v>
      </c>
      <c r="F29" s="57">
        <f t="shared" si="0"/>
        <v>44819</v>
      </c>
      <c r="G29" s="71">
        <v>18.3</v>
      </c>
      <c r="H29" s="57">
        <f t="shared" si="1"/>
        <v>44833</v>
      </c>
      <c r="I29" s="71">
        <v>19.899999999999999</v>
      </c>
      <c r="J29" s="57">
        <f t="shared" si="2"/>
        <v>44847</v>
      </c>
      <c r="K29" s="71">
        <v>21.4</v>
      </c>
      <c r="L29" s="57">
        <f t="shared" si="3"/>
        <v>44861</v>
      </c>
      <c r="N29" s="57">
        <f t="shared" si="4"/>
        <v>44875</v>
      </c>
      <c r="P29" s="57">
        <f t="shared" si="5"/>
        <v>44889</v>
      </c>
      <c r="R29" s="57">
        <f t="shared" si="19"/>
        <v>44896</v>
      </c>
      <c r="T29" s="11">
        <f t="shared" si="20"/>
        <v>44903</v>
      </c>
      <c r="V29" s="57">
        <f t="shared" si="33"/>
        <v>44917</v>
      </c>
      <c r="X29" s="57">
        <f t="shared" si="6"/>
        <v>44931</v>
      </c>
      <c r="Z29" s="57">
        <f t="shared" si="7"/>
        <v>44945</v>
      </c>
      <c r="AB29" s="57">
        <f t="shared" si="24"/>
        <v>44959</v>
      </c>
      <c r="AD29" s="57">
        <f t="shared" si="25"/>
        <v>44973</v>
      </c>
      <c r="AF29" s="57">
        <f t="shared" si="26"/>
        <v>44987</v>
      </c>
      <c r="AH29" s="57">
        <f t="shared" si="27"/>
        <v>45001</v>
      </c>
      <c r="AJ29" s="57">
        <f t="shared" si="28"/>
        <v>45015</v>
      </c>
      <c r="AL29" s="57">
        <f t="shared" si="29"/>
        <v>45029</v>
      </c>
      <c r="AN29" s="57">
        <f t="shared" si="30"/>
        <v>45043</v>
      </c>
      <c r="AP29" s="57">
        <f t="shared" si="31"/>
        <v>45057</v>
      </c>
      <c r="AR29" s="57">
        <f t="shared" si="32"/>
        <v>45071</v>
      </c>
      <c r="AT29" s="57">
        <f t="shared" si="22"/>
        <v>45085</v>
      </c>
      <c r="AV29" s="57">
        <f t="shared" si="23"/>
        <v>45099</v>
      </c>
    </row>
    <row r="30" spans="1:49">
      <c r="A30" s="128">
        <f>'Aim 2 Study Calendar - LEO'!A30</f>
        <v>228</v>
      </c>
      <c r="B30" s="3">
        <f>'Aim 2 Study Calendar - LEO'!E30</f>
        <v>217695</v>
      </c>
      <c r="C30" s="59">
        <f>'Aim 2 Study Calendar - LEO'!T30</f>
        <v>44774</v>
      </c>
      <c r="D30" s="57">
        <f>'Aim 2 Study Calendar - LEO'!AY30</f>
        <v>44805</v>
      </c>
      <c r="E30" s="71">
        <v>16.399999999999999</v>
      </c>
      <c r="F30" s="57">
        <f t="shared" si="0"/>
        <v>44819</v>
      </c>
      <c r="G30" s="71">
        <v>19.600000000000001</v>
      </c>
      <c r="H30" s="57">
        <f t="shared" si="1"/>
        <v>44833</v>
      </c>
      <c r="I30" s="71">
        <v>21.3</v>
      </c>
      <c r="J30" s="57">
        <f t="shared" si="2"/>
        <v>44847</v>
      </c>
      <c r="K30" s="71">
        <v>22</v>
      </c>
      <c r="L30" s="57">
        <f t="shared" si="3"/>
        <v>44861</v>
      </c>
      <c r="N30" s="57">
        <f t="shared" si="4"/>
        <v>44875</v>
      </c>
      <c r="P30" s="57">
        <f t="shared" si="5"/>
        <v>44889</v>
      </c>
      <c r="R30" s="57">
        <f t="shared" si="19"/>
        <v>44896</v>
      </c>
      <c r="T30" s="11">
        <f t="shared" si="20"/>
        <v>44903</v>
      </c>
      <c r="V30" s="57">
        <f t="shared" ref="V30:V66" si="34">R30+21</f>
        <v>44917</v>
      </c>
      <c r="X30" s="57">
        <f t="shared" si="6"/>
        <v>44931</v>
      </c>
      <c r="Z30" s="57">
        <f t="shared" si="7"/>
        <v>44945</v>
      </c>
      <c r="AB30" s="57">
        <f t="shared" si="24"/>
        <v>44959</v>
      </c>
      <c r="AD30" s="57">
        <f t="shared" si="25"/>
        <v>44973</v>
      </c>
      <c r="AF30" s="57">
        <f t="shared" si="26"/>
        <v>44987</v>
      </c>
      <c r="AH30" s="57">
        <f t="shared" si="27"/>
        <v>45001</v>
      </c>
      <c r="AJ30" s="57">
        <f t="shared" si="28"/>
        <v>45015</v>
      </c>
      <c r="AL30" s="57">
        <f t="shared" si="29"/>
        <v>45029</v>
      </c>
      <c r="AN30" s="57">
        <f t="shared" si="30"/>
        <v>45043</v>
      </c>
      <c r="AP30" s="57">
        <f t="shared" si="31"/>
        <v>45057</v>
      </c>
      <c r="AR30" s="57">
        <f t="shared" si="32"/>
        <v>45071</v>
      </c>
      <c r="AT30" s="57">
        <f t="shared" si="22"/>
        <v>45085</v>
      </c>
      <c r="AV30" s="57">
        <f t="shared" si="23"/>
        <v>45099</v>
      </c>
    </row>
    <row r="31" spans="1:49">
      <c r="A31" s="128">
        <f>'Aim 2 Study Calendar - LEO'!A31</f>
        <v>229</v>
      </c>
      <c r="B31" s="3">
        <f>'Aim 2 Study Calendar - LEO'!E31</f>
        <v>217697</v>
      </c>
      <c r="C31" s="59">
        <f>'Aim 2 Study Calendar - LEO'!T31</f>
        <v>44774</v>
      </c>
      <c r="D31" s="57">
        <f>'Aim 2 Study Calendar - LEO'!AY31</f>
        <v>44805</v>
      </c>
      <c r="E31" s="71">
        <v>18.899999999999999</v>
      </c>
      <c r="F31" s="57">
        <f t="shared" si="0"/>
        <v>44819</v>
      </c>
      <c r="G31" s="71">
        <v>23.4</v>
      </c>
      <c r="H31" s="57">
        <f t="shared" si="1"/>
        <v>44833</v>
      </c>
      <c r="I31" s="71">
        <v>27.3</v>
      </c>
      <c r="J31" s="57">
        <f t="shared" si="2"/>
        <v>44847</v>
      </c>
      <c r="K31" s="71">
        <v>31.3</v>
      </c>
      <c r="L31" s="57">
        <f t="shared" si="3"/>
        <v>44861</v>
      </c>
      <c r="N31" s="57">
        <f t="shared" si="4"/>
        <v>44875</v>
      </c>
      <c r="P31" s="57">
        <f t="shared" si="5"/>
        <v>44889</v>
      </c>
      <c r="R31" s="57">
        <f t="shared" si="19"/>
        <v>44896</v>
      </c>
      <c r="T31" s="11">
        <f t="shared" si="20"/>
        <v>44903</v>
      </c>
      <c r="V31" s="57">
        <f t="shared" si="34"/>
        <v>44917</v>
      </c>
      <c r="X31" s="57">
        <f t="shared" si="6"/>
        <v>44931</v>
      </c>
      <c r="Z31" s="57">
        <f t="shared" si="7"/>
        <v>44945</v>
      </c>
      <c r="AB31" s="57">
        <f t="shared" si="24"/>
        <v>44959</v>
      </c>
      <c r="AD31" s="57">
        <f t="shared" si="25"/>
        <v>44973</v>
      </c>
      <c r="AF31" s="57">
        <f t="shared" si="26"/>
        <v>44987</v>
      </c>
      <c r="AH31" s="57">
        <f t="shared" si="27"/>
        <v>45001</v>
      </c>
      <c r="AJ31" s="57">
        <f t="shared" si="28"/>
        <v>45015</v>
      </c>
      <c r="AL31" s="57">
        <f t="shared" si="29"/>
        <v>45029</v>
      </c>
      <c r="AN31" s="57">
        <f t="shared" si="30"/>
        <v>45043</v>
      </c>
      <c r="AP31" s="57">
        <f t="shared" si="31"/>
        <v>45057</v>
      </c>
      <c r="AR31" s="57">
        <f t="shared" si="32"/>
        <v>45071</v>
      </c>
      <c r="AT31" s="57">
        <f t="shared" si="22"/>
        <v>45085</v>
      </c>
      <c r="AV31" s="57">
        <f t="shared" si="23"/>
        <v>45099</v>
      </c>
    </row>
    <row r="32" spans="1:49">
      <c r="A32" s="128">
        <f>'Aim 2 Study Calendar - LEO'!A32</f>
        <v>230</v>
      </c>
      <c r="B32" s="3">
        <f>'Aim 2 Study Calendar - LEO'!E32</f>
        <v>217697</v>
      </c>
      <c r="C32" s="59">
        <f>'Aim 2 Study Calendar - LEO'!T32</f>
        <v>44774</v>
      </c>
      <c r="D32" s="57">
        <f>'Aim 2 Study Calendar - LEO'!AY32</f>
        <v>44805</v>
      </c>
      <c r="E32" s="71">
        <v>21.2</v>
      </c>
      <c r="F32" s="57">
        <f t="shared" si="0"/>
        <v>44819</v>
      </c>
      <c r="G32" s="71">
        <v>24.4</v>
      </c>
      <c r="H32" s="57">
        <f t="shared" si="1"/>
        <v>44833</v>
      </c>
      <c r="I32" s="71">
        <v>27.8</v>
      </c>
      <c r="J32" s="57">
        <f t="shared" si="2"/>
        <v>44847</v>
      </c>
      <c r="K32" s="71">
        <v>31.7</v>
      </c>
      <c r="L32" s="57">
        <f t="shared" si="3"/>
        <v>44861</v>
      </c>
      <c r="N32" s="57">
        <f t="shared" si="4"/>
        <v>44875</v>
      </c>
      <c r="P32" s="57">
        <f t="shared" si="5"/>
        <v>44889</v>
      </c>
      <c r="R32" s="57">
        <f t="shared" si="19"/>
        <v>44896</v>
      </c>
      <c r="T32" s="11">
        <f t="shared" si="20"/>
        <v>44903</v>
      </c>
      <c r="V32" s="57">
        <f t="shared" si="34"/>
        <v>44917</v>
      </c>
      <c r="X32" s="57">
        <f t="shared" si="6"/>
        <v>44931</v>
      </c>
      <c r="Z32" s="57">
        <f t="shared" si="7"/>
        <v>44945</v>
      </c>
      <c r="AB32" s="57">
        <f t="shared" si="24"/>
        <v>44959</v>
      </c>
      <c r="AD32" s="57">
        <f t="shared" si="25"/>
        <v>44973</v>
      </c>
      <c r="AF32" s="57">
        <f t="shared" si="26"/>
        <v>44987</v>
      </c>
      <c r="AH32" s="57">
        <f t="shared" si="27"/>
        <v>45001</v>
      </c>
      <c r="AJ32" s="57">
        <f t="shared" si="28"/>
        <v>45015</v>
      </c>
      <c r="AL32" s="57">
        <f t="shared" si="29"/>
        <v>45029</v>
      </c>
      <c r="AN32" s="57">
        <f t="shared" si="30"/>
        <v>45043</v>
      </c>
      <c r="AP32" s="57">
        <f t="shared" si="31"/>
        <v>45057</v>
      </c>
      <c r="AR32" s="57">
        <f t="shared" si="32"/>
        <v>45071</v>
      </c>
      <c r="AT32" s="57">
        <f t="shared" si="22"/>
        <v>45085</v>
      </c>
      <c r="AV32" s="57">
        <f t="shared" si="23"/>
        <v>45099</v>
      </c>
    </row>
    <row r="33" spans="1:48">
      <c r="A33" s="128">
        <f>'Aim 2 Study Calendar - LEO'!A33</f>
        <v>231</v>
      </c>
      <c r="B33" s="3">
        <f>'Aim 2 Study Calendar - LEO'!E33</f>
        <v>217697</v>
      </c>
      <c r="C33" s="59">
        <f>'Aim 2 Study Calendar - LEO'!T33</f>
        <v>44774</v>
      </c>
      <c r="D33" s="57">
        <f>'Aim 2 Study Calendar - LEO'!AY33</f>
        <v>44805</v>
      </c>
      <c r="E33" s="71">
        <v>19.100000000000001</v>
      </c>
      <c r="F33" s="57">
        <f t="shared" si="0"/>
        <v>44819</v>
      </c>
      <c r="G33" s="71">
        <v>23</v>
      </c>
      <c r="H33" s="57">
        <f t="shared" si="1"/>
        <v>44833</v>
      </c>
      <c r="I33" s="71">
        <v>25.7</v>
      </c>
      <c r="J33" s="57">
        <f t="shared" si="2"/>
        <v>44847</v>
      </c>
      <c r="K33" s="71">
        <v>28.5</v>
      </c>
      <c r="L33" s="57">
        <f t="shared" si="3"/>
        <v>44861</v>
      </c>
      <c r="N33" s="57">
        <f t="shared" si="4"/>
        <v>44875</v>
      </c>
      <c r="P33" s="57">
        <f t="shared" si="5"/>
        <v>44889</v>
      </c>
      <c r="R33" s="57">
        <f t="shared" si="19"/>
        <v>44896</v>
      </c>
      <c r="T33" s="11">
        <f t="shared" si="20"/>
        <v>44903</v>
      </c>
      <c r="V33" s="57">
        <f t="shared" si="34"/>
        <v>44917</v>
      </c>
      <c r="X33" s="57">
        <f t="shared" si="6"/>
        <v>44931</v>
      </c>
      <c r="Z33" s="57">
        <f t="shared" si="7"/>
        <v>44945</v>
      </c>
      <c r="AB33" s="57">
        <f t="shared" si="24"/>
        <v>44959</v>
      </c>
      <c r="AD33" s="57">
        <f t="shared" si="25"/>
        <v>44973</v>
      </c>
      <c r="AF33" s="57">
        <f t="shared" si="26"/>
        <v>44987</v>
      </c>
      <c r="AH33" s="57">
        <f t="shared" si="27"/>
        <v>45001</v>
      </c>
      <c r="AJ33" s="57">
        <f t="shared" si="28"/>
        <v>45015</v>
      </c>
      <c r="AL33" s="57">
        <f t="shared" si="29"/>
        <v>45029</v>
      </c>
      <c r="AN33" s="57">
        <f t="shared" si="30"/>
        <v>45043</v>
      </c>
      <c r="AP33" s="57">
        <f t="shared" si="31"/>
        <v>45057</v>
      </c>
      <c r="AR33" s="57">
        <f t="shared" si="32"/>
        <v>45071</v>
      </c>
      <c r="AT33" s="57">
        <f t="shared" ref="AT33:AT77" si="35">AR33+14</f>
        <v>45085</v>
      </c>
      <c r="AV33" s="57">
        <f t="shared" ref="AV33:AV77" si="36">AT33+14</f>
        <v>45099</v>
      </c>
    </row>
    <row r="34" spans="1:48">
      <c r="A34" s="128">
        <f>'Aim 2 Study Calendar - LEO'!A34</f>
        <v>232</v>
      </c>
      <c r="B34" s="3">
        <f>'Aim 2 Study Calendar - LEO'!E34</f>
        <v>217696</v>
      </c>
      <c r="C34" s="59">
        <f>'Aim 2 Study Calendar - LEO'!T34</f>
        <v>44774</v>
      </c>
      <c r="D34" s="57">
        <f>'Aim 2 Study Calendar - LEO'!AY34</f>
        <v>44805</v>
      </c>
      <c r="E34" s="71">
        <v>19.7</v>
      </c>
      <c r="F34" s="57">
        <f t="shared" si="0"/>
        <v>44819</v>
      </c>
      <c r="G34" s="71">
        <v>24.1</v>
      </c>
      <c r="H34" s="57">
        <f t="shared" si="1"/>
        <v>44833</v>
      </c>
      <c r="I34" s="71">
        <v>25.8</v>
      </c>
      <c r="J34" s="57">
        <f t="shared" si="2"/>
        <v>44847</v>
      </c>
      <c r="K34" s="71">
        <v>25.7</v>
      </c>
      <c r="L34" s="57">
        <f t="shared" si="3"/>
        <v>44861</v>
      </c>
      <c r="N34" s="57">
        <f t="shared" si="4"/>
        <v>44875</v>
      </c>
      <c r="P34" s="57">
        <f t="shared" si="5"/>
        <v>44889</v>
      </c>
      <c r="R34" s="57">
        <f t="shared" si="19"/>
        <v>44896</v>
      </c>
      <c r="T34" s="11">
        <f t="shared" si="20"/>
        <v>44903</v>
      </c>
      <c r="V34" s="57">
        <f t="shared" si="34"/>
        <v>44917</v>
      </c>
      <c r="X34" s="57">
        <f t="shared" si="6"/>
        <v>44931</v>
      </c>
      <c r="Z34" s="57">
        <f t="shared" si="7"/>
        <v>44945</v>
      </c>
      <c r="AB34" s="57">
        <f t="shared" si="24"/>
        <v>44959</v>
      </c>
      <c r="AD34" s="57">
        <f t="shared" si="25"/>
        <v>44973</v>
      </c>
      <c r="AF34" s="57">
        <f t="shared" si="26"/>
        <v>44987</v>
      </c>
      <c r="AH34" s="57">
        <f t="shared" si="27"/>
        <v>45001</v>
      </c>
      <c r="AJ34" s="57">
        <f t="shared" si="28"/>
        <v>45015</v>
      </c>
      <c r="AL34" s="57">
        <f t="shared" si="29"/>
        <v>45029</v>
      </c>
      <c r="AN34" s="57">
        <f t="shared" si="30"/>
        <v>45043</v>
      </c>
      <c r="AP34" s="57">
        <f t="shared" si="31"/>
        <v>45057</v>
      </c>
      <c r="AR34" s="57">
        <f t="shared" si="32"/>
        <v>45071</v>
      </c>
      <c r="AT34" s="57">
        <f t="shared" si="35"/>
        <v>45085</v>
      </c>
      <c r="AV34" s="57">
        <f t="shared" si="36"/>
        <v>45099</v>
      </c>
    </row>
    <row r="35" spans="1:48">
      <c r="A35" s="128">
        <f>'Aim 2 Study Calendar - LEO'!A35</f>
        <v>233</v>
      </c>
      <c r="B35" s="3">
        <f>'Aim 2 Study Calendar - LEO'!E35</f>
        <v>217696</v>
      </c>
      <c r="C35" s="59">
        <f>'Aim 2 Study Calendar - LEO'!T35</f>
        <v>44774</v>
      </c>
      <c r="D35" s="57">
        <f>'Aim 2 Study Calendar - LEO'!AY35</f>
        <v>44805</v>
      </c>
      <c r="E35" s="71">
        <v>21.9</v>
      </c>
      <c r="F35" s="57">
        <f t="shared" si="0"/>
        <v>44819</v>
      </c>
      <c r="G35" s="71">
        <v>24.9</v>
      </c>
      <c r="H35" s="57">
        <f t="shared" si="1"/>
        <v>44833</v>
      </c>
      <c r="I35" s="71">
        <v>27</v>
      </c>
      <c r="J35" s="57">
        <f t="shared" si="2"/>
        <v>44847</v>
      </c>
      <c r="K35" s="71">
        <v>26.8</v>
      </c>
      <c r="L35" s="57">
        <f t="shared" si="3"/>
        <v>44861</v>
      </c>
      <c r="N35" s="57">
        <f t="shared" si="4"/>
        <v>44875</v>
      </c>
      <c r="P35" s="57">
        <f t="shared" si="5"/>
        <v>44889</v>
      </c>
      <c r="R35" s="57">
        <f t="shared" si="19"/>
        <v>44896</v>
      </c>
      <c r="T35" s="11">
        <f t="shared" si="20"/>
        <v>44903</v>
      </c>
      <c r="V35" s="57">
        <f t="shared" si="34"/>
        <v>44917</v>
      </c>
      <c r="X35" s="57">
        <f t="shared" si="6"/>
        <v>44931</v>
      </c>
      <c r="Z35" s="57">
        <f t="shared" si="7"/>
        <v>44945</v>
      </c>
      <c r="AB35" s="57">
        <f t="shared" ref="AB35:AB77" si="37">Z35+14</f>
        <v>44959</v>
      </c>
      <c r="AD35" s="57">
        <f t="shared" ref="AD35:AD77" si="38">AB35+14</f>
        <v>44973</v>
      </c>
      <c r="AF35" s="57">
        <f t="shared" ref="AF35:AF77" si="39">AD35+14</f>
        <v>44987</v>
      </c>
      <c r="AH35" s="57">
        <f t="shared" ref="AH35:AH77" si="40">AF35+14</f>
        <v>45001</v>
      </c>
      <c r="AJ35" s="57">
        <f t="shared" si="28"/>
        <v>45015</v>
      </c>
      <c r="AL35" s="57">
        <f t="shared" si="29"/>
        <v>45029</v>
      </c>
      <c r="AN35" s="57">
        <f t="shared" si="30"/>
        <v>45043</v>
      </c>
      <c r="AP35" s="57">
        <f t="shared" si="31"/>
        <v>45057</v>
      </c>
      <c r="AR35" s="57">
        <f t="shared" si="32"/>
        <v>45071</v>
      </c>
      <c r="AT35" s="57">
        <f t="shared" si="35"/>
        <v>45085</v>
      </c>
      <c r="AV35" s="57">
        <f t="shared" si="36"/>
        <v>45099</v>
      </c>
    </row>
    <row r="36" spans="1:48">
      <c r="A36" s="128">
        <f>'Aim 2 Study Calendar - LEO'!A36</f>
        <v>234</v>
      </c>
      <c r="B36" s="3">
        <f>'Aim 2 Study Calendar - LEO'!E36</f>
        <v>217696</v>
      </c>
      <c r="C36" s="59">
        <f>'Aim 2 Study Calendar - LEO'!T36</f>
        <v>44774</v>
      </c>
      <c r="D36" s="57">
        <f>'Aim 2 Study Calendar - LEO'!AY36</f>
        <v>44805</v>
      </c>
      <c r="E36" s="71">
        <v>19.399999999999999</v>
      </c>
      <c r="F36" s="57">
        <f t="shared" si="0"/>
        <v>44819</v>
      </c>
      <c r="G36" s="71">
        <v>22.6</v>
      </c>
      <c r="H36" s="57">
        <f t="shared" si="1"/>
        <v>44833</v>
      </c>
      <c r="I36" s="71">
        <v>23.3</v>
      </c>
      <c r="J36" s="57">
        <f t="shared" si="2"/>
        <v>44847</v>
      </c>
      <c r="K36" s="71">
        <v>25.3</v>
      </c>
      <c r="L36" s="57">
        <f t="shared" si="3"/>
        <v>44861</v>
      </c>
      <c r="N36" s="57">
        <f t="shared" si="4"/>
        <v>44875</v>
      </c>
      <c r="P36" s="57">
        <f t="shared" si="5"/>
        <v>44889</v>
      </c>
      <c r="R36" s="57">
        <f t="shared" si="19"/>
        <v>44896</v>
      </c>
      <c r="T36" s="11">
        <f t="shared" si="20"/>
        <v>44903</v>
      </c>
      <c r="V36" s="57">
        <f t="shared" si="34"/>
        <v>44917</v>
      </c>
      <c r="X36" s="57">
        <f t="shared" si="6"/>
        <v>44931</v>
      </c>
      <c r="Z36" s="57">
        <f t="shared" si="7"/>
        <v>44945</v>
      </c>
      <c r="AB36" s="57">
        <f t="shared" si="37"/>
        <v>44959</v>
      </c>
      <c r="AD36" s="57">
        <f t="shared" si="38"/>
        <v>44973</v>
      </c>
      <c r="AF36" s="57">
        <f t="shared" si="39"/>
        <v>44987</v>
      </c>
      <c r="AH36" s="57">
        <f t="shared" si="40"/>
        <v>45001</v>
      </c>
      <c r="AJ36" s="57">
        <f t="shared" ref="AJ36:AJ77" si="41">AH36+14</f>
        <v>45015</v>
      </c>
      <c r="AL36" s="57">
        <f t="shared" ref="AL36:AL77" si="42">AJ36+14</f>
        <v>45029</v>
      </c>
      <c r="AN36" s="57">
        <f t="shared" ref="AN36:AN77" si="43">AL36+14</f>
        <v>45043</v>
      </c>
      <c r="AP36" s="57">
        <f t="shared" ref="AP36:AP77" si="44">AN36+14</f>
        <v>45057</v>
      </c>
      <c r="AR36" s="57">
        <f t="shared" ref="AR36:AR77" si="45">AP36+14</f>
        <v>45071</v>
      </c>
      <c r="AT36" s="57">
        <f t="shared" si="35"/>
        <v>45085</v>
      </c>
      <c r="AV36" s="57">
        <f t="shared" si="36"/>
        <v>45099</v>
      </c>
    </row>
    <row r="37" spans="1:48">
      <c r="A37" s="128">
        <f>'Aim 2 Study Calendar - LEO'!A37</f>
        <v>235</v>
      </c>
      <c r="B37" s="3">
        <f>'Aim 2 Study Calendar - LEO'!E37</f>
        <v>220774</v>
      </c>
      <c r="C37" s="59">
        <f>'Aim 2 Study Calendar - LEO'!T37</f>
        <v>44804</v>
      </c>
      <c r="D37" s="57">
        <f>'Aim 2 Study Calendar - LEO'!AY37</f>
        <v>44833</v>
      </c>
      <c r="E37" s="71">
        <v>15.8</v>
      </c>
      <c r="F37" s="57">
        <f t="shared" si="0"/>
        <v>44847</v>
      </c>
      <c r="G37" s="71">
        <v>18.3</v>
      </c>
      <c r="H37" s="57">
        <f t="shared" si="1"/>
        <v>44861</v>
      </c>
      <c r="J37" s="57">
        <f t="shared" si="2"/>
        <v>44875</v>
      </c>
      <c r="L37" s="57">
        <f t="shared" si="3"/>
        <v>44889</v>
      </c>
      <c r="N37" s="57">
        <f t="shared" si="4"/>
        <v>44903</v>
      </c>
      <c r="P37" s="57">
        <f t="shared" si="5"/>
        <v>44917</v>
      </c>
      <c r="R37" s="57">
        <f t="shared" si="19"/>
        <v>44924</v>
      </c>
      <c r="T37" s="11">
        <f t="shared" si="20"/>
        <v>44931</v>
      </c>
      <c r="V37" s="57">
        <f t="shared" si="34"/>
        <v>44945</v>
      </c>
      <c r="X37" s="57">
        <f t="shared" si="6"/>
        <v>44959</v>
      </c>
      <c r="Z37" s="57">
        <f t="shared" si="7"/>
        <v>44973</v>
      </c>
      <c r="AB37" s="57">
        <f t="shared" si="37"/>
        <v>44987</v>
      </c>
      <c r="AD37" s="57">
        <f t="shared" si="38"/>
        <v>45001</v>
      </c>
      <c r="AF37" s="57">
        <f t="shared" si="39"/>
        <v>45015</v>
      </c>
      <c r="AH37" s="57">
        <f t="shared" si="40"/>
        <v>45029</v>
      </c>
      <c r="AJ37" s="57">
        <f t="shared" si="41"/>
        <v>45043</v>
      </c>
      <c r="AL37" s="57">
        <f t="shared" si="42"/>
        <v>45057</v>
      </c>
      <c r="AN37" s="57">
        <f t="shared" si="43"/>
        <v>45071</v>
      </c>
      <c r="AP37" s="57">
        <f t="shared" si="44"/>
        <v>45085</v>
      </c>
      <c r="AR37" s="57">
        <f t="shared" si="45"/>
        <v>45099</v>
      </c>
      <c r="AT37" s="57">
        <f t="shared" si="35"/>
        <v>45113</v>
      </c>
      <c r="AV37" s="57">
        <f t="shared" si="36"/>
        <v>45127</v>
      </c>
    </row>
    <row r="38" spans="1:48">
      <c r="A38" s="128">
        <f>'Aim 2 Study Calendar - LEO'!A38</f>
        <v>236</v>
      </c>
      <c r="B38" s="3">
        <f>'Aim 2 Study Calendar - LEO'!E38</f>
        <v>220774</v>
      </c>
      <c r="C38" s="59">
        <f>'Aim 2 Study Calendar - LEO'!T38</f>
        <v>44804</v>
      </c>
      <c r="D38" s="57">
        <f>'Aim 2 Study Calendar - LEO'!AY38</f>
        <v>44833</v>
      </c>
      <c r="E38" s="71">
        <v>13.7</v>
      </c>
      <c r="F38" s="57">
        <f t="shared" si="0"/>
        <v>44847</v>
      </c>
      <c r="G38" s="71">
        <v>16.2</v>
      </c>
      <c r="H38" s="57">
        <f t="shared" si="1"/>
        <v>44861</v>
      </c>
      <c r="J38" s="57">
        <f t="shared" si="2"/>
        <v>44875</v>
      </c>
      <c r="L38" s="57">
        <f t="shared" si="3"/>
        <v>44889</v>
      </c>
      <c r="N38" s="57">
        <f t="shared" si="4"/>
        <v>44903</v>
      </c>
      <c r="P38" s="57">
        <f t="shared" si="5"/>
        <v>44917</v>
      </c>
      <c r="R38" s="57">
        <f t="shared" si="19"/>
        <v>44924</v>
      </c>
      <c r="T38" s="11">
        <f t="shared" si="20"/>
        <v>44931</v>
      </c>
      <c r="V38" s="57">
        <f t="shared" si="34"/>
        <v>44945</v>
      </c>
      <c r="X38" s="57">
        <f t="shared" si="6"/>
        <v>44959</v>
      </c>
      <c r="Z38" s="57">
        <f t="shared" si="7"/>
        <v>44973</v>
      </c>
      <c r="AB38" s="57">
        <f t="shared" si="37"/>
        <v>44987</v>
      </c>
      <c r="AD38" s="57">
        <f t="shared" si="38"/>
        <v>45001</v>
      </c>
      <c r="AF38" s="57">
        <f t="shared" si="39"/>
        <v>45015</v>
      </c>
      <c r="AH38" s="57">
        <f t="shared" si="40"/>
        <v>45029</v>
      </c>
      <c r="AJ38" s="57">
        <f t="shared" si="41"/>
        <v>45043</v>
      </c>
      <c r="AL38" s="57">
        <f t="shared" si="42"/>
        <v>45057</v>
      </c>
      <c r="AN38" s="57">
        <f t="shared" si="43"/>
        <v>45071</v>
      </c>
      <c r="AP38" s="57">
        <f t="shared" si="44"/>
        <v>45085</v>
      </c>
      <c r="AR38" s="57">
        <f t="shared" si="45"/>
        <v>45099</v>
      </c>
      <c r="AT38" s="57">
        <f t="shared" si="35"/>
        <v>45113</v>
      </c>
      <c r="AV38" s="57">
        <f t="shared" si="36"/>
        <v>45127</v>
      </c>
    </row>
    <row r="39" spans="1:48">
      <c r="A39" s="128">
        <f>'Aim 2 Study Calendar - LEO'!A39</f>
        <v>237</v>
      </c>
      <c r="B39" s="3">
        <f>'Aim 2 Study Calendar - LEO'!E39</f>
        <v>220774</v>
      </c>
      <c r="C39" s="59">
        <f>'Aim 2 Study Calendar - LEO'!T39</f>
        <v>44804</v>
      </c>
      <c r="D39" s="57">
        <f>'Aim 2 Study Calendar - LEO'!AY39</f>
        <v>44833</v>
      </c>
      <c r="E39" s="71">
        <v>19.3</v>
      </c>
      <c r="F39" s="57">
        <f t="shared" si="0"/>
        <v>44847</v>
      </c>
      <c r="G39" s="161"/>
      <c r="H39" s="57">
        <f t="shared" si="1"/>
        <v>44861</v>
      </c>
      <c r="J39" s="57">
        <f t="shared" si="2"/>
        <v>44875</v>
      </c>
      <c r="L39" s="57">
        <f t="shared" si="3"/>
        <v>44889</v>
      </c>
      <c r="N39" s="57">
        <f t="shared" si="4"/>
        <v>44903</v>
      </c>
      <c r="P39" s="57">
        <f t="shared" si="5"/>
        <v>44917</v>
      </c>
      <c r="R39" s="57">
        <f t="shared" si="19"/>
        <v>44924</v>
      </c>
      <c r="T39" s="11">
        <f t="shared" si="20"/>
        <v>44931</v>
      </c>
      <c r="V39" s="57">
        <f t="shared" si="34"/>
        <v>44945</v>
      </c>
      <c r="X39" s="57">
        <f t="shared" si="6"/>
        <v>44959</v>
      </c>
      <c r="Z39" s="57">
        <f t="shared" si="7"/>
        <v>44973</v>
      </c>
      <c r="AB39" s="57">
        <f t="shared" si="37"/>
        <v>44987</v>
      </c>
      <c r="AD39" s="57">
        <f t="shared" si="38"/>
        <v>45001</v>
      </c>
      <c r="AF39" s="57">
        <f t="shared" si="39"/>
        <v>45015</v>
      </c>
      <c r="AH39" s="57">
        <f t="shared" si="40"/>
        <v>45029</v>
      </c>
      <c r="AJ39" s="57">
        <f t="shared" si="41"/>
        <v>45043</v>
      </c>
      <c r="AL39" s="57">
        <f t="shared" si="42"/>
        <v>45057</v>
      </c>
      <c r="AN39" s="57">
        <f t="shared" si="43"/>
        <v>45071</v>
      </c>
      <c r="AP39" s="57">
        <f t="shared" si="44"/>
        <v>45085</v>
      </c>
      <c r="AR39" s="57">
        <f t="shared" si="45"/>
        <v>45099</v>
      </c>
      <c r="AT39" s="57">
        <f t="shared" si="35"/>
        <v>45113</v>
      </c>
      <c r="AV39" s="57">
        <f t="shared" si="36"/>
        <v>45127</v>
      </c>
    </row>
    <row r="40" spans="1:48">
      <c r="A40" s="128">
        <f>'Aim 2 Study Calendar - LEO'!A40</f>
        <v>238</v>
      </c>
      <c r="B40" s="3">
        <f>'Aim 2 Study Calendar - LEO'!E40</f>
        <v>220775</v>
      </c>
      <c r="C40" s="59">
        <f>'Aim 2 Study Calendar - LEO'!T40</f>
        <v>44804</v>
      </c>
      <c r="D40" s="57">
        <f>'Aim 2 Study Calendar - LEO'!AY40</f>
        <v>44833</v>
      </c>
      <c r="E40" s="71">
        <v>19.399999999999999</v>
      </c>
      <c r="F40" s="57">
        <f t="shared" si="0"/>
        <v>44847</v>
      </c>
      <c r="G40" s="71">
        <v>25.5</v>
      </c>
      <c r="H40" s="57">
        <f t="shared" si="1"/>
        <v>44861</v>
      </c>
      <c r="J40" s="57">
        <f t="shared" si="2"/>
        <v>44875</v>
      </c>
      <c r="L40" s="57">
        <f t="shared" si="3"/>
        <v>44889</v>
      </c>
      <c r="N40" s="57">
        <f t="shared" si="4"/>
        <v>44903</v>
      </c>
      <c r="P40" s="57">
        <f t="shared" si="5"/>
        <v>44917</v>
      </c>
      <c r="R40" s="57">
        <f t="shared" si="19"/>
        <v>44924</v>
      </c>
      <c r="T40" s="11">
        <f t="shared" si="20"/>
        <v>44931</v>
      </c>
      <c r="V40" s="57">
        <f t="shared" si="34"/>
        <v>44945</v>
      </c>
      <c r="X40" s="57">
        <f t="shared" si="6"/>
        <v>44959</v>
      </c>
      <c r="Z40" s="57">
        <f t="shared" ref="Z40:Z77" si="46">X40+14</f>
        <v>44973</v>
      </c>
      <c r="AB40" s="57">
        <f t="shared" si="37"/>
        <v>44987</v>
      </c>
      <c r="AD40" s="57">
        <f t="shared" si="38"/>
        <v>45001</v>
      </c>
      <c r="AF40" s="57">
        <f t="shared" si="39"/>
        <v>45015</v>
      </c>
      <c r="AH40" s="57">
        <f t="shared" si="40"/>
        <v>45029</v>
      </c>
      <c r="AJ40" s="57">
        <f t="shared" si="41"/>
        <v>45043</v>
      </c>
      <c r="AL40" s="57">
        <f t="shared" si="42"/>
        <v>45057</v>
      </c>
      <c r="AN40" s="57">
        <f t="shared" si="43"/>
        <v>45071</v>
      </c>
      <c r="AP40" s="57">
        <f t="shared" si="44"/>
        <v>45085</v>
      </c>
      <c r="AR40" s="57">
        <f t="shared" si="45"/>
        <v>45099</v>
      </c>
      <c r="AT40" s="57">
        <f t="shared" si="35"/>
        <v>45113</v>
      </c>
      <c r="AV40" s="57">
        <f t="shared" si="36"/>
        <v>45127</v>
      </c>
    </row>
    <row r="41" spans="1:48">
      <c r="A41" s="128">
        <f>'Aim 2 Study Calendar - LEO'!A41</f>
        <v>239</v>
      </c>
      <c r="B41" s="3">
        <f>'Aim 2 Study Calendar - LEO'!E41</f>
        <v>220775</v>
      </c>
      <c r="C41" s="59">
        <f>'Aim 2 Study Calendar - LEO'!T41</f>
        <v>44804</v>
      </c>
      <c r="D41" s="57">
        <f>'Aim 2 Study Calendar - LEO'!AY41</f>
        <v>44833</v>
      </c>
      <c r="E41" s="71">
        <v>19.3</v>
      </c>
      <c r="F41" s="57">
        <f t="shared" si="0"/>
        <v>44847</v>
      </c>
      <c r="G41" s="71">
        <v>26</v>
      </c>
      <c r="H41" s="57">
        <f t="shared" si="1"/>
        <v>44861</v>
      </c>
      <c r="J41" s="57">
        <f t="shared" si="2"/>
        <v>44875</v>
      </c>
      <c r="L41" s="57">
        <f t="shared" si="3"/>
        <v>44889</v>
      </c>
      <c r="N41" s="57">
        <f t="shared" si="4"/>
        <v>44903</v>
      </c>
      <c r="P41" s="57">
        <f t="shared" si="5"/>
        <v>44917</v>
      </c>
      <c r="R41" s="57">
        <f t="shared" si="19"/>
        <v>44924</v>
      </c>
      <c r="T41" s="11">
        <f t="shared" si="20"/>
        <v>44931</v>
      </c>
      <c r="V41" s="57">
        <f t="shared" si="34"/>
        <v>44945</v>
      </c>
      <c r="X41" s="57">
        <f t="shared" si="6"/>
        <v>44959</v>
      </c>
      <c r="Z41" s="57">
        <f t="shared" si="46"/>
        <v>44973</v>
      </c>
      <c r="AB41" s="57">
        <f t="shared" si="37"/>
        <v>44987</v>
      </c>
      <c r="AD41" s="57">
        <f t="shared" si="38"/>
        <v>45001</v>
      </c>
      <c r="AF41" s="57">
        <f t="shared" si="39"/>
        <v>45015</v>
      </c>
      <c r="AH41" s="57">
        <f t="shared" si="40"/>
        <v>45029</v>
      </c>
      <c r="AJ41" s="57">
        <f t="shared" si="41"/>
        <v>45043</v>
      </c>
      <c r="AL41" s="57">
        <f t="shared" si="42"/>
        <v>45057</v>
      </c>
      <c r="AN41" s="57">
        <f t="shared" si="43"/>
        <v>45071</v>
      </c>
      <c r="AP41" s="57">
        <f t="shared" si="44"/>
        <v>45085</v>
      </c>
      <c r="AR41" s="57">
        <f t="shared" si="45"/>
        <v>45099</v>
      </c>
      <c r="AT41" s="57">
        <f t="shared" si="35"/>
        <v>45113</v>
      </c>
      <c r="AV41" s="57">
        <f t="shared" si="36"/>
        <v>45127</v>
      </c>
    </row>
    <row r="42" spans="1:48">
      <c r="A42" s="128">
        <f>'Aim 2 Study Calendar - LEO'!A42</f>
        <v>240</v>
      </c>
      <c r="B42" s="3">
        <f>'Aim 2 Study Calendar - LEO'!E42</f>
        <v>220775</v>
      </c>
      <c r="C42" s="59">
        <f>'Aim 2 Study Calendar - LEO'!T42</f>
        <v>44804</v>
      </c>
      <c r="D42" s="57">
        <f>'Aim 2 Study Calendar - LEO'!AY42</f>
        <v>44833</v>
      </c>
      <c r="E42" s="71">
        <v>20.399999999999999</v>
      </c>
      <c r="F42" s="57">
        <f t="shared" si="0"/>
        <v>44847</v>
      </c>
      <c r="G42" s="71">
        <v>25.5</v>
      </c>
      <c r="H42" s="57">
        <f t="shared" si="1"/>
        <v>44861</v>
      </c>
      <c r="J42" s="57">
        <f t="shared" si="2"/>
        <v>44875</v>
      </c>
      <c r="L42" s="57">
        <f t="shared" si="3"/>
        <v>44889</v>
      </c>
      <c r="N42" s="57">
        <f t="shared" si="4"/>
        <v>44903</v>
      </c>
      <c r="P42" s="57">
        <f t="shared" si="5"/>
        <v>44917</v>
      </c>
      <c r="R42" s="57">
        <f t="shared" si="19"/>
        <v>44924</v>
      </c>
      <c r="T42" s="11">
        <f t="shared" si="20"/>
        <v>44931</v>
      </c>
      <c r="V42" s="57">
        <f t="shared" si="34"/>
        <v>44945</v>
      </c>
      <c r="X42" s="57">
        <f t="shared" si="6"/>
        <v>44959</v>
      </c>
      <c r="Z42" s="57">
        <f t="shared" si="46"/>
        <v>44973</v>
      </c>
      <c r="AB42" s="57">
        <f t="shared" si="37"/>
        <v>44987</v>
      </c>
      <c r="AD42" s="57">
        <f t="shared" si="38"/>
        <v>45001</v>
      </c>
      <c r="AF42" s="57">
        <f t="shared" si="39"/>
        <v>45015</v>
      </c>
      <c r="AH42" s="57">
        <f t="shared" si="40"/>
        <v>45029</v>
      </c>
      <c r="AJ42" s="57">
        <f t="shared" si="41"/>
        <v>45043</v>
      </c>
      <c r="AL42" s="57">
        <f t="shared" si="42"/>
        <v>45057</v>
      </c>
      <c r="AN42" s="57">
        <f t="shared" si="43"/>
        <v>45071</v>
      </c>
      <c r="AP42" s="57">
        <f t="shared" si="44"/>
        <v>45085</v>
      </c>
      <c r="AR42" s="57">
        <f t="shared" si="45"/>
        <v>45099</v>
      </c>
      <c r="AT42" s="57">
        <f t="shared" si="35"/>
        <v>45113</v>
      </c>
      <c r="AV42" s="57">
        <f t="shared" si="36"/>
        <v>45127</v>
      </c>
    </row>
    <row r="43" spans="1:48">
      <c r="A43" s="128">
        <f>'Aim 2 Study Calendar - LEO'!A43</f>
        <v>241</v>
      </c>
      <c r="B43" s="3">
        <f>'Aim 2 Study Calendar - LEO'!E43</f>
        <v>219545</v>
      </c>
      <c r="C43" s="59">
        <f>'Aim 2 Study Calendar - LEO'!T43</f>
        <v>44791</v>
      </c>
      <c r="D43" s="57">
        <f>'Aim 2 Study Calendar - LEO'!AY43</f>
        <v>44826</v>
      </c>
      <c r="E43" s="71">
        <v>19.399999999999999</v>
      </c>
      <c r="F43" s="57">
        <f t="shared" si="0"/>
        <v>44840</v>
      </c>
      <c r="G43" s="71">
        <v>22.2</v>
      </c>
      <c r="H43" s="57">
        <f t="shared" si="1"/>
        <v>44854</v>
      </c>
      <c r="I43" s="71">
        <v>23.8</v>
      </c>
      <c r="J43" s="57">
        <f t="shared" si="2"/>
        <v>44868</v>
      </c>
      <c r="L43" s="57">
        <f t="shared" si="3"/>
        <v>44882</v>
      </c>
      <c r="N43" s="57">
        <f t="shared" si="4"/>
        <v>44896</v>
      </c>
      <c r="P43" s="57">
        <f t="shared" si="5"/>
        <v>44910</v>
      </c>
      <c r="R43" s="57">
        <f t="shared" si="19"/>
        <v>44917</v>
      </c>
      <c r="T43" s="11">
        <f t="shared" si="20"/>
        <v>44924</v>
      </c>
      <c r="V43" s="57">
        <f t="shared" si="34"/>
        <v>44938</v>
      </c>
      <c r="X43" s="57">
        <f t="shared" si="6"/>
        <v>44952</v>
      </c>
      <c r="Z43" s="57">
        <f t="shared" si="46"/>
        <v>44966</v>
      </c>
      <c r="AB43" s="57">
        <f t="shared" si="37"/>
        <v>44980</v>
      </c>
      <c r="AD43" s="57">
        <f t="shared" si="38"/>
        <v>44994</v>
      </c>
      <c r="AF43" s="57">
        <f t="shared" si="39"/>
        <v>45008</v>
      </c>
      <c r="AH43" s="57">
        <f t="shared" si="40"/>
        <v>45022</v>
      </c>
      <c r="AJ43" s="57">
        <f t="shared" si="41"/>
        <v>45036</v>
      </c>
      <c r="AL43" s="57">
        <f t="shared" si="42"/>
        <v>45050</v>
      </c>
      <c r="AN43" s="57">
        <f t="shared" si="43"/>
        <v>45064</v>
      </c>
      <c r="AP43" s="57">
        <f t="shared" si="44"/>
        <v>45078</v>
      </c>
      <c r="AR43" s="57">
        <f t="shared" si="45"/>
        <v>45092</v>
      </c>
      <c r="AT43" s="57">
        <f t="shared" si="35"/>
        <v>45106</v>
      </c>
      <c r="AV43" s="57">
        <f t="shared" si="36"/>
        <v>45120</v>
      </c>
    </row>
    <row r="44" spans="1:48">
      <c r="A44" s="128">
        <f>'Aim 2 Study Calendar - LEO'!A44</f>
        <v>242</v>
      </c>
      <c r="B44" s="3">
        <f>'Aim 2 Study Calendar - LEO'!E44</f>
        <v>219545</v>
      </c>
      <c r="C44" s="59">
        <f>'Aim 2 Study Calendar - LEO'!T44</f>
        <v>44791</v>
      </c>
      <c r="D44" s="57">
        <f>'Aim 2 Study Calendar - LEO'!AY44</f>
        <v>44826</v>
      </c>
      <c r="E44" s="71">
        <v>20.7</v>
      </c>
      <c r="F44" s="57">
        <f t="shared" si="0"/>
        <v>44840</v>
      </c>
      <c r="G44" s="71">
        <v>21.4</v>
      </c>
      <c r="H44" s="57">
        <f t="shared" si="1"/>
        <v>44854</v>
      </c>
      <c r="I44" s="71">
        <v>23</v>
      </c>
      <c r="J44" s="57">
        <f t="shared" si="2"/>
        <v>44868</v>
      </c>
      <c r="L44" s="57">
        <f t="shared" si="3"/>
        <v>44882</v>
      </c>
      <c r="N44" s="57">
        <f t="shared" si="4"/>
        <v>44896</v>
      </c>
      <c r="P44" s="57">
        <f t="shared" si="5"/>
        <v>44910</v>
      </c>
      <c r="R44" s="57">
        <f t="shared" si="19"/>
        <v>44917</v>
      </c>
      <c r="T44" s="11">
        <f t="shared" si="20"/>
        <v>44924</v>
      </c>
      <c r="V44" s="57">
        <f t="shared" si="34"/>
        <v>44938</v>
      </c>
      <c r="X44" s="57">
        <f t="shared" si="6"/>
        <v>44952</v>
      </c>
      <c r="Z44" s="57">
        <f t="shared" si="46"/>
        <v>44966</v>
      </c>
      <c r="AB44" s="57">
        <f t="shared" si="37"/>
        <v>44980</v>
      </c>
      <c r="AD44" s="57">
        <f t="shared" si="38"/>
        <v>44994</v>
      </c>
      <c r="AF44" s="57">
        <f t="shared" si="39"/>
        <v>45008</v>
      </c>
      <c r="AH44" s="57">
        <f t="shared" si="40"/>
        <v>45022</v>
      </c>
      <c r="AJ44" s="57">
        <f t="shared" si="41"/>
        <v>45036</v>
      </c>
      <c r="AL44" s="57">
        <f t="shared" si="42"/>
        <v>45050</v>
      </c>
      <c r="AN44" s="57">
        <f t="shared" si="43"/>
        <v>45064</v>
      </c>
      <c r="AP44" s="57">
        <f t="shared" si="44"/>
        <v>45078</v>
      </c>
      <c r="AR44" s="57">
        <f t="shared" si="45"/>
        <v>45092</v>
      </c>
      <c r="AT44" s="57">
        <f t="shared" si="35"/>
        <v>45106</v>
      </c>
      <c r="AV44" s="57">
        <f t="shared" si="36"/>
        <v>45120</v>
      </c>
    </row>
    <row r="45" spans="1:48">
      <c r="A45" s="128">
        <f>'Aim 2 Study Calendar - LEO'!A45</f>
        <v>243</v>
      </c>
      <c r="B45" s="3">
        <f>'Aim 2 Study Calendar - LEO'!E45</f>
        <v>219545</v>
      </c>
      <c r="C45" s="59">
        <f>'Aim 2 Study Calendar - LEO'!T45</f>
        <v>44791</v>
      </c>
      <c r="D45" s="57">
        <f>'Aim 2 Study Calendar - LEO'!AY45</f>
        <v>44826</v>
      </c>
      <c r="E45" s="71">
        <v>21</v>
      </c>
      <c r="F45" s="57">
        <f t="shared" si="0"/>
        <v>44840</v>
      </c>
      <c r="G45" s="71">
        <v>23</v>
      </c>
      <c r="H45" s="57">
        <f t="shared" si="1"/>
        <v>44854</v>
      </c>
      <c r="I45" s="71">
        <v>24.5</v>
      </c>
      <c r="J45" s="57">
        <f t="shared" si="2"/>
        <v>44868</v>
      </c>
      <c r="L45" s="57">
        <f t="shared" si="3"/>
        <v>44882</v>
      </c>
      <c r="N45" s="57">
        <f t="shared" si="4"/>
        <v>44896</v>
      </c>
      <c r="P45" s="57">
        <f t="shared" si="5"/>
        <v>44910</v>
      </c>
      <c r="R45" s="57">
        <f t="shared" si="19"/>
        <v>44917</v>
      </c>
      <c r="T45" s="11">
        <f t="shared" si="20"/>
        <v>44924</v>
      </c>
      <c r="V45" s="57">
        <f t="shared" si="34"/>
        <v>44938</v>
      </c>
      <c r="X45" s="57">
        <f t="shared" si="6"/>
        <v>44952</v>
      </c>
      <c r="Z45" s="57">
        <f t="shared" si="46"/>
        <v>44966</v>
      </c>
      <c r="AB45" s="57">
        <f t="shared" si="37"/>
        <v>44980</v>
      </c>
      <c r="AD45" s="57">
        <f t="shared" si="38"/>
        <v>44994</v>
      </c>
      <c r="AF45" s="57">
        <f t="shared" si="39"/>
        <v>45008</v>
      </c>
      <c r="AH45" s="57">
        <f t="shared" si="40"/>
        <v>45022</v>
      </c>
      <c r="AJ45" s="57">
        <f t="shared" si="41"/>
        <v>45036</v>
      </c>
      <c r="AL45" s="57">
        <f t="shared" si="42"/>
        <v>45050</v>
      </c>
      <c r="AN45" s="57">
        <f t="shared" si="43"/>
        <v>45064</v>
      </c>
      <c r="AP45" s="57">
        <f t="shared" si="44"/>
        <v>45078</v>
      </c>
      <c r="AR45" s="57">
        <f t="shared" si="45"/>
        <v>45092</v>
      </c>
      <c r="AT45" s="57">
        <f t="shared" si="35"/>
        <v>45106</v>
      </c>
      <c r="AV45" s="57">
        <f t="shared" si="36"/>
        <v>45120</v>
      </c>
    </row>
    <row r="46" spans="1:48">
      <c r="A46" s="128">
        <f>'Aim 2 Study Calendar - LEO'!A46</f>
        <v>244</v>
      </c>
      <c r="B46" s="3">
        <f>'Aim 2 Study Calendar - LEO'!E46</f>
        <v>219545</v>
      </c>
      <c r="C46" s="59">
        <f>'Aim 2 Study Calendar - LEO'!T46</f>
        <v>44791</v>
      </c>
      <c r="D46" s="57">
        <f>'Aim 2 Study Calendar - LEO'!AY46</f>
        <v>44826</v>
      </c>
      <c r="E46" s="71">
        <v>21.1</v>
      </c>
      <c r="F46" s="57">
        <f t="shared" si="0"/>
        <v>44840</v>
      </c>
      <c r="G46" s="71">
        <v>21.5</v>
      </c>
      <c r="H46" s="57">
        <f t="shared" si="1"/>
        <v>44854</v>
      </c>
      <c r="I46" s="71">
        <v>24.1</v>
      </c>
      <c r="J46" s="57">
        <f t="shared" si="2"/>
        <v>44868</v>
      </c>
      <c r="L46" s="57">
        <f t="shared" si="3"/>
        <v>44882</v>
      </c>
      <c r="N46" s="57">
        <f t="shared" si="4"/>
        <v>44896</v>
      </c>
      <c r="P46" s="57">
        <f t="shared" si="5"/>
        <v>44910</v>
      </c>
      <c r="R46" s="57">
        <f t="shared" si="19"/>
        <v>44917</v>
      </c>
      <c r="T46" s="11">
        <f t="shared" si="20"/>
        <v>44924</v>
      </c>
      <c r="V46" s="57">
        <f t="shared" si="34"/>
        <v>44938</v>
      </c>
      <c r="X46" s="57">
        <f t="shared" si="6"/>
        <v>44952</v>
      </c>
      <c r="Z46" s="57">
        <f t="shared" si="46"/>
        <v>44966</v>
      </c>
      <c r="AB46" s="57">
        <f t="shared" si="37"/>
        <v>44980</v>
      </c>
      <c r="AD46" s="57">
        <f t="shared" si="38"/>
        <v>44994</v>
      </c>
      <c r="AF46" s="57">
        <f t="shared" si="39"/>
        <v>45008</v>
      </c>
      <c r="AH46" s="57">
        <f t="shared" si="40"/>
        <v>45022</v>
      </c>
      <c r="AJ46" s="57">
        <f t="shared" si="41"/>
        <v>45036</v>
      </c>
      <c r="AL46" s="57">
        <f t="shared" si="42"/>
        <v>45050</v>
      </c>
      <c r="AN46" s="57">
        <f t="shared" si="43"/>
        <v>45064</v>
      </c>
      <c r="AP46" s="57">
        <f t="shared" si="44"/>
        <v>45078</v>
      </c>
      <c r="AR46" s="57">
        <f t="shared" si="45"/>
        <v>45092</v>
      </c>
      <c r="AT46" s="57">
        <f t="shared" si="35"/>
        <v>45106</v>
      </c>
      <c r="AV46" s="57">
        <f t="shared" si="36"/>
        <v>45120</v>
      </c>
    </row>
    <row r="47" spans="1:48">
      <c r="A47" s="128">
        <f>'Aim 2 Study Calendar - LEO'!A47</f>
        <v>245</v>
      </c>
      <c r="B47" s="3">
        <f>'Aim 2 Study Calendar - LEO'!E47</f>
        <v>219546</v>
      </c>
      <c r="C47" s="59">
        <f>'Aim 2 Study Calendar - LEO'!T47</f>
        <v>44791</v>
      </c>
      <c r="D47" s="57">
        <f>'Aim 2 Study Calendar - LEO'!AY47</f>
        <v>44826</v>
      </c>
      <c r="E47" s="71">
        <v>20.7</v>
      </c>
      <c r="F47" s="57">
        <f t="shared" si="0"/>
        <v>44840</v>
      </c>
      <c r="G47" s="71">
        <v>24.8</v>
      </c>
      <c r="H47" s="57">
        <f t="shared" si="1"/>
        <v>44854</v>
      </c>
      <c r="I47" s="71">
        <v>27.8</v>
      </c>
      <c r="J47" s="57">
        <f t="shared" si="2"/>
        <v>44868</v>
      </c>
      <c r="L47" s="57">
        <f t="shared" si="3"/>
        <v>44882</v>
      </c>
      <c r="N47" s="57">
        <f t="shared" si="4"/>
        <v>44896</v>
      </c>
      <c r="P47" s="57">
        <f t="shared" si="5"/>
        <v>44910</v>
      </c>
      <c r="R47" s="57">
        <f t="shared" si="19"/>
        <v>44917</v>
      </c>
      <c r="T47" s="11">
        <f t="shared" si="20"/>
        <v>44924</v>
      </c>
      <c r="V47" s="57">
        <f t="shared" si="34"/>
        <v>44938</v>
      </c>
      <c r="X47" s="57">
        <f t="shared" si="6"/>
        <v>44952</v>
      </c>
      <c r="Z47" s="57">
        <f t="shared" si="46"/>
        <v>44966</v>
      </c>
      <c r="AB47" s="57">
        <f t="shared" si="37"/>
        <v>44980</v>
      </c>
      <c r="AD47" s="57">
        <f t="shared" si="38"/>
        <v>44994</v>
      </c>
      <c r="AF47" s="57">
        <f t="shared" si="39"/>
        <v>45008</v>
      </c>
      <c r="AH47" s="57">
        <f t="shared" si="40"/>
        <v>45022</v>
      </c>
      <c r="AJ47" s="57">
        <f t="shared" si="41"/>
        <v>45036</v>
      </c>
      <c r="AL47" s="57">
        <f t="shared" si="42"/>
        <v>45050</v>
      </c>
      <c r="AN47" s="57">
        <f t="shared" si="43"/>
        <v>45064</v>
      </c>
      <c r="AP47" s="57">
        <f t="shared" si="44"/>
        <v>45078</v>
      </c>
      <c r="AR47" s="57">
        <f t="shared" si="45"/>
        <v>45092</v>
      </c>
      <c r="AT47" s="57">
        <f t="shared" si="35"/>
        <v>45106</v>
      </c>
      <c r="AV47" s="57">
        <f t="shared" si="36"/>
        <v>45120</v>
      </c>
    </row>
    <row r="48" spans="1:48">
      <c r="A48" s="128">
        <f>'Aim 2 Study Calendar - LEO'!A48</f>
        <v>246</v>
      </c>
      <c r="B48" s="3">
        <f>'Aim 2 Study Calendar - LEO'!E48</f>
        <v>219546</v>
      </c>
      <c r="C48" s="59">
        <f>'Aim 2 Study Calendar - LEO'!T48</f>
        <v>44791</v>
      </c>
      <c r="D48" s="57">
        <f>'Aim 2 Study Calendar - LEO'!AY48</f>
        <v>44826</v>
      </c>
      <c r="E48" s="71">
        <v>21.7</v>
      </c>
      <c r="F48" s="57">
        <f t="shared" si="0"/>
        <v>44840</v>
      </c>
      <c r="G48" s="71">
        <v>25.3</v>
      </c>
      <c r="H48" s="57">
        <f t="shared" si="1"/>
        <v>44854</v>
      </c>
      <c r="I48" s="71">
        <v>28.2</v>
      </c>
      <c r="J48" s="57">
        <f t="shared" si="2"/>
        <v>44868</v>
      </c>
      <c r="L48" s="57">
        <f t="shared" si="3"/>
        <v>44882</v>
      </c>
      <c r="N48" s="57">
        <f t="shared" si="4"/>
        <v>44896</v>
      </c>
      <c r="P48" s="57">
        <f t="shared" si="5"/>
        <v>44910</v>
      </c>
      <c r="R48" s="57">
        <f t="shared" si="19"/>
        <v>44917</v>
      </c>
      <c r="T48" s="11">
        <f t="shared" si="20"/>
        <v>44924</v>
      </c>
      <c r="V48" s="57">
        <f t="shared" si="34"/>
        <v>44938</v>
      </c>
      <c r="X48" s="57">
        <f t="shared" si="6"/>
        <v>44952</v>
      </c>
      <c r="Z48" s="57">
        <f t="shared" si="46"/>
        <v>44966</v>
      </c>
      <c r="AB48" s="57">
        <f t="shared" si="37"/>
        <v>44980</v>
      </c>
      <c r="AD48" s="57">
        <f t="shared" si="38"/>
        <v>44994</v>
      </c>
      <c r="AF48" s="57">
        <f t="shared" si="39"/>
        <v>45008</v>
      </c>
      <c r="AH48" s="57">
        <f t="shared" si="40"/>
        <v>45022</v>
      </c>
      <c r="AJ48" s="57">
        <f t="shared" si="41"/>
        <v>45036</v>
      </c>
      <c r="AL48" s="57">
        <f t="shared" si="42"/>
        <v>45050</v>
      </c>
      <c r="AN48" s="57">
        <f t="shared" si="43"/>
        <v>45064</v>
      </c>
      <c r="AP48" s="57">
        <f t="shared" si="44"/>
        <v>45078</v>
      </c>
      <c r="AR48" s="57">
        <f t="shared" si="45"/>
        <v>45092</v>
      </c>
      <c r="AT48" s="57">
        <f t="shared" si="35"/>
        <v>45106</v>
      </c>
      <c r="AV48" s="57">
        <f t="shared" si="36"/>
        <v>45120</v>
      </c>
    </row>
    <row r="49" spans="1:48">
      <c r="A49" s="128">
        <f>'Aim 2 Study Calendar - LEO'!A49</f>
        <v>247</v>
      </c>
      <c r="B49" s="3">
        <f>'Aim 2 Study Calendar - LEO'!E49</f>
        <v>219546</v>
      </c>
      <c r="C49" s="59">
        <f>'Aim 2 Study Calendar - LEO'!T49</f>
        <v>44791</v>
      </c>
      <c r="D49" s="57">
        <f>'Aim 2 Study Calendar - LEO'!AY49</f>
        <v>44826</v>
      </c>
      <c r="E49" s="71">
        <v>21</v>
      </c>
      <c r="F49" s="57">
        <f t="shared" si="0"/>
        <v>44840</v>
      </c>
      <c r="G49" s="71">
        <v>24.8</v>
      </c>
      <c r="H49" s="57">
        <f t="shared" si="1"/>
        <v>44854</v>
      </c>
      <c r="I49" s="71">
        <v>27.1</v>
      </c>
      <c r="J49" s="57">
        <f t="shared" si="2"/>
        <v>44868</v>
      </c>
      <c r="L49" s="57">
        <f t="shared" si="3"/>
        <v>44882</v>
      </c>
      <c r="N49" s="57">
        <f t="shared" si="4"/>
        <v>44896</v>
      </c>
      <c r="P49" s="57">
        <f t="shared" si="5"/>
        <v>44910</v>
      </c>
      <c r="R49" s="57">
        <f t="shared" si="19"/>
        <v>44917</v>
      </c>
      <c r="T49" s="11">
        <f t="shared" si="20"/>
        <v>44924</v>
      </c>
      <c r="V49" s="57">
        <f t="shared" si="34"/>
        <v>44938</v>
      </c>
      <c r="X49" s="57">
        <f t="shared" si="6"/>
        <v>44952</v>
      </c>
      <c r="Z49" s="57">
        <f t="shared" si="46"/>
        <v>44966</v>
      </c>
      <c r="AB49" s="57">
        <f t="shared" si="37"/>
        <v>44980</v>
      </c>
      <c r="AD49" s="57">
        <f t="shared" si="38"/>
        <v>44994</v>
      </c>
      <c r="AF49" s="57">
        <f t="shared" si="39"/>
        <v>45008</v>
      </c>
      <c r="AH49" s="57">
        <f t="shared" si="40"/>
        <v>45022</v>
      </c>
      <c r="AJ49" s="57">
        <f t="shared" si="41"/>
        <v>45036</v>
      </c>
      <c r="AL49" s="57">
        <f t="shared" si="42"/>
        <v>45050</v>
      </c>
      <c r="AN49" s="57">
        <f t="shared" si="43"/>
        <v>45064</v>
      </c>
      <c r="AP49" s="57">
        <f t="shared" si="44"/>
        <v>45078</v>
      </c>
      <c r="AR49" s="57">
        <f t="shared" si="45"/>
        <v>45092</v>
      </c>
      <c r="AT49" s="57">
        <f t="shared" si="35"/>
        <v>45106</v>
      </c>
      <c r="AV49" s="57">
        <f t="shared" si="36"/>
        <v>45120</v>
      </c>
    </row>
    <row r="50" spans="1:48">
      <c r="A50" s="128">
        <f>'Aim 2 Study Calendar - LEO'!A50</f>
        <v>248</v>
      </c>
      <c r="B50" s="3">
        <f>'Aim 2 Study Calendar - LEO'!E50</f>
        <v>219546</v>
      </c>
      <c r="C50" s="59">
        <f>'Aim 2 Study Calendar - LEO'!T50</f>
        <v>44791</v>
      </c>
      <c r="D50" s="57">
        <f>'Aim 2 Study Calendar - LEO'!AY50</f>
        <v>44826</v>
      </c>
      <c r="E50" s="71">
        <v>22.4</v>
      </c>
      <c r="F50" s="57">
        <f t="shared" si="0"/>
        <v>44840</v>
      </c>
      <c r="G50" s="71">
        <v>25.4</v>
      </c>
      <c r="H50" s="57">
        <f t="shared" si="1"/>
        <v>44854</v>
      </c>
      <c r="I50" s="71">
        <v>29.1</v>
      </c>
      <c r="J50" s="57">
        <f t="shared" si="2"/>
        <v>44868</v>
      </c>
      <c r="L50" s="57">
        <f t="shared" si="3"/>
        <v>44882</v>
      </c>
      <c r="N50" s="57">
        <f t="shared" si="4"/>
        <v>44896</v>
      </c>
      <c r="P50" s="57">
        <f t="shared" si="5"/>
        <v>44910</v>
      </c>
      <c r="R50" s="57">
        <f t="shared" si="19"/>
        <v>44917</v>
      </c>
      <c r="T50" s="11">
        <f t="shared" si="20"/>
        <v>44924</v>
      </c>
      <c r="V50" s="57">
        <f t="shared" si="34"/>
        <v>44938</v>
      </c>
      <c r="X50" s="57">
        <f t="shared" si="6"/>
        <v>44952</v>
      </c>
      <c r="Z50" s="57">
        <f t="shared" si="46"/>
        <v>44966</v>
      </c>
      <c r="AB50" s="57">
        <f t="shared" si="37"/>
        <v>44980</v>
      </c>
      <c r="AD50" s="57">
        <f t="shared" si="38"/>
        <v>44994</v>
      </c>
      <c r="AF50" s="57">
        <f t="shared" si="39"/>
        <v>45008</v>
      </c>
      <c r="AH50" s="57">
        <f t="shared" si="40"/>
        <v>45022</v>
      </c>
      <c r="AJ50" s="57">
        <f t="shared" si="41"/>
        <v>45036</v>
      </c>
      <c r="AL50" s="57">
        <f t="shared" si="42"/>
        <v>45050</v>
      </c>
      <c r="AN50" s="57">
        <f t="shared" si="43"/>
        <v>45064</v>
      </c>
      <c r="AP50" s="57">
        <f t="shared" si="44"/>
        <v>45078</v>
      </c>
      <c r="AR50" s="57">
        <f t="shared" si="45"/>
        <v>45092</v>
      </c>
      <c r="AT50" s="57">
        <f t="shared" si="35"/>
        <v>45106</v>
      </c>
      <c r="AV50" s="57">
        <f t="shared" si="36"/>
        <v>45120</v>
      </c>
    </row>
    <row r="51" spans="1:48">
      <c r="A51" s="128">
        <f>'Aim 2 Study Calendar - LEO'!A51</f>
        <v>249</v>
      </c>
      <c r="B51" s="3">
        <f>'Aim 2 Study Calendar - LEO'!E51</f>
        <v>220776</v>
      </c>
      <c r="C51" s="59">
        <f>'Aim 2 Study Calendar - LEO'!T51</f>
        <v>44802</v>
      </c>
      <c r="D51" s="57">
        <f>'Aim 2 Study Calendar - LEO'!AY51</f>
        <v>44833</v>
      </c>
      <c r="E51" s="71">
        <v>16.3</v>
      </c>
      <c r="F51" s="57">
        <f t="shared" si="0"/>
        <v>44847</v>
      </c>
      <c r="G51" s="71">
        <v>18.600000000000001</v>
      </c>
      <c r="H51" s="57">
        <f t="shared" si="1"/>
        <v>44861</v>
      </c>
      <c r="J51" s="57">
        <f t="shared" si="2"/>
        <v>44875</v>
      </c>
      <c r="L51" s="57">
        <f t="shared" si="3"/>
        <v>44889</v>
      </c>
      <c r="N51" s="57">
        <f t="shared" si="4"/>
        <v>44903</v>
      </c>
      <c r="P51" s="57">
        <f t="shared" si="5"/>
        <v>44917</v>
      </c>
      <c r="R51" s="57">
        <f t="shared" si="19"/>
        <v>44924</v>
      </c>
      <c r="T51" s="11">
        <f t="shared" si="20"/>
        <v>44931</v>
      </c>
      <c r="V51" s="57">
        <f t="shared" si="34"/>
        <v>44945</v>
      </c>
      <c r="X51" s="57">
        <f t="shared" si="6"/>
        <v>44959</v>
      </c>
      <c r="Z51" s="57">
        <f t="shared" si="46"/>
        <v>44973</v>
      </c>
      <c r="AB51" s="57">
        <f t="shared" si="37"/>
        <v>44987</v>
      </c>
      <c r="AD51" s="57">
        <f t="shared" si="38"/>
        <v>45001</v>
      </c>
      <c r="AF51" s="57">
        <f t="shared" si="39"/>
        <v>45015</v>
      </c>
      <c r="AH51" s="57">
        <f t="shared" si="40"/>
        <v>45029</v>
      </c>
      <c r="AJ51" s="57">
        <f t="shared" si="41"/>
        <v>45043</v>
      </c>
      <c r="AL51" s="57">
        <f t="shared" si="42"/>
        <v>45057</v>
      </c>
      <c r="AN51" s="57">
        <f t="shared" si="43"/>
        <v>45071</v>
      </c>
      <c r="AP51" s="57">
        <f t="shared" si="44"/>
        <v>45085</v>
      </c>
      <c r="AR51" s="57">
        <f t="shared" si="45"/>
        <v>45099</v>
      </c>
      <c r="AT51" s="57">
        <f t="shared" si="35"/>
        <v>45113</v>
      </c>
      <c r="AV51" s="57">
        <f t="shared" si="36"/>
        <v>45127</v>
      </c>
    </row>
    <row r="52" spans="1:48">
      <c r="A52" s="128">
        <f>'Aim 2 Study Calendar - LEO'!A52</f>
        <v>250</v>
      </c>
      <c r="B52" s="3">
        <f>'Aim 2 Study Calendar - LEO'!E52</f>
        <v>220776</v>
      </c>
      <c r="C52" s="59">
        <f>'Aim 2 Study Calendar - LEO'!T52</f>
        <v>44802</v>
      </c>
      <c r="D52" s="57">
        <f>'Aim 2 Study Calendar - LEO'!AY52</f>
        <v>44833</v>
      </c>
      <c r="E52" s="71">
        <v>13.3</v>
      </c>
      <c r="F52" s="57">
        <f t="shared" si="0"/>
        <v>44847</v>
      </c>
      <c r="G52" s="71">
        <v>17.2</v>
      </c>
      <c r="H52" s="57">
        <f t="shared" si="1"/>
        <v>44861</v>
      </c>
      <c r="J52" s="57">
        <f t="shared" si="2"/>
        <v>44875</v>
      </c>
      <c r="L52" s="57">
        <f t="shared" si="3"/>
        <v>44889</v>
      </c>
      <c r="N52" s="57">
        <f t="shared" si="4"/>
        <v>44903</v>
      </c>
      <c r="P52" s="57">
        <f t="shared" si="5"/>
        <v>44917</v>
      </c>
      <c r="R52" s="57">
        <f t="shared" si="19"/>
        <v>44924</v>
      </c>
      <c r="T52" s="11">
        <f t="shared" si="20"/>
        <v>44931</v>
      </c>
      <c r="V52" s="57">
        <f t="shared" si="34"/>
        <v>44945</v>
      </c>
      <c r="X52" s="57">
        <f t="shared" si="6"/>
        <v>44959</v>
      </c>
      <c r="Z52" s="57">
        <f t="shared" si="46"/>
        <v>44973</v>
      </c>
      <c r="AB52" s="57">
        <f t="shared" si="37"/>
        <v>44987</v>
      </c>
      <c r="AD52" s="57">
        <f t="shared" si="38"/>
        <v>45001</v>
      </c>
      <c r="AF52" s="57">
        <f t="shared" si="39"/>
        <v>45015</v>
      </c>
      <c r="AH52" s="57">
        <f t="shared" si="40"/>
        <v>45029</v>
      </c>
      <c r="AJ52" s="57">
        <f t="shared" si="41"/>
        <v>45043</v>
      </c>
      <c r="AL52" s="57">
        <f t="shared" si="42"/>
        <v>45057</v>
      </c>
      <c r="AN52" s="57">
        <f t="shared" si="43"/>
        <v>45071</v>
      </c>
      <c r="AP52" s="57">
        <f t="shared" si="44"/>
        <v>45085</v>
      </c>
      <c r="AR52" s="57">
        <f t="shared" si="45"/>
        <v>45099</v>
      </c>
      <c r="AT52" s="57">
        <f t="shared" si="35"/>
        <v>45113</v>
      </c>
      <c r="AV52" s="57">
        <f t="shared" si="36"/>
        <v>45127</v>
      </c>
    </row>
    <row r="53" spans="1:48">
      <c r="A53" s="128">
        <f>'Aim 2 Study Calendar - LEO'!A53</f>
        <v>251</v>
      </c>
      <c r="B53" s="3">
        <f>'Aim 2 Study Calendar - LEO'!E53</f>
        <v>220776</v>
      </c>
      <c r="C53" s="59">
        <f>'Aim 2 Study Calendar - LEO'!T53</f>
        <v>44802</v>
      </c>
      <c r="D53" s="57">
        <f>'Aim 2 Study Calendar - LEO'!AY53</f>
        <v>44833</v>
      </c>
      <c r="E53" s="71">
        <v>15.5</v>
      </c>
      <c r="F53" s="57">
        <f t="shared" si="0"/>
        <v>44847</v>
      </c>
      <c r="G53" s="161"/>
      <c r="H53" s="57">
        <f t="shared" si="1"/>
        <v>44861</v>
      </c>
      <c r="J53" s="57">
        <f t="shared" si="2"/>
        <v>44875</v>
      </c>
      <c r="L53" s="57">
        <f t="shared" si="3"/>
        <v>44889</v>
      </c>
      <c r="N53" s="57">
        <f t="shared" si="4"/>
        <v>44903</v>
      </c>
      <c r="P53" s="57">
        <f t="shared" si="5"/>
        <v>44917</v>
      </c>
      <c r="R53" s="57">
        <f t="shared" si="19"/>
        <v>44924</v>
      </c>
      <c r="T53" s="11">
        <f t="shared" si="20"/>
        <v>44931</v>
      </c>
      <c r="V53" s="57">
        <f t="shared" si="34"/>
        <v>44945</v>
      </c>
      <c r="X53" s="57">
        <f t="shared" si="6"/>
        <v>44959</v>
      </c>
      <c r="Z53" s="57">
        <f t="shared" si="46"/>
        <v>44973</v>
      </c>
      <c r="AB53" s="57">
        <f t="shared" si="37"/>
        <v>44987</v>
      </c>
      <c r="AD53" s="57">
        <f t="shared" si="38"/>
        <v>45001</v>
      </c>
      <c r="AF53" s="57">
        <f t="shared" si="39"/>
        <v>45015</v>
      </c>
      <c r="AH53" s="57">
        <f t="shared" si="40"/>
        <v>45029</v>
      </c>
      <c r="AJ53" s="57">
        <f t="shared" si="41"/>
        <v>45043</v>
      </c>
      <c r="AL53" s="57">
        <f t="shared" si="42"/>
        <v>45057</v>
      </c>
      <c r="AN53" s="57">
        <f t="shared" si="43"/>
        <v>45071</v>
      </c>
      <c r="AP53" s="57">
        <f t="shared" si="44"/>
        <v>45085</v>
      </c>
      <c r="AR53" s="57">
        <f t="shared" si="45"/>
        <v>45099</v>
      </c>
      <c r="AT53" s="57">
        <f t="shared" si="35"/>
        <v>45113</v>
      </c>
      <c r="AV53" s="57">
        <f t="shared" si="36"/>
        <v>45127</v>
      </c>
    </row>
    <row r="54" spans="1:48">
      <c r="A54" s="128">
        <f>'Aim 2 Study Calendar - LEO'!A54</f>
        <v>252</v>
      </c>
      <c r="B54" s="3">
        <f>'Aim 2 Study Calendar - LEO'!E54</f>
        <v>222730</v>
      </c>
      <c r="C54" s="59">
        <f>'Aim 2 Study Calendar - LEO'!T54</f>
        <v>44820</v>
      </c>
      <c r="D54" s="57">
        <f>'Aim 2 Study Calendar - LEO'!AY54</f>
        <v>44854</v>
      </c>
      <c r="E54" s="71">
        <v>17.5</v>
      </c>
      <c r="F54" s="57">
        <f t="shared" si="0"/>
        <v>44868</v>
      </c>
      <c r="H54" s="57">
        <f t="shared" si="1"/>
        <v>44882</v>
      </c>
      <c r="J54" s="57">
        <f t="shared" si="2"/>
        <v>44896</v>
      </c>
      <c r="L54" s="57">
        <f t="shared" si="3"/>
        <v>44910</v>
      </c>
      <c r="N54" s="57">
        <f t="shared" si="4"/>
        <v>44924</v>
      </c>
      <c r="P54" s="57">
        <f t="shared" si="5"/>
        <v>44938</v>
      </c>
      <c r="R54" s="57">
        <f t="shared" si="19"/>
        <v>44945</v>
      </c>
      <c r="T54" s="11">
        <f t="shared" si="20"/>
        <v>44952</v>
      </c>
      <c r="V54" s="57">
        <f t="shared" si="34"/>
        <v>44966</v>
      </c>
      <c r="X54" s="57">
        <f t="shared" si="6"/>
        <v>44980</v>
      </c>
      <c r="Z54" s="57">
        <f t="shared" si="46"/>
        <v>44994</v>
      </c>
      <c r="AB54" s="57">
        <f t="shared" si="37"/>
        <v>45008</v>
      </c>
      <c r="AD54" s="57">
        <f t="shared" si="38"/>
        <v>45022</v>
      </c>
      <c r="AF54" s="57">
        <f t="shared" si="39"/>
        <v>45036</v>
      </c>
      <c r="AH54" s="57">
        <f t="shared" si="40"/>
        <v>45050</v>
      </c>
      <c r="AJ54" s="57">
        <f t="shared" si="41"/>
        <v>45064</v>
      </c>
      <c r="AL54" s="57">
        <f t="shared" si="42"/>
        <v>45078</v>
      </c>
      <c r="AN54" s="57">
        <f t="shared" si="43"/>
        <v>45092</v>
      </c>
      <c r="AP54" s="57">
        <f t="shared" si="44"/>
        <v>45106</v>
      </c>
      <c r="AR54" s="57">
        <f t="shared" si="45"/>
        <v>45120</v>
      </c>
      <c r="AT54" s="57">
        <f t="shared" si="35"/>
        <v>45134</v>
      </c>
      <c r="AV54" s="57">
        <f t="shared" si="36"/>
        <v>45148</v>
      </c>
    </row>
    <row r="55" spans="1:48">
      <c r="A55" s="128">
        <f>'Aim 2 Study Calendar - LEO'!A55</f>
        <v>253</v>
      </c>
      <c r="B55" s="3">
        <f>'Aim 2 Study Calendar - LEO'!E55</f>
        <v>222730</v>
      </c>
      <c r="C55" s="59">
        <f>'Aim 2 Study Calendar - LEO'!T55</f>
        <v>44820</v>
      </c>
      <c r="D55" s="57">
        <f>'Aim 2 Study Calendar - LEO'!AY55</f>
        <v>44854</v>
      </c>
      <c r="E55" s="71">
        <v>16.5</v>
      </c>
      <c r="F55" s="57">
        <f t="shared" si="0"/>
        <v>44868</v>
      </c>
      <c r="H55" s="57">
        <f t="shared" si="1"/>
        <v>44882</v>
      </c>
      <c r="J55" s="57">
        <f t="shared" si="2"/>
        <v>44896</v>
      </c>
      <c r="L55" s="57">
        <f t="shared" si="3"/>
        <v>44910</v>
      </c>
      <c r="N55" s="57">
        <f t="shared" si="4"/>
        <v>44924</v>
      </c>
      <c r="P55" s="57">
        <f t="shared" si="5"/>
        <v>44938</v>
      </c>
      <c r="R55" s="57">
        <f t="shared" si="19"/>
        <v>44945</v>
      </c>
      <c r="T55" s="11">
        <f t="shared" si="20"/>
        <v>44952</v>
      </c>
      <c r="V55" s="57">
        <f t="shared" si="34"/>
        <v>44966</v>
      </c>
      <c r="X55" s="57">
        <f t="shared" si="6"/>
        <v>44980</v>
      </c>
      <c r="Z55" s="57">
        <f t="shared" si="46"/>
        <v>44994</v>
      </c>
      <c r="AB55" s="57">
        <f t="shared" si="37"/>
        <v>45008</v>
      </c>
      <c r="AD55" s="57">
        <f t="shared" si="38"/>
        <v>45022</v>
      </c>
      <c r="AF55" s="57">
        <f t="shared" si="39"/>
        <v>45036</v>
      </c>
      <c r="AH55" s="57">
        <f t="shared" si="40"/>
        <v>45050</v>
      </c>
      <c r="AJ55" s="57">
        <f t="shared" si="41"/>
        <v>45064</v>
      </c>
      <c r="AL55" s="57">
        <f t="shared" si="42"/>
        <v>45078</v>
      </c>
      <c r="AN55" s="57">
        <f t="shared" si="43"/>
        <v>45092</v>
      </c>
      <c r="AP55" s="57">
        <f t="shared" si="44"/>
        <v>45106</v>
      </c>
      <c r="AR55" s="57">
        <f t="shared" si="45"/>
        <v>45120</v>
      </c>
      <c r="AT55" s="57">
        <f t="shared" si="35"/>
        <v>45134</v>
      </c>
      <c r="AV55" s="57">
        <f t="shared" si="36"/>
        <v>45148</v>
      </c>
    </row>
    <row r="56" spans="1:48">
      <c r="A56" s="128">
        <f>'Aim 2 Study Calendar - LEO'!A56</f>
        <v>254</v>
      </c>
      <c r="B56" s="3">
        <f>'Aim 2 Study Calendar - LEO'!E56</f>
        <v>222730</v>
      </c>
      <c r="C56" s="59">
        <f>'Aim 2 Study Calendar - LEO'!T56</f>
        <v>44820</v>
      </c>
      <c r="D56" s="57">
        <f>'Aim 2 Study Calendar - LEO'!AY56</f>
        <v>44854</v>
      </c>
      <c r="E56" s="71">
        <v>15.7</v>
      </c>
      <c r="F56" s="57">
        <f t="shared" si="0"/>
        <v>44868</v>
      </c>
      <c r="H56" s="57">
        <f t="shared" si="1"/>
        <v>44882</v>
      </c>
      <c r="J56" s="57">
        <f t="shared" si="2"/>
        <v>44896</v>
      </c>
      <c r="L56" s="57">
        <f t="shared" si="3"/>
        <v>44910</v>
      </c>
      <c r="N56" s="57">
        <f t="shared" si="4"/>
        <v>44924</v>
      </c>
      <c r="P56" s="57">
        <f t="shared" si="5"/>
        <v>44938</v>
      </c>
      <c r="R56" s="57">
        <f t="shared" si="19"/>
        <v>44945</v>
      </c>
      <c r="T56" s="11">
        <f t="shared" si="20"/>
        <v>44952</v>
      </c>
      <c r="V56" s="57">
        <f t="shared" si="34"/>
        <v>44966</v>
      </c>
      <c r="X56" s="57">
        <f t="shared" si="6"/>
        <v>44980</v>
      </c>
      <c r="Z56" s="57">
        <f t="shared" si="46"/>
        <v>44994</v>
      </c>
      <c r="AB56" s="57">
        <f t="shared" si="37"/>
        <v>45008</v>
      </c>
      <c r="AD56" s="57">
        <f t="shared" si="38"/>
        <v>45022</v>
      </c>
      <c r="AF56" s="57">
        <f t="shared" si="39"/>
        <v>45036</v>
      </c>
      <c r="AH56" s="57">
        <f t="shared" si="40"/>
        <v>45050</v>
      </c>
      <c r="AJ56" s="57">
        <f t="shared" si="41"/>
        <v>45064</v>
      </c>
      <c r="AL56" s="57">
        <f t="shared" si="42"/>
        <v>45078</v>
      </c>
      <c r="AN56" s="57">
        <f t="shared" si="43"/>
        <v>45092</v>
      </c>
      <c r="AP56" s="57">
        <f t="shared" si="44"/>
        <v>45106</v>
      </c>
      <c r="AR56" s="57">
        <f t="shared" si="45"/>
        <v>45120</v>
      </c>
      <c r="AT56" s="57">
        <f t="shared" si="35"/>
        <v>45134</v>
      </c>
      <c r="AV56" s="57">
        <f t="shared" si="36"/>
        <v>45148</v>
      </c>
    </row>
    <row r="57" spans="1:48">
      <c r="A57" s="128">
        <f>'Aim 2 Study Calendar - LEO'!A57</f>
        <v>255</v>
      </c>
      <c r="B57" s="3">
        <f>'Aim 2 Study Calendar - LEO'!E57</f>
        <v>222730</v>
      </c>
      <c r="C57" s="59">
        <f>'Aim 2 Study Calendar - LEO'!T57</f>
        <v>44820</v>
      </c>
      <c r="D57" s="57">
        <f>'Aim 2 Study Calendar - LEO'!AY57</f>
        <v>44854</v>
      </c>
      <c r="E57" s="71">
        <v>16</v>
      </c>
      <c r="F57" s="57">
        <f t="shared" si="0"/>
        <v>44868</v>
      </c>
      <c r="H57" s="57">
        <f t="shared" si="1"/>
        <v>44882</v>
      </c>
      <c r="J57" s="57">
        <f t="shared" si="2"/>
        <v>44896</v>
      </c>
      <c r="L57" s="57">
        <f t="shared" si="3"/>
        <v>44910</v>
      </c>
      <c r="N57" s="57">
        <f t="shared" si="4"/>
        <v>44924</v>
      </c>
      <c r="P57" s="57">
        <f t="shared" si="5"/>
        <v>44938</v>
      </c>
      <c r="R57" s="57">
        <f t="shared" si="19"/>
        <v>44945</v>
      </c>
      <c r="T57" s="11">
        <f t="shared" si="20"/>
        <v>44952</v>
      </c>
      <c r="V57" s="57">
        <f t="shared" si="34"/>
        <v>44966</v>
      </c>
      <c r="X57" s="57">
        <f t="shared" si="6"/>
        <v>44980</v>
      </c>
      <c r="Z57" s="57">
        <f t="shared" si="46"/>
        <v>44994</v>
      </c>
      <c r="AB57" s="57">
        <f t="shared" si="37"/>
        <v>45008</v>
      </c>
      <c r="AD57" s="57">
        <f t="shared" si="38"/>
        <v>45022</v>
      </c>
      <c r="AF57" s="57">
        <f t="shared" si="39"/>
        <v>45036</v>
      </c>
      <c r="AH57" s="57">
        <f t="shared" si="40"/>
        <v>45050</v>
      </c>
      <c r="AJ57" s="57">
        <f t="shared" si="41"/>
        <v>45064</v>
      </c>
      <c r="AL57" s="57">
        <f t="shared" si="42"/>
        <v>45078</v>
      </c>
      <c r="AN57" s="57">
        <f t="shared" si="43"/>
        <v>45092</v>
      </c>
      <c r="AP57" s="57">
        <f t="shared" si="44"/>
        <v>45106</v>
      </c>
      <c r="AR57" s="57">
        <f t="shared" si="45"/>
        <v>45120</v>
      </c>
      <c r="AT57" s="57">
        <f t="shared" si="35"/>
        <v>45134</v>
      </c>
      <c r="AV57" s="57">
        <f t="shared" si="36"/>
        <v>45148</v>
      </c>
    </row>
    <row r="58" spans="1:48">
      <c r="A58" s="128">
        <f>'Aim 2 Study Calendar - LEO'!A58</f>
        <v>256</v>
      </c>
      <c r="B58" s="3">
        <f>'Aim 2 Study Calendar - LEO'!E58</f>
        <v>222731</v>
      </c>
      <c r="C58" s="59">
        <f>'Aim 2 Study Calendar - LEO'!T58</f>
        <v>44820</v>
      </c>
      <c r="D58" s="57">
        <f>'Aim 2 Study Calendar - LEO'!AY58</f>
        <v>44854</v>
      </c>
      <c r="E58" s="71">
        <v>16.3</v>
      </c>
      <c r="F58" s="57">
        <f t="shared" si="0"/>
        <v>44868</v>
      </c>
      <c r="H58" s="57">
        <f t="shared" si="1"/>
        <v>44882</v>
      </c>
      <c r="J58" s="57">
        <f t="shared" si="2"/>
        <v>44896</v>
      </c>
      <c r="L58" s="57">
        <f t="shared" si="3"/>
        <v>44910</v>
      </c>
      <c r="N58" s="57">
        <f t="shared" si="4"/>
        <v>44924</v>
      </c>
      <c r="P58" s="57">
        <f t="shared" si="5"/>
        <v>44938</v>
      </c>
      <c r="R58" s="57">
        <f t="shared" si="19"/>
        <v>44945</v>
      </c>
      <c r="T58" s="11">
        <f t="shared" si="20"/>
        <v>44952</v>
      </c>
      <c r="V58" s="57">
        <f t="shared" si="34"/>
        <v>44966</v>
      </c>
      <c r="X58" s="57">
        <f t="shared" si="6"/>
        <v>44980</v>
      </c>
      <c r="Z58" s="57">
        <f t="shared" si="46"/>
        <v>44994</v>
      </c>
      <c r="AB58" s="57">
        <f t="shared" si="37"/>
        <v>45008</v>
      </c>
      <c r="AD58" s="57">
        <f t="shared" si="38"/>
        <v>45022</v>
      </c>
      <c r="AF58" s="57">
        <f t="shared" si="39"/>
        <v>45036</v>
      </c>
      <c r="AH58" s="57">
        <f t="shared" si="40"/>
        <v>45050</v>
      </c>
      <c r="AJ58" s="57">
        <f t="shared" si="41"/>
        <v>45064</v>
      </c>
      <c r="AL58" s="57">
        <f t="shared" si="42"/>
        <v>45078</v>
      </c>
      <c r="AN58" s="57">
        <f t="shared" si="43"/>
        <v>45092</v>
      </c>
      <c r="AP58" s="57">
        <f t="shared" si="44"/>
        <v>45106</v>
      </c>
      <c r="AR58" s="57">
        <f t="shared" si="45"/>
        <v>45120</v>
      </c>
      <c r="AT58" s="57">
        <f t="shared" si="35"/>
        <v>45134</v>
      </c>
      <c r="AV58" s="57">
        <f t="shared" si="36"/>
        <v>45148</v>
      </c>
    </row>
    <row r="59" spans="1:48">
      <c r="A59" s="128">
        <f>'Aim 2 Study Calendar - LEO'!A59</f>
        <v>257</v>
      </c>
      <c r="B59" s="3">
        <f>'Aim 2 Study Calendar - LEO'!E59</f>
        <v>222731</v>
      </c>
      <c r="C59" s="59">
        <f>'Aim 2 Study Calendar - LEO'!T59</f>
        <v>44820</v>
      </c>
      <c r="D59" s="57">
        <f>'Aim 2 Study Calendar - LEO'!AY59</f>
        <v>44854</v>
      </c>
      <c r="E59" s="71">
        <v>16</v>
      </c>
      <c r="F59" s="57">
        <f t="shared" si="0"/>
        <v>44868</v>
      </c>
      <c r="H59" s="57">
        <f t="shared" si="1"/>
        <v>44882</v>
      </c>
      <c r="J59" s="57">
        <f t="shared" si="2"/>
        <v>44896</v>
      </c>
      <c r="L59" s="57">
        <f t="shared" si="3"/>
        <v>44910</v>
      </c>
      <c r="N59" s="57">
        <f t="shared" si="4"/>
        <v>44924</v>
      </c>
      <c r="P59" s="57">
        <f t="shared" si="5"/>
        <v>44938</v>
      </c>
      <c r="R59" s="57">
        <f t="shared" si="19"/>
        <v>44945</v>
      </c>
      <c r="T59" s="11">
        <f t="shared" si="20"/>
        <v>44952</v>
      </c>
      <c r="V59" s="57">
        <f t="shared" si="34"/>
        <v>44966</v>
      </c>
      <c r="X59" s="57">
        <f t="shared" si="6"/>
        <v>44980</v>
      </c>
      <c r="Z59" s="57">
        <f t="shared" si="46"/>
        <v>44994</v>
      </c>
      <c r="AB59" s="57">
        <f t="shared" si="37"/>
        <v>45008</v>
      </c>
      <c r="AD59" s="57">
        <f t="shared" si="38"/>
        <v>45022</v>
      </c>
      <c r="AF59" s="57">
        <f t="shared" si="39"/>
        <v>45036</v>
      </c>
      <c r="AH59" s="57">
        <f t="shared" si="40"/>
        <v>45050</v>
      </c>
      <c r="AJ59" s="57">
        <f t="shared" si="41"/>
        <v>45064</v>
      </c>
      <c r="AL59" s="57">
        <f t="shared" si="42"/>
        <v>45078</v>
      </c>
      <c r="AN59" s="57">
        <f t="shared" si="43"/>
        <v>45092</v>
      </c>
      <c r="AP59" s="57">
        <f t="shared" si="44"/>
        <v>45106</v>
      </c>
      <c r="AR59" s="57">
        <f t="shared" si="45"/>
        <v>45120</v>
      </c>
      <c r="AT59" s="57">
        <f t="shared" si="35"/>
        <v>45134</v>
      </c>
      <c r="AV59" s="57">
        <f t="shared" si="36"/>
        <v>45148</v>
      </c>
    </row>
    <row r="60" spans="1:48">
      <c r="A60" s="128">
        <f>'Aim 2 Study Calendar - LEO'!A60</f>
        <v>258</v>
      </c>
      <c r="B60" s="3">
        <f>'Aim 2 Study Calendar - LEO'!E60</f>
        <v>222731</v>
      </c>
      <c r="C60" s="59">
        <f>'Aim 2 Study Calendar - LEO'!T60</f>
        <v>44820</v>
      </c>
      <c r="D60" s="57">
        <f>'Aim 2 Study Calendar - LEO'!AY60</f>
        <v>44854</v>
      </c>
      <c r="E60" s="71">
        <v>15.5</v>
      </c>
      <c r="F60" s="57">
        <f t="shared" si="0"/>
        <v>44868</v>
      </c>
      <c r="H60" s="57">
        <f t="shared" si="1"/>
        <v>44882</v>
      </c>
      <c r="J60" s="57">
        <f t="shared" si="2"/>
        <v>44896</v>
      </c>
      <c r="L60" s="57">
        <f t="shared" si="3"/>
        <v>44910</v>
      </c>
      <c r="N60" s="57">
        <f t="shared" si="4"/>
        <v>44924</v>
      </c>
      <c r="P60" s="57">
        <f t="shared" si="5"/>
        <v>44938</v>
      </c>
      <c r="R60" s="57">
        <f t="shared" si="19"/>
        <v>44945</v>
      </c>
      <c r="T60" s="11">
        <f t="shared" si="20"/>
        <v>44952</v>
      </c>
      <c r="V60" s="57">
        <f t="shared" si="34"/>
        <v>44966</v>
      </c>
      <c r="X60" s="57">
        <f t="shared" si="6"/>
        <v>44980</v>
      </c>
      <c r="Z60" s="57">
        <f t="shared" si="46"/>
        <v>44994</v>
      </c>
      <c r="AB60" s="57">
        <f t="shared" si="37"/>
        <v>45008</v>
      </c>
      <c r="AD60" s="57">
        <f t="shared" si="38"/>
        <v>45022</v>
      </c>
      <c r="AF60" s="57">
        <f t="shared" si="39"/>
        <v>45036</v>
      </c>
      <c r="AH60" s="57">
        <f t="shared" si="40"/>
        <v>45050</v>
      </c>
      <c r="AJ60" s="57">
        <f t="shared" si="41"/>
        <v>45064</v>
      </c>
      <c r="AL60" s="57">
        <f t="shared" si="42"/>
        <v>45078</v>
      </c>
      <c r="AN60" s="57">
        <f t="shared" si="43"/>
        <v>45092</v>
      </c>
      <c r="AP60" s="57">
        <f t="shared" si="44"/>
        <v>45106</v>
      </c>
      <c r="AR60" s="57">
        <f t="shared" si="45"/>
        <v>45120</v>
      </c>
      <c r="AT60" s="57">
        <f t="shared" si="35"/>
        <v>45134</v>
      </c>
      <c r="AV60" s="57">
        <f t="shared" si="36"/>
        <v>45148</v>
      </c>
    </row>
    <row r="61" spans="1:48">
      <c r="A61" s="128">
        <f>'Aim 2 Study Calendar - LEO'!A61</f>
        <v>259</v>
      </c>
      <c r="B61" s="3">
        <f>'Aim 2 Study Calendar - LEO'!E61</f>
        <v>222732</v>
      </c>
      <c r="C61" s="59">
        <f>'Aim 2 Study Calendar - LEO'!T61</f>
        <v>44820</v>
      </c>
      <c r="D61" s="57">
        <f>'Aim 2 Study Calendar - LEO'!AY61</f>
        <v>44854</v>
      </c>
      <c r="E61" s="71">
        <v>19.2</v>
      </c>
      <c r="F61" s="57">
        <f t="shared" si="0"/>
        <v>44868</v>
      </c>
      <c r="H61" s="57">
        <f t="shared" si="1"/>
        <v>44882</v>
      </c>
      <c r="J61" s="57">
        <f t="shared" si="2"/>
        <v>44896</v>
      </c>
      <c r="L61" s="57">
        <f t="shared" si="3"/>
        <v>44910</v>
      </c>
      <c r="N61" s="57">
        <f t="shared" si="4"/>
        <v>44924</v>
      </c>
      <c r="P61" s="57">
        <f t="shared" si="5"/>
        <v>44938</v>
      </c>
      <c r="R61" s="57">
        <f t="shared" si="19"/>
        <v>44945</v>
      </c>
      <c r="T61" s="11">
        <f t="shared" si="20"/>
        <v>44952</v>
      </c>
      <c r="V61" s="57">
        <f t="shared" si="34"/>
        <v>44966</v>
      </c>
      <c r="X61" s="57">
        <f t="shared" si="6"/>
        <v>44980</v>
      </c>
      <c r="Z61" s="57">
        <f t="shared" si="46"/>
        <v>44994</v>
      </c>
      <c r="AB61" s="57">
        <f t="shared" si="37"/>
        <v>45008</v>
      </c>
      <c r="AD61" s="57">
        <f t="shared" si="38"/>
        <v>45022</v>
      </c>
      <c r="AF61" s="57">
        <f t="shared" si="39"/>
        <v>45036</v>
      </c>
      <c r="AH61" s="57">
        <f t="shared" si="40"/>
        <v>45050</v>
      </c>
      <c r="AJ61" s="57">
        <f t="shared" si="41"/>
        <v>45064</v>
      </c>
      <c r="AL61" s="57">
        <f t="shared" si="42"/>
        <v>45078</v>
      </c>
      <c r="AN61" s="57">
        <f t="shared" si="43"/>
        <v>45092</v>
      </c>
      <c r="AP61" s="57">
        <f t="shared" si="44"/>
        <v>45106</v>
      </c>
      <c r="AR61" s="57">
        <f t="shared" si="45"/>
        <v>45120</v>
      </c>
      <c r="AT61" s="57">
        <f t="shared" si="35"/>
        <v>45134</v>
      </c>
      <c r="AV61" s="57">
        <f t="shared" si="36"/>
        <v>45148</v>
      </c>
    </row>
    <row r="62" spans="1:48">
      <c r="A62" s="128">
        <f>'Aim 2 Study Calendar - LEO'!A62</f>
        <v>260</v>
      </c>
      <c r="B62" s="3">
        <f>'Aim 2 Study Calendar - LEO'!E62</f>
        <v>222732</v>
      </c>
      <c r="C62" s="59">
        <f>'Aim 2 Study Calendar - LEO'!T62</f>
        <v>44820</v>
      </c>
      <c r="D62" s="57">
        <f>'Aim 2 Study Calendar - LEO'!AY62</f>
        <v>44854</v>
      </c>
      <c r="E62" s="71">
        <v>18.7</v>
      </c>
      <c r="F62" s="57">
        <f t="shared" si="0"/>
        <v>44868</v>
      </c>
      <c r="H62" s="57">
        <f t="shared" si="1"/>
        <v>44882</v>
      </c>
      <c r="J62" s="57">
        <f t="shared" si="2"/>
        <v>44896</v>
      </c>
      <c r="L62" s="57">
        <f t="shared" si="3"/>
        <v>44910</v>
      </c>
      <c r="N62" s="57">
        <f t="shared" si="4"/>
        <v>44924</v>
      </c>
      <c r="P62" s="57">
        <f t="shared" si="5"/>
        <v>44938</v>
      </c>
      <c r="R62" s="57">
        <f t="shared" si="19"/>
        <v>44945</v>
      </c>
      <c r="T62" s="11">
        <f t="shared" si="20"/>
        <v>44952</v>
      </c>
      <c r="V62" s="57">
        <f t="shared" si="34"/>
        <v>44966</v>
      </c>
      <c r="X62" s="57">
        <f t="shared" si="6"/>
        <v>44980</v>
      </c>
      <c r="Z62" s="57">
        <f t="shared" si="46"/>
        <v>44994</v>
      </c>
      <c r="AB62" s="57">
        <f t="shared" si="37"/>
        <v>45008</v>
      </c>
      <c r="AD62" s="57">
        <f t="shared" si="38"/>
        <v>45022</v>
      </c>
      <c r="AF62" s="57">
        <f t="shared" si="39"/>
        <v>45036</v>
      </c>
      <c r="AH62" s="57">
        <f t="shared" si="40"/>
        <v>45050</v>
      </c>
      <c r="AJ62" s="57">
        <f t="shared" si="41"/>
        <v>45064</v>
      </c>
      <c r="AL62" s="57">
        <f t="shared" si="42"/>
        <v>45078</v>
      </c>
      <c r="AN62" s="57">
        <f t="shared" si="43"/>
        <v>45092</v>
      </c>
      <c r="AP62" s="57">
        <f t="shared" si="44"/>
        <v>45106</v>
      </c>
      <c r="AR62" s="57">
        <f t="shared" si="45"/>
        <v>45120</v>
      </c>
      <c r="AT62" s="57">
        <f t="shared" si="35"/>
        <v>45134</v>
      </c>
      <c r="AV62" s="57">
        <f t="shared" si="36"/>
        <v>45148</v>
      </c>
    </row>
    <row r="63" spans="1:48">
      <c r="A63" s="128">
        <f>'Aim 2 Study Calendar - LEO'!A63</f>
        <v>261</v>
      </c>
      <c r="B63" s="3">
        <f>'Aim 2 Study Calendar - LEO'!E63</f>
        <v>222732</v>
      </c>
      <c r="C63" s="59">
        <f>'Aim 2 Study Calendar - LEO'!T63</f>
        <v>44820</v>
      </c>
      <c r="D63" s="57">
        <f>'Aim 2 Study Calendar - LEO'!AY63</f>
        <v>44854</v>
      </c>
      <c r="E63" s="71">
        <v>19.3</v>
      </c>
      <c r="F63" s="57">
        <f t="shared" si="0"/>
        <v>44868</v>
      </c>
      <c r="H63" s="57">
        <f t="shared" si="1"/>
        <v>44882</v>
      </c>
      <c r="J63" s="57">
        <f t="shared" si="2"/>
        <v>44896</v>
      </c>
      <c r="L63" s="57">
        <f t="shared" si="3"/>
        <v>44910</v>
      </c>
      <c r="N63" s="57">
        <f t="shared" si="4"/>
        <v>44924</v>
      </c>
      <c r="P63" s="57">
        <f t="shared" si="5"/>
        <v>44938</v>
      </c>
      <c r="R63" s="57">
        <f t="shared" si="19"/>
        <v>44945</v>
      </c>
      <c r="T63" s="11">
        <f t="shared" si="20"/>
        <v>44952</v>
      </c>
      <c r="V63" s="57">
        <f t="shared" si="34"/>
        <v>44966</v>
      </c>
      <c r="X63" s="57">
        <f t="shared" si="6"/>
        <v>44980</v>
      </c>
      <c r="Z63" s="57">
        <f t="shared" si="46"/>
        <v>44994</v>
      </c>
      <c r="AB63" s="57">
        <f t="shared" si="37"/>
        <v>45008</v>
      </c>
      <c r="AD63" s="57">
        <f t="shared" si="38"/>
        <v>45022</v>
      </c>
      <c r="AF63" s="57">
        <f t="shared" si="39"/>
        <v>45036</v>
      </c>
      <c r="AH63" s="57">
        <f t="shared" si="40"/>
        <v>45050</v>
      </c>
      <c r="AJ63" s="57">
        <f t="shared" si="41"/>
        <v>45064</v>
      </c>
      <c r="AL63" s="57">
        <f t="shared" si="42"/>
        <v>45078</v>
      </c>
      <c r="AN63" s="57">
        <f t="shared" si="43"/>
        <v>45092</v>
      </c>
      <c r="AP63" s="57">
        <f t="shared" si="44"/>
        <v>45106</v>
      </c>
      <c r="AR63" s="57">
        <f t="shared" si="45"/>
        <v>45120</v>
      </c>
      <c r="AT63" s="57">
        <f t="shared" si="35"/>
        <v>45134</v>
      </c>
      <c r="AV63" s="57">
        <f t="shared" si="36"/>
        <v>45148</v>
      </c>
    </row>
    <row r="64" spans="1:48">
      <c r="A64" s="128">
        <f>'Aim 2 Study Calendar - LEO'!A64</f>
        <v>262</v>
      </c>
      <c r="B64" s="3">
        <f>'Aim 2 Study Calendar - LEO'!E64</f>
        <v>222732</v>
      </c>
      <c r="C64" s="59">
        <f>'Aim 2 Study Calendar - LEO'!T64</f>
        <v>44820</v>
      </c>
      <c r="D64" s="57">
        <f>'Aim 2 Study Calendar - LEO'!AY64</f>
        <v>44854</v>
      </c>
      <c r="E64" s="71">
        <v>18</v>
      </c>
      <c r="F64" s="57">
        <f t="shared" si="0"/>
        <v>44868</v>
      </c>
      <c r="H64" s="57">
        <f t="shared" si="1"/>
        <v>44882</v>
      </c>
      <c r="J64" s="57">
        <f t="shared" si="2"/>
        <v>44896</v>
      </c>
      <c r="L64" s="57">
        <f t="shared" si="3"/>
        <v>44910</v>
      </c>
      <c r="N64" s="57">
        <f t="shared" si="4"/>
        <v>44924</v>
      </c>
      <c r="P64" s="57">
        <f t="shared" si="5"/>
        <v>44938</v>
      </c>
      <c r="R64" s="57">
        <f t="shared" si="19"/>
        <v>44945</v>
      </c>
      <c r="T64" s="11">
        <f t="shared" si="20"/>
        <v>44952</v>
      </c>
      <c r="V64" s="57">
        <f t="shared" si="34"/>
        <v>44966</v>
      </c>
      <c r="X64" s="57">
        <f t="shared" si="6"/>
        <v>44980</v>
      </c>
      <c r="Z64" s="57">
        <f t="shared" si="46"/>
        <v>44994</v>
      </c>
      <c r="AB64" s="57">
        <f t="shared" si="37"/>
        <v>45008</v>
      </c>
      <c r="AD64" s="57">
        <f t="shared" si="38"/>
        <v>45022</v>
      </c>
      <c r="AF64" s="57">
        <f t="shared" si="39"/>
        <v>45036</v>
      </c>
      <c r="AH64" s="57">
        <f t="shared" si="40"/>
        <v>45050</v>
      </c>
      <c r="AJ64" s="57">
        <f t="shared" si="41"/>
        <v>45064</v>
      </c>
      <c r="AL64" s="57">
        <f t="shared" si="42"/>
        <v>45078</v>
      </c>
      <c r="AN64" s="57">
        <f t="shared" si="43"/>
        <v>45092</v>
      </c>
      <c r="AP64" s="57">
        <f t="shared" si="44"/>
        <v>45106</v>
      </c>
      <c r="AR64" s="57">
        <f t="shared" si="45"/>
        <v>45120</v>
      </c>
      <c r="AT64" s="57">
        <f t="shared" si="35"/>
        <v>45134</v>
      </c>
      <c r="AV64" s="57">
        <f t="shared" si="36"/>
        <v>45148</v>
      </c>
    </row>
    <row r="65" spans="1:48">
      <c r="A65" s="128">
        <f>'Aim 2 Study Calendar - LEO'!A65</f>
        <v>263</v>
      </c>
      <c r="B65" s="3">
        <f>'Aim 2 Study Calendar - LEO'!E65</f>
        <v>222732</v>
      </c>
      <c r="C65" s="59">
        <f>'Aim 2 Study Calendar - LEO'!T65</f>
        <v>44820</v>
      </c>
      <c r="D65" s="57">
        <f>'Aim 2 Study Calendar - LEO'!AY65</f>
        <v>44854</v>
      </c>
      <c r="E65" s="71">
        <v>18.399999999999999</v>
      </c>
      <c r="F65" s="57">
        <f t="shared" si="0"/>
        <v>44868</v>
      </c>
      <c r="H65" s="57">
        <f t="shared" si="1"/>
        <v>44882</v>
      </c>
      <c r="J65" s="57">
        <f t="shared" si="2"/>
        <v>44896</v>
      </c>
      <c r="L65" s="57">
        <f t="shared" si="3"/>
        <v>44910</v>
      </c>
      <c r="N65" s="57">
        <f t="shared" si="4"/>
        <v>44924</v>
      </c>
      <c r="P65" s="57">
        <f t="shared" si="5"/>
        <v>44938</v>
      </c>
      <c r="R65" s="57">
        <f t="shared" si="19"/>
        <v>44945</v>
      </c>
      <c r="T65" s="11">
        <f t="shared" si="20"/>
        <v>44952</v>
      </c>
      <c r="V65" s="57">
        <f t="shared" si="34"/>
        <v>44966</v>
      </c>
      <c r="X65" s="57">
        <f t="shared" si="6"/>
        <v>44980</v>
      </c>
      <c r="Z65" s="57">
        <f t="shared" si="46"/>
        <v>44994</v>
      </c>
      <c r="AB65" s="57">
        <f t="shared" si="37"/>
        <v>45008</v>
      </c>
      <c r="AD65" s="57">
        <f t="shared" si="38"/>
        <v>45022</v>
      </c>
      <c r="AF65" s="57">
        <f t="shared" si="39"/>
        <v>45036</v>
      </c>
      <c r="AH65" s="57">
        <f t="shared" si="40"/>
        <v>45050</v>
      </c>
      <c r="AJ65" s="57">
        <f t="shared" si="41"/>
        <v>45064</v>
      </c>
      <c r="AL65" s="57">
        <f t="shared" si="42"/>
        <v>45078</v>
      </c>
      <c r="AN65" s="57">
        <f t="shared" si="43"/>
        <v>45092</v>
      </c>
      <c r="AP65" s="57">
        <f t="shared" si="44"/>
        <v>45106</v>
      </c>
      <c r="AR65" s="57">
        <f t="shared" si="45"/>
        <v>45120</v>
      </c>
      <c r="AT65" s="57">
        <f t="shared" si="35"/>
        <v>45134</v>
      </c>
      <c r="AV65" s="57">
        <f t="shared" si="36"/>
        <v>45148</v>
      </c>
    </row>
    <row r="66" spans="1:48">
      <c r="A66" s="128">
        <f>'Aim 2 Study Calendar - LEO'!A66</f>
        <v>264</v>
      </c>
      <c r="B66" s="3">
        <f>'Aim 2 Study Calendar - LEO'!E66</f>
        <v>222733</v>
      </c>
      <c r="C66" s="59">
        <f>'Aim 2 Study Calendar - LEO'!T66</f>
        <v>44820</v>
      </c>
      <c r="D66" s="57">
        <f>'Aim 2 Study Calendar - LEO'!AY66</f>
        <v>44854</v>
      </c>
      <c r="E66" s="71">
        <v>19.100000000000001</v>
      </c>
      <c r="F66" s="57">
        <f t="shared" ref="F66:F129" si="47">D66+14</f>
        <v>44868</v>
      </c>
      <c r="H66" s="57">
        <f t="shared" ref="H66:H129" si="48">F66+14</f>
        <v>44882</v>
      </c>
      <c r="J66" s="57">
        <f t="shared" ref="J66:J129" si="49">H66+14</f>
        <v>44896</v>
      </c>
      <c r="L66" s="57">
        <f t="shared" ref="L66:L129" si="50">J66+14</f>
        <v>44910</v>
      </c>
      <c r="N66" s="57">
        <f t="shared" ref="N66:N129" si="51">L66+14</f>
        <v>44924</v>
      </c>
      <c r="P66" s="57">
        <f t="shared" ref="P66:P129" si="52">N66+14</f>
        <v>44938</v>
      </c>
      <c r="R66" s="57">
        <f t="shared" si="19"/>
        <v>44945</v>
      </c>
      <c r="T66" s="11">
        <f t="shared" si="20"/>
        <v>44952</v>
      </c>
      <c r="V66" s="57">
        <f t="shared" si="34"/>
        <v>44966</v>
      </c>
      <c r="X66" s="57">
        <f t="shared" ref="X66:X129" si="53">V66+14</f>
        <v>44980</v>
      </c>
      <c r="Z66" s="57">
        <f t="shared" si="46"/>
        <v>44994</v>
      </c>
      <c r="AB66" s="57">
        <f t="shared" si="37"/>
        <v>45008</v>
      </c>
      <c r="AD66" s="57">
        <f t="shared" si="38"/>
        <v>45022</v>
      </c>
      <c r="AF66" s="57">
        <f t="shared" si="39"/>
        <v>45036</v>
      </c>
      <c r="AH66" s="57">
        <f t="shared" si="40"/>
        <v>45050</v>
      </c>
      <c r="AJ66" s="57">
        <f t="shared" si="41"/>
        <v>45064</v>
      </c>
      <c r="AL66" s="57">
        <f t="shared" si="42"/>
        <v>45078</v>
      </c>
      <c r="AN66" s="57">
        <f t="shared" si="43"/>
        <v>45092</v>
      </c>
      <c r="AP66" s="57">
        <f t="shared" si="44"/>
        <v>45106</v>
      </c>
      <c r="AR66" s="57">
        <f t="shared" si="45"/>
        <v>45120</v>
      </c>
      <c r="AT66" s="57">
        <f t="shared" si="35"/>
        <v>45134</v>
      </c>
      <c r="AV66" s="57">
        <f t="shared" si="36"/>
        <v>45148</v>
      </c>
    </row>
    <row r="67" spans="1:48">
      <c r="A67" s="128">
        <f>'Aim 2 Study Calendar - LEO'!A67</f>
        <v>265</v>
      </c>
      <c r="B67" s="3">
        <f>'Aim 2 Study Calendar - LEO'!E67</f>
        <v>222733</v>
      </c>
      <c r="C67" s="59">
        <f>'Aim 2 Study Calendar - LEO'!T67</f>
        <v>44820</v>
      </c>
      <c r="D67" s="57">
        <f>'Aim 2 Study Calendar - LEO'!AY67</f>
        <v>44854</v>
      </c>
      <c r="E67" s="71">
        <v>20.2</v>
      </c>
      <c r="F67" s="57">
        <f t="shared" si="47"/>
        <v>44868</v>
      </c>
      <c r="H67" s="57">
        <f t="shared" si="48"/>
        <v>44882</v>
      </c>
      <c r="J67" s="57">
        <f t="shared" si="49"/>
        <v>44896</v>
      </c>
      <c r="L67" s="57">
        <f t="shared" si="50"/>
        <v>44910</v>
      </c>
      <c r="N67" s="57">
        <f t="shared" si="51"/>
        <v>44924</v>
      </c>
      <c r="P67" s="57">
        <f t="shared" si="52"/>
        <v>44938</v>
      </c>
      <c r="R67" s="57">
        <f t="shared" ref="R67:R130" si="54">P67+7</f>
        <v>44945</v>
      </c>
      <c r="T67" s="11">
        <f t="shared" ref="T67:T130" si="55">R67+7</f>
        <v>44952</v>
      </c>
      <c r="V67" s="57">
        <f t="shared" ref="V67:V130" si="56">R67+21</f>
        <v>44966</v>
      </c>
      <c r="X67" s="57">
        <f t="shared" si="53"/>
        <v>44980</v>
      </c>
      <c r="Z67" s="57">
        <f t="shared" si="46"/>
        <v>44994</v>
      </c>
      <c r="AB67" s="57">
        <f t="shared" si="37"/>
        <v>45008</v>
      </c>
      <c r="AD67" s="57">
        <f t="shared" si="38"/>
        <v>45022</v>
      </c>
      <c r="AF67" s="57">
        <f t="shared" si="39"/>
        <v>45036</v>
      </c>
      <c r="AH67" s="57">
        <f t="shared" si="40"/>
        <v>45050</v>
      </c>
      <c r="AJ67" s="57">
        <f t="shared" si="41"/>
        <v>45064</v>
      </c>
      <c r="AL67" s="57">
        <f t="shared" si="42"/>
        <v>45078</v>
      </c>
      <c r="AN67" s="57">
        <f t="shared" si="43"/>
        <v>45092</v>
      </c>
      <c r="AP67" s="57">
        <f t="shared" si="44"/>
        <v>45106</v>
      </c>
      <c r="AR67" s="57">
        <f t="shared" si="45"/>
        <v>45120</v>
      </c>
      <c r="AT67" s="57">
        <f t="shared" si="35"/>
        <v>45134</v>
      </c>
      <c r="AV67" s="57">
        <f t="shared" si="36"/>
        <v>45148</v>
      </c>
    </row>
    <row r="68" spans="1:48">
      <c r="A68" s="128">
        <f>'Aim 2 Study Calendar - LEO'!A68</f>
        <v>266</v>
      </c>
      <c r="B68" s="3">
        <f>'Aim 2 Study Calendar - LEO'!E68</f>
        <v>222733</v>
      </c>
      <c r="C68" s="59">
        <f>'Aim 2 Study Calendar - LEO'!T68</f>
        <v>44820</v>
      </c>
      <c r="D68" s="57">
        <f>'Aim 2 Study Calendar - LEO'!AY68</f>
        <v>44854</v>
      </c>
      <c r="E68" s="71">
        <v>16.600000000000001</v>
      </c>
      <c r="F68" s="57">
        <f t="shared" si="47"/>
        <v>44868</v>
      </c>
      <c r="H68" s="57">
        <f t="shared" si="48"/>
        <v>44882</v>
      </c>
      <c r="J68" s="57">
        <f t="shared" si="49"/>
        <v>44896</v>
      </c>
      <c r="L68" s="57">
        <f t="shared" si="50"/>
        <v>44910</v>
      </c>
      <c r="N68" s="57">
        <f t="shared" si="51"/>
        <v>44924</v>
      </c>
      <c r="P68" s="57">
        <f t="shared" si="52"/>
        <v>44938</v>
      </c>
      <c r="R68" s="57">
        <f t="shared" si="54"/>
        <v>44945</v>
      </c>
      <c r="T68" s="11">
        <f t="shared" si="55"/>
        <v>44952</v>
      </c>
      <c r="V68" s="57">
        <f t="shared" si="56"/>
        <v>44966</v>
      </c>
      <c r="X68" s="57">
        <f t="shared" si="53"/>
        <v>44980</v>
      </c>
      <c r="Z68" s="57">
        <f t="shared" si="46"/>
        <v>44994</v>
      </c>
      <c r="AB68" s="57">
        <f t="shared" si="37"/>
        <v>45008</v>
      </c>
      <c r="AD68" s="57">
        <f t="shared" si="38"/>
        <v>45022</v>
      </c>
      <c r="AF68" s="57">
        <f t="shared" si="39"/>
        <v>45036</v>
      </c>
      <c r="AH68" s="57">
        <f t="shared" si="40"/>
        <v>45050</v>
      </c>
      <c r="AJ68" s="57">
        <f t="shared" si="41"/>
        <v>45064</v>
      </c>
      <c r="AL68" s="57">
        <f t="shared" si="42"/>
        <v>45078</v>
      </c>
      <c r="AN68" s="57">
        <f t="shared" si="43"/>
        <v>45092</v>
      </c>
      <c r="AP68" s="57">
        <f t="shared" si="44"/>
        <v>45106</v>
      </c>
      <c r="AR68" s="57">
        <f t="shared" si="45"/>
        <v>45120</v>
      </c>
      <c r="AT68" s="57">
        <f t="shared" si="35"/>
        <v>45134</v>
      </c>
      <c r="AV68" s="57">
        <f t="shared" si="36"/>
        <v>45148</v>
      </c>
    </row>
    <row r="69" spans="1:48">
      <c r="A69" s="128">
        <f>'Aim 2 Study Calendar - LEO'!A69</f>
        <v>267</v>
      </c>
      <c r="B69" s="3">
        <f>'Aim 2 Study Calendar - LEO'!E69</f>
        <v>222733</v>
      </c>
      <c r="C69" s="59">
        <f>'Aim 2 Study Calendar - LEO'!T69</f>
        <v>44820</v>
      </c>
      <c r="D69" s="57">
        <f>'Aim 2 Study Calendar - LEO'!AY69</f>
        <v>44854</v>
      </c>
      <c r="E69" s="71">
        <v>17.5</v>
      </c>
      <c r="F69" s="57">
        <f t="shared" si="47"/>
        <v>44868</v>
      </c>
      <c r="H69" s="57">
        <f t="shared" si="48"/>
        <v>44882</v>
      </c>
      <c r="J69" s="57">
        <f t="shared" si="49"/>
        <v>44896</v>
      </c>
      <c r="L69" s="57">
        <f t="shared" si="50"/>
        <v>44910</v>
      </c>
      <c r="N69" s="57">
        <f t="shared" si="51"/>
        <v>44924</v>
      </c>
      <c r="P69" s="57">
        <f t="shared" si="52"/>
        <v>44938</v>
      </c>
      <c r="R69" s="57">
        <f t="shared" si="54"/>
        <v>44945</v>
      </c>
      <c r="T69" s="11">
        <f t="shared" si="55"/>
        <v>44952</v>
      </c>
      <c r="V69" s="57">
        <f t="shared" si="56"/>
        <v>44966</v>
      </c>
      <c r="X69" s="57">
        <f t="shared" si="53"/>
        <v>44980</v>
      </c>
      <c r="Z69" s="57">
        <f t="shared" si="46"/>
        <v>44994</v>
      </c>
      <c r="AB69" s="57">
        <f t="shared" si="37"/>
        <v>45008</v>
      </c>
      <c r="AD69" s="57">
        <f t="shared" si="38"/>
        <v>45022</v>
      </c>
      <c r="AF69" s="57">
        <f t="shared" si="39"/>
        <v>45036</v>
      </c>
      <c r="AH69" s="57">
        <f t="shared" si="40"/>
        <v>45050</v>
      </c>
      <c r="AJ69" s="57">
        <f t="shared" si="41"/>
        <v>45064</v>
      </c>
      <c r="AL69" s="57">
        <f t="shared" si="42"/>
        <v>45078</v>
      </c>
      <c r="AN69" s="57">
        <f t="shared" si="43"/>
        <v>45092</v>
      </c>
      <c r="AP69" s="57">
        <f t="shared" si="44"/>
        <v>45106</v>
      </c>
      <c r="AR69" s="57">
        <f t="shared" si="45"/>
        <v>45120</v>
      </c>
      <c r="AT69" s="57">
        <f t="shared" si="35"/>
        <v>45134</v>
      </c>
      <c r="AV69" s="57">
        <f t="shared" si="36"/>
        <v>45148</v>
      </c>
    </row>
    <row r="70" spans="1:48">
      <c r="A70" s="128">
        <f>'Aim 2 Study Calendar - LEO'!A70</f>
        <v>268</v>
      </c>
      <c r="B70" s="3">
        <f>'Aim 2 Study Calendar - LEO'!E70</f>
        <v>222733</v>
      </c>
      <c r="C70" s="59">
        <f>'Aim 2 Study Calendar - LEO'!T70</f>
        <v>44820</v>
      </c>
      <c r="D70" s="57">
        <f>'Aim 2 Study Calendar - LEO'!AY70</f>
        <v>44854</v>
      </c>
      <c r="E70" s="71">
        <v>18.600000000000001</v>
      </c>
      <c r="F70" s="57">
        <f t="shared" si="47"/>
        <v>44868</v>
      </c>
      <c r="H70" s="57">
        <f t="shared" si="48"/>
        <v>44882</v>
      </c>
      <c r="J70" s="57">
        <f t="shared" si="49"/>
        <v>44896</v>
      </c>
      <c r="L70" s="57">
        <f t="shared" si="50"/>
        <v>44910</v>
      </c>
      <c r="N70" s="57">
        <f t="shared" si="51"/>
        <v>44924</v>
      </c>
      <c r="P70" s="57">
        <f t="shared" si="52"/>
        <v>44938</v>
      </c>
      <c r="R70" s="57">
        <f t="shared" si="54"/>
        <v>44945</v>
      </c>
      <c r="T70" s="11">
        <f t="shared" si="55"/>
        <v>44952</v>
      </c>
      <c r="V70" s="57">
        <f t="shared" si="56"/>
        <v>44966</v>
      </c>
      <c r="X70" s="57">
        <f t="shared" si="53"/>
        <v>44980</v>
      </c>
      <c r="Z70" s="57">
        <f t="shared" si="46"/>
        <v>44994</v>
      </c>
      <c r="AB70" s="57">
        <f t="shared" si="37"/>
        <v>45008</v>
      </c>
      <c r="AD70" s="57">
        <f t="shared" si="38"/>
        <v>45022</v>
      </c>
      <c r="AF70" s="57">
        <f t="shared" si="39"/>
        <v>45036</v>
      </c>
      <c r="AH70" s="57">
        <f t="shared" si="40"/>
        <v>45050</v>
      </c>
      <c r="AJ70" s="57">
        <f t="shared" si="41"/>
        <v>45064</v>
      </c>
      <c r="AL70" s="57">
        <f t="shared" si="42"/>
        <v>45078</v>
      </c>
      <c r="AN70" s="57">
        <f t="shared" si="43"/>
        <v>45092</v>
      </c>
      <c r="AP70" s="57">
        <f t="shared" si="44"/>
        <v>45106</v>
      </c>
      <c r="AR70" s="57">
        <f t="shared" si="45"/>
        <v>45120</v>
      </c>
      <c r="AT70" s="57">
        <f t="shared" si="35"/>
        <v>45134</v>
      </c>
      <c r="AV70" s="57">
        <f t="shared" si="36"/>
        <v>45148</v>
      </c>
    </row>
    <row r="71" spans="1:48">
      <c r="A71" s="128">
        <f>'Aim 2 Study Calendar - LEO'!A71</f>
        <v>269</v>
      </c>
      <c r="B71" s="3">
        <f>'Aim 2 Study Calendar - LEO'!E71</f>
        <v>222343</v>
      </c>
      <c r="C71" s="59">
        <f>'Aim 2 Study Calendar - LEO'!T71</f>
        <v>44816</v>
      </c>
      <c r="D71" s="57">
        <f>'Aim 2 Study Calendar - LEO'!AY71</f>
        <v>44854</v>
      </c>
      <c r="E71" s="71">
        <v>19.7</v>
      </c>
      <c r="F71" s="57">
        <f t="shared" si="47"/>
        <v>44868</v>
      </c>
      <c r="H71" s="57">
        <f t="shared" si="48"/>
        <v>44882</v>
      </c>
      <c r="J71" s="57">
        <f t="shared" si="49"/>
        <v>44896</v>
      </c>
      <c r="L71" s="57">
        <f t="shared" si="50"/>
        <v>44910</v>
      </c>
      <c r="N71" s="57">
        <f t="shared" si="51"/>
        <v>44924</v>
      </c>
      <c r="P71" s="57">
        <f t="shared" si="52"/>
        <v>44938</v>
      </c>
      <c r="R71" s="57">
        <f t="shared" si="54"/>
        <v>44945</v>
      </c>
      <c r="T71" s="11">
        <f t="shared" si="55"/>
        <v>44952</v>
      </c>
      <c r="V71" s="57">
        <f t="shared" si="56"/>
        <v>44966</v>
      </c>
      <c r="X71" s="57">
        <f t="shared" si="53"/>
        <v>44980</v>
      </c>
      <c r="Z71" s="57">
        <f t="shared" si="46"/>
        <v>44994</v>
      </c>
      <c r="AB71" s="57">
        <f t="shared" si="37"/>
        <v>45008</v>
      </c>
      <c r="AD71" s="57">
        <f t="shared" si="38"/>
        <v>45022</v>
      </c>
      <c r="AF71" s="57">
        <f t="shared" si="39"/>
        <v>45036</v>
      </c>
      <c r="AH71" s="57">
        <f t="shared" si="40"/>
        <v>45050</v>
      </c>
      <c r="AJ71" s="57">
        <f t="shared" si="41"/>
        <v>45064</v>
      </c>
      <c r="AL71" s="57">
        <f t="shared" si="42"/>
        <v>45078</v>
      </c>
      <c r="AN71" s="57">
        <f t="shared" si="43"/>
        <v>45092</v>
      </c>
      <c r="AP71" s="57">
        <f t="shared" si="44"/>
        <v>45106</v>
      </c>
      <c r="AR71" s="57">
        <f t="shared" si="45"/>
        <v>45120</v>
      </c>
      <c r="AT71" s="57">
        <f t="shared" si="35"/>
        <v>45134</v>
      </c>
      <c r="AV71" s="57">
        <f t="shared" si="36"/>
        <v>45148</v>
      </c>
    </row>
    <row r="72" spans="1:48">
      <c r="A72" s="128">
        <f>'Aim 2 Study Calendar - LEO'!A72</f>
        <v>270</v>
      </c>
      <c r="B72" s="3">
        <f>'Aim 2 Study Calendar - LEO'!E72</f>
        <v>222343</v>
      </c>
      <c r="C72" s="59">
        <f>'Aim 2 Study Calendar - LEO'!T72</f>
        <v>44816</v>
      </c>
      <c r="D72" s="57">
        <f>'Aim 2 Study Calendar - LEO'!AY72</f>
        <v>44854</v>
      </c>
      <c r="E72" s="71">
        <v>21.8</v>
      </c>
      <c r="F72" s="57">
        <f t="shared" si="47"/>
        <v>44868</v>
      </c>
      <c r="H72" s="57">
        <f t="shared" si="48"/>
        <v>44882</v>
      </c>
      <c r="J72" s="57">
        <f t="shared" si="49"/>
        <v>44896</v>
      </c>
      <c r="L72" s="57">
        <f t="shared" si="50"/>
        <v>44910</v>
      </c>
      <c r="N72" s="57">
        <f t="shared" si="51"/>
        <v>44924</v>
      </c>
      <c r="P72" s="57">
        <f t="shared" si="52"/>
        <v>44938</v>
      </c>
      <c r="R72" s="57">
        <f t="shared" si="54"/>
        <v>44945</v>
      </c>
      <c r="T72" s="11">
        <f t="shared" si="55"/>
        <v>44952</v>
      </c>
      <c r="V72" s="57">
        <f t="shared" si="56"/>
        <v>44966</v>
      </c>
      <c r="X72" s="57">
        <f t="shared" si="53"/>
        <v>44980</v>
      </c>
      <c r="Z72" s="57">
        <f t="shared" si="46"/>
        <v>44994</v>
      </c>
      <c r="AB72" s="57">
        <f t="shared" si="37"/>
        <v>45008</v>
      </c>
      <c r="AD72" s="57">
        <f t="shared" si="38"/>
        <v>45022</v>
      </c>
      <c r="AF72" s="57">
        <f t="shared" si="39"/>
        <v>45036</v>
      </c>
      <c r="AH72" s="57">
        <f t="shared" si="40"/>
        <v>45050</v>
      </c>
      <c r="AJ72" s="57">
        <f t="shared" si="41"/>
        <v>45064</v>
      </c>
      <c r="AL72" s="57">
        <f t="shared" si="42"/>
        <v>45078</v>
      </c>
      <c r="AN72" s="57">
        <f t="shared" si="43"/>
        <v>45092</v>
      </c>
      <c r="AP72" s="57">
        <f t="shared" si="44"/>
        <v>45106</v>
      </c>
      <c r="AR72" s="57">
        <f t="shared" si="45"/>
        <v>45120</v>
      </c>
      <c r="AT72" s="57">
        <f t="shared" si="35"/>
        <v>45134</v>
      </c>
      <c r="AV72" s="57">
        <f t="shared" si="36"/>
        <v>45148</v>
      </c>
    </row>
    <row r="73" spans="1:48">
      <c r="A73" s="128">
        <f>'Aim 2 Study Calendar - LEO'!A73</f>
        <v>271</v>
      </c>
      <c r="B73" s="3">
        <f>'Aim 2 Study Calendar - LEO'!E73</f>
        <v>222343</v>
      </c>
      <c r="C73" s="59">
        <f>'Aim 2 Study Calendar - LEO'!T73</f>
        <v>44816</v>
      </c>
      <c r="D73" s="57">
        <f>'Aim 2 Study Calendar - LEO'!AY73</f>
        <v>44854</v>
      </c>
      <c r="E73" s="161"/>
      <c r="F73" s="57">
        <f t="shared" si="47"/>
        <v>44868</v>
      </c>
      <c r="H73" s="57">
        <f t="shared" si="48"/>
        <v>44882</v>
      </c>
      <c r="J73" s="57">
        <f t="shared" si="49"/>
        <v>44896</v>
      </c>
      <c r="L73" s="57">
        <f t="shared" si="50"/>
        <v>44910</v>
      </c>
      <c r="N73" s="57">
        <f t="shared" si="51"/>
        <v>44924</v>
      </c>
      <c r="P73" s="57">
        <f t="shared" si="52"/>
        <v>44938</v>
      </c>
      <c r="R73" s="57">
        <f t="shared" si="54"/>
        <v>44945</v>
      </c>
      <c r="T73" s="11">
        <f t="shared" si="55"/>
        <v>44952</v>
      </c>
      <c r="V73" s="57">
        <f t="shared" si="56"/>
        <v>44966</v>
      </c>
      <c r="X73" s="57">
        <f t="shared" si="53"/>
        <v>44980</v>
      </c>
      <c r="Z73" s="57">
        <f t="shared" si="46"/>
        <v>44994</v>
      </c>
      <c r="AB73" s="57">
        <f t="shared" si="37"/>
        <v>45008</v>
      </c>
      <c r="AD73" s="57">
        <f t="shared" si="38"/>
        <v>45022</v>
      </c>
      <c r="AF73" s="57">
        <f t="shared" si="39"/>
        <v>45036</v>
      </c>
      <c r="AH73" s="57">
        <f t="shared" si="40"/>
        <v>45050</v>
      </c>
      <c r="AJ73" s="57">
        <f t="shared" si="41"/>
        <v>45064</v>
      </c>
      <c r="AL73" s="57">
        <f t="shared" si="42"/>
        <v>45078</v>
      </c>
      <c r="AN73" s="57">
        <f t="shared" si="43"/>
        <v>45092</v>
      </c>
      <c r="AP73" s="57">
        <f t="shared" si="44"/>
        <v>45106</v>
      </c>
      <c r="AR73" s="57">
        <f t="shared" si="45"/>
        <v>45120</v>
      </c>
      <c r="AT73" s="57">
        <f t="shared" si="35"/>
        <v>45134</v>
      </c>
      <c r="AV73" s="57">
        <f t="shared" si="36"/>
        <v>45148</v>
      </c>
    </row>
    <row r="74" spans="1:48">
      <c r="A74" s="128">
        <f>'Aim 2 Study Calendar - LEO'!A74</f>
        <v>272</v>
      </c>
      <c r="B74" s="3">
        <f>'Aim 2 Study Calendar - LEO'!E74</f>
        <v>223379</v>
      </c>
      <c r="C74" s="59">
        <f>'Aim 2 Study Calendar - LEO'!T74</f>
        <v>44820</v>
      </c>
      <c r="D74" s="57">
        <f>'Aim 2 Study Calendar - LEO'!AY74</f>
        <v>44854</v>
      </c>
      <c r="E74" s="161"/>
      <c r="F74" s="57">
        <f t="shared" si="47"/>
        <v>44868</v>
      </c>
      <c r="H74" s="57">
        <f t="shared" si="48"/>
        <v>44882</v>
      </c>
      <c r="J74" s="57">
        <f t="shared" si="49"/>
        <v>44896</v>
      </c>
      <c r="L74" s="57">
        <f t="shared" si="50"/>
        <v>44910</v>
      </c>
      <c r="N74" s="57">
        <f t="shared" si="51"/>
        <v>44924</v>
      </c>
      <c r="P74" s="57">
        <f t="shared" si="52"/>
        <v>44938</v>
      </c>
      <c r="R74" s="57">
        <f t="shared" si="54"/>
        <v>44945</v>
      </c>
      <c r="T74" s="11">
        <f t="shared" si="55"/>
        <v>44952</v>
      </c>
      <c r="V74" s="57">
        <f t="shared" si="56"/>
        <v>44966</v>
      </c>
      <c r="X74" s="57">
        <f t="shared" si="53"/>
        <v>44980</v>
      </c>
      <c r="Z74" s="57">
        <f t="shared" si="46"/>
        <v>44994</v>
      </c>
      <c r="AB74" s="57">
        <f t="shared" si="37"/>
        <v>45008</v>
      </c>
      <c r="AD74" s="57">
        <f t="shared" si="38"/>
        <v>45022</v>
      </c>
      <c r="AF74" s="57">
        <f t="shared" si="39"/>
        <v>45036</v>
      </c>
      <c r="AH74" s="57">
        <f t="shared" si="40"/>
        <v>45050</v>
      </c>
      <c r="AJ74" s="57">
        <f t="shared" si="41"/>
        <v>45064</v>
      </c>
      <c r="AL74" s="57">
        <f t="shared" si="42"/>
        <v>45078</v>
      </c>
      <c r="AN74" s="57">
        <f t="shared" si="43"/>
        <v>45092</v>
      </c>
      <c r="AP74" s="57">
        <f t="shared" si="44"/>
        <v>45106</v>
      </c>
      <c r="AR74" s="57">
        <f t="shared" si="45"/>
        <v>45120</v>
      </c>
      <c r="AT74" s="57">
        <f t="shared" si="35"/>
        <v>45134</v>
      </c>
      <c r="AV74" s="57">
        <f t="shared" si="36"/>
        <v>45148</v>
      </c>
    </row>
    <row r="75" spans="1:48">
      <c r="A75" s="128">
        <f>'Aim 2 Study Calendar - LEO'!A75</f>
        <v>273</v>
      </c>
      <c r="B75" s="3">
        <f>'Aim 2 Study Calendar - LEO'!E75</f>
        <v>223380</v>
      </c>
      <c r="C75" s="59">
        <f>'Aim 2 Study Calendar - LEO'!T75</f>
        <v>44820</v>
      </c>
      <c r="D75" s="57">
        <f>'Aim 2 Study Calendar - LEO'!AY75</f>
        <v>44854</v>
      </c>
      <c r="E75" s="161"/>
      <c r="F75" s="57">
        <f t="shared" si="47"/>
        <v>44868</v>
      </c>
      <c r="H75" s="57">
        <f t="shared" si="48"/>
        <v>44882</v>
      </c>
      <c r="J75" s="57">
        <f t="shared" si="49"/>
        <v>44896</v>
      </c>
      <c r="L75" s="57">
        <f t="shared" si="50"/>
        <v>44910</v>
      </c>
      <c r="N75" s="57">
        <f t="shared" si="51"/>
        <v>44924</v>
      </c>
      <c r="P75" s="57">
        <f t="shared" si="52"/>
        <v>44938</v>
      </c>
      <c r="R75" s="57">
        <f t="shared" si="54"/>
        <v>44945</v>
      </c>
      <c r="T75" s="11">
        <f t="shared" si="55"/>
        <v>44952</v>
      </c>
      <c r="V75" s="57">
        <f t="shared" si="56"/>
        <v>44966</v>
      </c>
      <c r="X75" s="57">
        <f t="shared" si="53"/>
        <v>44980</v>
      </c>
      <c r="Z75" s="57">
        <f t="shared" si="46"/>
        <v>44994</v>
      </c>
      <c r="AB75" s="57">
        <f t="shared" si="37"/>
        <v>45008</v>
      </c>
      <c r="AD75" s="57">
        <f t="shared" si="38"/>
        <v>45022</v>
      </c>
      <c r="AF75" s="57">
        <f t="shared" si="39"/>
        <v>45036</v>
      </c>
      <c r="AH75" s="57">
        <f t="shared" si="40"/>
        <v>45050</v>
      </c>
      <c r="AJ75" s="57">
        <f t="shared" si="41"/>
        <v>45064</v>
      </c>
      <c r="AL75" s="57">
        <f t="shared" si="42"/>
        <v>45078</v>
      </c>
      <c r="AN75" s="57">
        <f t="shared" si="43"/>
        <v>45092</v>
      </c>
      <c r="AP75" s="57">
        <f t="shared" si="44"/>
        <v>45106</v>
      </c>
      <c r="AR75" s="57">
        <f t="shared" si="45"/>
        <v>45120</v>
      </c>
      <c r="AT75" s="57">
        <f t="shared" si="35"/>
        <v>45134</v>
      </c>
      <c r="AV75" s="57">
        <f t="shared" si="36"/>
        <v>45148</v>
      </c>
    </row>
    <row r="76" spans="1:48">
      <c r="A76" s="128">
        <f>'Aim 2 Study Calendar - LEO'!A76</f>
        <v>274</v>
      </c>
      <c r="B76" s="3">
        <f>'Aim 2 Study Calendar - LEO'!E76</f>
        <v>223044</v>
      </c>
      <c r="C76" s="59">
        <f>'Aim 2 Study Calendar - LEO'!T76</f>
        <v>44823</v>
      </c>
      <c r="D76" s="57">
        <f>'Aim 2 Study Calendar - LEO'!AY76</f>
        <v>44854</v>
      </c>
      <c r="E76" s="71">
        <v>17.7</v>
      </c>
      <c r="F76" s="57">
        <f t="shared" si="47"/>
        <v>44868</v>
      </c>
      <c r="H76" s="57">
        <f t="shared" si="48"/>
        <v>44882</v>
      </c>
      <c r="J76" s="57">
        <f t="shared" si="49"/>
        <v>44896</v>
      </c>
      <c r="L76" s="57">
        <f t="shared" si="50"/>
        <v>44910</v>
      </c>
      <c r="N76" s="57">
        <f t="shared" si="51"/>
        <v>44924</v>
      </c>
      <c r="P76" s="57">
        <f t="shared" si="52"/>
        <v>44938</v>
      </c>
      <c r="R76" s="57">
        <f t="shared" si="54"/>
        <v>44945</v>
      </c>
      <c r="T76" s="11">
        <f t="shared" si="55"/>
        <v>44952</v>
      </c>
      <c r="V76" s="57">
        <f t="shared" si="56"/>
        <v>44966</v>
      </c>
      <c r="X76" s="57">
        <f t="shared" si="53"/>
        <v>44980</v>
      </c>
      <c r="Z76" s="57">
        <f t="shared" si="46"/>
        <v>44994</v>
      </c>
      <c r="AB76" s="57">
        <f t="shared" si="37"/>
        <v>45008</v>
      </c>
      <c r="AD76" s="57">
        <f t="shared" si="38"/>
        <v>45022</v>
      </c>
      <c r="AF76" s="57">
        <f t="shared" si="39"/>
        <v>45036</v>
      </c>
      <c r="AH76" s="57">
        <f t="shared" si="40"/>
        <v>45050</v>
      </c>
      <c r="AJ76" s="57">
        <f t="shared" si="41"/>
        <v>45064</v>
      </c>
      <c r="AL76" s="57">
        <f t="shared" si="42"/>
        <v>45078</v>
      </c>
      <c r="AN76" s="57">
        <f t="shared" si="43"/>
        <v>45092</v>
      </c>
      <c r="AP76" s="57">
        <f t="shared" si="44"/>
        <v>45106</v>
      </c>
      <c r="AR76" s="57">
        <f t="shared" si="45"/>
        <v>45120</v>
      </c>
      <c r="AT76" s="57">
        <f t="shared" si="35"/>
        <v>45134</v>
      </c>
      <c r="AV76" s="57">
        <f t="shared" si="36"/>
        <v>45148</v>
      </c>
    </row>
    <row r="77" spans="1:48">
      <c r="A77" s="128">
        <f>'Aim 2 Study Calendar - LEO'!A77</f>
        <v>275</v>
      </c>
      <c r="B77" s="3">
        <f>'Aim 2 Study Calendar - LEO'!E77</f>
        <v>223044</v>
      </c>
      <c r="C77" s="59">
        <f>'Aim 2 Study Calendar - LEO'!T77</f>
        <v>44823</v>
      </c>
      <c r="D77" s="57">
        <f>'Aim 2 Study Calendar - LEO'!AY77</f>
        <v>44854</v>
      </c>
      <c r="E77" s="71">
        <v>20.5</v>
      </c>
      <c r="F77" s="57">
        <f t="shared" si="47"/>
        <v>44868</v>
      </c>
      <c r="H77" s="57">
        <f t="shared" si="48"/>
        <v>44882</v>
      </c>
      <c r="J77" s="57">
        <f t="shared" si="49"/>
        <v>44896</v>
      </c>
      <c r="L77" s="57">
        <f t="shared" si="50"/>
        <v>44910</v>
      </c>
      <c r="N77" s="57">
        <f t="shared" si="51"/>
        <v>44924</v>
      </c>
      <c r="P77" s="57">
        <f t="shared" si="52"/>
        <v>44938</v>
      </c>
      <c r="R77" s="57">
        <f t="shared" si="54"/>
        <v>44945</v>
      </c>
      <c r="T77" s="11">
        <f t="shared" si="55"/>
        <v>44952</v>
      </c>
      <c r="V77" s="57">
        <f t="shared" si="56"/>
        <v>44966</v>
      </c>
      <c r="X77" s="57">
        <f t="shared" si="53"/>
        <v>44980</v>
      </c>
      <c r="Z77" s="57">
        <f t="shared" si="46"/>
        <v>44994</v>
      </c>
      <c r="AB77" s="57">
        <f t="shared" si="37"/>
        <v>45008</v>
      </c>
      <c r="AD77" s="57">
        <f t="shared" si="38"/>
        <v>45022</v>
      </c>
      <c r="AF77" s="57">
        <f t="shared" si="39"/>
        <v>45036</v>
      </c>
      <c r="AH77" s="57">
        <f t="shared" si="40"/>
        <v>45050</v>
      </c>
      <c r="AJ77" s="57">
        <f t="shared" si="41"/>
        <v>45064</v>
      </c>
      <c r="AL77" s="57">
        <f t="shared" si="42"/>
        <v>45078</v>
      </c>
      <c r="AN77" s="57">
        <f t="shared" si="43"/>
        <v>45092</v>
      </c>
      <c r="AP77" s="57">
        <f t="shared" si="44"/>
        <v>45106</v>
      </c>
      <c r="AR77" s="57">
        <f t="shared" si="45"/>
        <v>45120</v>
      </c>
      <c r="AT77" s="57">
        <f t="shared" si="35"/>
        <v>45134</v>
      </c>
      <c r="AV77" s="57">
        <f t="shared" si="36"/>
        <v>45148</v>
      </c>
    </row>
    <row r="78" spans="1:48">
      <c r="A78" s="128">
        <f>'Aim 2 Study Calendar - LEO'!A78</f>
        <v>276</v>
      </c>
      <c r="B78" s="3">
        <f>'Aim 2 Study Calendar - LEO'!E78</f>
        <v>223044</v>
      </c>
      <c r="C78" s="59">
        <f>'Aim 2 Study Calendar - LEO'!T78</f>
        <v>44823</v>
      </c>
      <c r="D78" s="57">
        <f>'Aim 2 Study Calendar - LEO'!AY78</f>
        <v>44854</v>
      </c>
      <c r="E78" s="71">
        <v>19.3</v>
      </c>
      <c r="F78" s="57">
        <f t="shared" si="47"/>
        <v>44868</v>
      </c>
      <c r="H78" s="57">
        <f t="shared" si="48"/>
        <v>44882</v>
      </c>
      <c r="J78" s="57">
        <f t="shared" si="49"/>
        <v>44896</v>
      </c>
      <c r="L78" s="57">
        <f t="shared" si="50"/>
        <v>44910</v>
      </c>
      <c r="N78" s="57">
        <f t="shared" si="51"/>
        <v>44924</v>
      </c>
      <c r="P78" s="57">
        <f t="shared" si="52"/>
        <v>44938</v>
      </c>
      <c r="R78" s="57">
        <f t="shared" si="54"/>
        <v>44945</v>
      </c>
      <c r="T78" s="11">
        <f t="shared" si="55"/>
        <v>44952</v>
      </c>
      <c r="V78" s="57">
        <f t="shared" si="56"/>
        <v>44966</v>
      </c>
      <c r="X78" s="57">
        <f t="shared" si="53"/>
        <v>44980</v>
      </c>
      <c r="Z78" s="57">
        <f t="shared" ref="Z78:Z141" si="57">X78+14</f>
        <v>44994</v>
      </c>
      <c r="AB78" s="57">
        <f t="shared" ref="AB78:AB141" si="58">Z78+14</f>
        <v>45008</v>
      </c>
      <c r="AD78" s="57">
        <f t="shared" ref="AD78:AD141" si="59">AB78+14</f>
        <v>45022</v>
      </c>
      <c r="AF78" s="57">
        <f t="shared" ref="AF78:AF141" si="60">AD78+14</f>
        <v>45036</v>
      </c>
      <c r="AH78" s="57">
        <f t="shared" ref="AH78:AH141" si="61">AF78+14</f>
        <v>45050</v>
      </c>
      <c r="AJ78" s="57">
        <f t="shared" ref="AJ78:AJ141" si="62">AH78+14</f>
        <v>45064</v>
      </c>
      <c r="AL78" s="57">
        <f t="shared" ref="AL78:AL141" si="63">AJ78+14</f>
        <v>45078</v>
      </c>
      <c r="AN78" s="57">
        <f t="shared" ref="AN78:AN141" si="64">AL78+14</f>
        <v>45092</v>
      </c>
      <c r="AP78" s="57">
        <f t="shared" ref="AP78:AP141" si="65">AN78+14</f>
        <v>45106</v>
      </c>
      <c r="AR78" s="57">
        <f t="shared" ref="AR78:AR141" si="66">AP78+14</f>
        <v>45120</v>
      </c>
      <c r="AT78" s="57">
        <f t="shared" ref="AT78:AT141" si="67">AR78+14</f>
        <v>45134</v>
      </c>
      <c r="AV78" s="57">
        <f t="shared" ref="AV78:AV141" si="68">AT78+14</f>
        <v>45148</v>
      </c>
    </row>
    <row r="79" spans="1:48">
      <c r="A79" s="128">
        <f>'Aim 2 Study Calendar - LEO'!A79</f>
        <v>277</v>
      </c>
      <c r="B79" s="3">
        <f>'Aim 2 Study Calendar - LEO'!E79</f>
        <v>223043</v>
      </c>
      <c r="C79" s="59">
        <f>'Aim 2 Study Calendar - LEO'!T79</f>
        <v>44823</v>
      </c>
      <c r="D79" s="57">
        <f>'Aim 2 Study Calendar - LEO'!AY79</f>
        <v>44854</v>
      </c>
      <c r="E79" s="71">
        <v>15.4</v>
      </c>
      <c r="F79" s="57">
        <f t="shared" si="47"/>
        <v>44868</v>
      </c>
      <c r="H79" s="57">
        <f t="shared" si="48"/>
        <v>44882</v>
      </c>
      <c r="J79" s="57">
        <f t="shared" si="49"/>
        <v>44896</v>
      </c>
      <c r="L79" s="57">
        <f t="shared" si="50"/>
        <v>44910</v>
      </c>
      <c r="N79" s="57">
        <f t="shared" si="51"/>
        <v>44924</v>
      </c>
      <c r="P79" s="57">
        <f t="shared" si="52"/>
        <v>44938</v>
      </c>
      <c r="R79" s="57">
        <f t="shared" si="54"/>
        <v>44945</v>
      </c>
      <c r="T79" s="11">
        <f t="shared" si="55"/>
        <v>44952</v>
      </c>
      <c r="V79" s="57">
        <f t="shared" si="56"/>
        <v>44966</v>
      </c>
      <c r="X79" s="57">
        <f t="shared" si="53"/>
        <v>44980</v>
      </c>
      <c r="Z79" s="57">
        <f t="shared" si="57"/>
        <v>44994</v>
      </c>
      <c r="AB79" s="57">
        <f t="shared" si="58"/>
        <v>45008</v>
      </c>
      <c r="AD79" s="57">
        <f t="shared" si="59"/>
        <v>45022</v>
      </c>
      <c r="AF79" s="57">
        <f t="shared" si="60"/>
        <v>45036</v>
      </c>
      <c r="AH79" s="57">
        <f t="shared" si="61"/>
        <v>45050</v>
      </c>
      <c r="AJ79" s="57">
        <f t="shared" si="62"/>
        <v>45064</v>
      </c>
      <c r="AL79" s="57">
        <f t="shared" si="63"/>
        <v>45078</v>
      </c>
      <c r="AN79" s="57">
        <f t="shared" si="64"/>
        <v>45092</v>
      </c>
      <c r="AP79" s="57">
        <f t="shared" si="65"/>
        <v>45106</v>
      </c>
      <c r="AR79" s="57">
        <f t="shared" si="66"/>
        <v>45120</v>
      </c>
      <c r="AT79" s="57">
        <f t="shared" si="67"/>
        <v>45134</v>
      </c>
      <c r="AV79" s="57">
        <f t="shared" si="68"/>
        <v>45148</v>
      </c>
    </row>
    <row r="80" spans="1:48">
      <c r="A80" s="128">
        <f>'Aim 2 Study Calendar - LEO'!A80</f>
        <v>278</v>
      </c>
      <c r="B80" s="3">
        <f>'Aim 2 Study Calendar - LEO'!E80</f>
        <v>223043</v>
      </c>
      <c r="C80" s="59">
        <f>'Aim 2 Study Calendar - LEO'!T80</f>
        <v>44823</v>
      </c>
      <c r="D80" s="57">
        <f>'Aim 2 Study Calendar - LEO'!AY80</f>
        <v>44854</v>
      </c>
      <c r="E80" s="71">
        <v>15.6</v>
      </c>
      <c r="F80" s="57">
        <f t="shared" si="47"/>
        <v>44868</v>
      </c>
      <c r="H80" s="57">
        <f t="shared" si="48"/>
        <v>44882</v>
      </c>
      <c r="J80" s="57">
        <f t="shared" si="49"/>
        <v>44896</v>
      </c>
      <c r="L80" s="57">
        <f t="shared" si="50"/>
        <v>44910</v>
      </c>
      <c r="N80" s="57">
        <f t="shared" si="51"/>
        <v>44924</v>
      </c>
      <c r="P80" s="57">
        <f t="shared" si="52"/>
        <v>44938</v>
      </c>
      <c r="R80" s="57">
        <f t="shared" si="54"/>
        <v>44945</v>
      </c>
      <c r="T80" s="11">
        <f t="shared" si="55"/>
        <v>44952</v>
      </c>
      <c r="V80" s="57">
        <f t="shared" si="56"/>
        <v>44966</v>
      </c>
      <c r="X80" s="57">
        <f t="shared" si="53"/>
        <v>44980</v>
      </c>
      <c r="Z80" s="57">
        <f t="shared" si="57"/>
        <v>44994</v>
      </c>
      <c r="AB80" s="57">
        <f t="shared" si="58"/>
        <v>45008</v>
      </c>
      <c r="AD80" s="57">
        <f t="shared" si="59"/>
        <v>45022</v>
      </c>
      <c r="AF80" s="57">
        <f t="shared" si="60"/>
        <v>45036</v>
      </c>
      <c r="AH80" s="57">
        <f t="shared" si="61"/>
        <v>45050</v>
      </c>
      <c r="AJ80" s="57">
        <f t="shared" si="62"/>
        <v>45064</v>
      </c>
      <c r="AL80" s="57">
        <f t="shared" si="63"/>
        <v>45078</v>
      </c>
      <c r="AN80" s="57">
        <f t="shared" si="64"/>
        <v>45092</v>
      </c>
      <c r="AP80" s="57">
        <f t="shared" si="65"/>
        <v>45106</v>
      </c>
      <c r="AR80" s="57">
        <f t="shared" si="66"/>
        <v>45120</v>
      </c>
      <c r="AT80" s="57">
        <f t="shared" si="67"/>
        <v>45134</v>
      </c>
      <c r="AV80" s="57">
        <f t="shared" si="68"/>
        <v>45148</v>
      </c>
    </row>
    <row r="81" spans="1:48">
      <c r="A81" s="128">
        <f>'Aim 2 Study Calendar - LEO'!A81</f>
        <v>279</v>
      </c>
      <c r="B81" s="3">
        <f>'Aim 2 Study Calendar - LEO'!E81</f>
        <v>223043</v>
      </c>
      <c r="C81" s="59">
        <f>'Aim 2 Study Calendar - LEO'!T81</f>
        <v>44823</v>
      </c>
      <c r="D81" s="57">
        <f>'Aim 2 Study Calendar - LEO'!AY81</f>
        <v>44854</v>
      </c>
      <c r="E81" s="71">
        <v>15.2</v>
      </c>
      <c r="F81" s="57">
        <f t="shared" si="47"/>
        <v>44868</v>
      </c>
      <c r="H81" s="57">
        <f t="shared" si="48"/>
        <v>44882</v>
      </c>
      <c r="J81" s="57">
        <f t="shared" si="49"/>
        <v>44896</v>
      </c>
      <c r="L81" s="57">
        <f t="shared" si="50"/>
        <v>44910</v>
      </c>
      <c r="N81" s="57">
        <f t="shared" si="51"/>
        <v>44924</v>
      </c>
      <c r="P81" s="57">
        <f t="shared" si="52"/>
        <v>44938</v>
      </c>
      <c r="R81" s="57">
        <f t="shared" si="54"/>
        <v>44945</v>
      </c>
      <c r="T81" s="11">
        <f t="shared" si="55"/>
        <v>44952</v>
      </c>
      <c r="V81" s="57">
        <f t="shared" si="56"/>
        <v>44966</v>
      </c>
      <c r="X81" s="57">
        <f t="shared" si="53"/>
        <v>44980</v>
      </c>
      <c r="Z81" s="57">
        <f t="shared" si="57"/>
        <v>44994</v>
      </c>
      <c r="AB81" s="57">
        <f t="shared" si="58"/>
        <v>45008</v>
      </c>
      <c r="AD81" s="57">
        <f t="shared" si="59"/>
        <v>45022</v>
      </c>
      <c r="AF81" s="57">
        <f t="shared" si="60"/>
        <v>45036</v>
      </c>
      <c r="AH81" s="57">
        <f t="shared" si="61"/>
        <v>45050</v>
      </c>
      <c r="AJ81" s="57">
        <f t="shared" si="62"/>
        <v>45064</v>
      </c>
      <c r="AL81" s="57">
        <f t="shared" si="63"/>
        <v>45078</v>
      </c>
      <c r="AN81" s="57">
        <f t="shared" si="64"/>
        <v>45092</v>
      </c>
      <c r="AP81" s="57">
        <f t="shared" si="65"/>
        <v>45106</v>
      </c>
      <c r="AR81" s="57">
        <f t="shared" si="66"/>
        <v>45120</v>
      </c>
      <c r="AT81" s="57">
        <f t="shared" si="67"/>
        <v>45134</v>
      </c>
      <c r="AV81" s="57">
        <f t="shared" si="68"/>
        <v>45148</v>
      </c>
    </row>
    <row r="82" spans="1:48">
      <c r="A82" s="128">
        <f>'Aim 2 Study Calendar - LEO'!A82</f>
        <v>280</v>
      </c>
      <c r="B82" s="3">
        <f>'Aim 2 Study Calendar - LEO'!E82</f>
        <v>223043</v>
      </c>
      <c r="C82" s="59">
        <f>'Aim 2 Study Calendar - LEO'!T82</f>
        <v>44823</v>
      </c>
      <c r="D82" s="57">
        <f>'Aim 2 Study Calendar - LEO'!AY82</f>
        <v>44854</v>
      </c>
      <c r="E82" s="71">
        <v>16.100000000000001</v>
      </c>
      <c r="F82" s="57">
        <f t="shared" si="47"/>
        <v>44868</v>
      </c>
      <c r="H82" s="57">
        <f t="shared" si="48"/>
        <v>44882</v>
      </c>
      <c r="J82" s="57">
        <f t="shared" si="49"/>
        <v>44896</v>
      </c>
      <c r="L82" s="57">
        <f t="shared" si="50"/>
        <v>44910</v>
      </c>
      <c r="N82" s="57">
        <f t="shared" si="51"/>
        <v>44924</v>
      </c>
      <c r="P82" s="57">
        <f t="shared" si="52"/>
        <v>44938</v>
      </c>
      <c r="R82" s="57">
        <f t="shared" si="54"/>
        <v>44945</v>
      </c>
      <c r="T82" s="11">
        <f t="shared" si="55"/>
        <v>44952</v>
      </c>
      <c r="V82" s="57">
        <f t="shared" si="56"/>
        <v>44966</v>
      </c>
      <c r="X82" s="57">
        <f t="shared" si="53"/>
        <v>44980</v>
      </c>
      <c r="Z82" s="57">
        <f t="shared" si="57"/>
        <v>44994</v>
      </c>
      <c r="AB82" s="57">
        <f t="shared" si="58"/>
        <v>45008</v>
      </c>
      <c r="AD82" s="57">
        <f t="shared" si="59"/>
        <v>45022</v>
      </c>
      <c r="AF82" s="57">
        <f t="shared" si="60"/>
        <v>45036</v>
      </c>
      <c r="AH82" s="57">
        <f t="shared" si="61"/>
        <v>45050</v>
      </c>
      <c r="AJ82" s="57">
        <f t="shared" si="62"/>
        <v>45064</v>
      </c>
      <c r="AL82" s="57">
        <f t="shared" si="63"/>
        <v>45078</v>
      </c>
      <c r="AN82" s="57">
        <f t="shared" si="64"/>
        <v>45092</v>
      </c>
      <c r="AP82" s="57">
        <f t="shared" si="65"/>
        <v>45106</v>
      </c>
      <c r="AR82" s="57">
        <f t="shared" si="66"/>
        <v>45120</v>
      </c>
      <c r="AT82" s="57">
        <f t="shared" si="67"/>
        <v>45134</v>
      </c>
      <c r="AV82" s="57">
        <f t="shared" si="68"/>
        <v>45148</v>
      </c>
    </row>
    <row r="83" spans="1:48">
      <c r="A83" s="128">
        <f>'Aim 2 Study Calendar - LEO'!A83</f>
        <v>281</v>
      </c>
      <c r="B83" s="3">
        <f>'Aim 2 Study Calendar - LEO'!E83</f>
        <v>223043</v>
      </c>
      <c r="C83" s="59">
        <f>'Aim 2 Study Calendar - LEO'!T83</f>
        <v>44823</v>
      </c>
      <c r="D83" s="57">
        <f>'Aim 2 Study Calendar - LEO'!AY83</f>
        <v>44854</v>
      </c>
      <c r="E83" s="161" t="s">
        <v>395</v>
      </c>
      <c r="F83" s="57">
        <f t="shared" si="47"/>
        <v>44868</v>
      </c>
      <c r="H83" s="57">
        <f t="shared" si="48"/>
        <v>44882</v>
      </c>
      <c r="J83" s="57">
        <f t="shared" si="49"/>
        <v>44896</v>
      </c>
      <c r="L83" s="57">
        <f t="shared" si="50"/>
        <v>44910</v>
      </c>
      <c r="N83" s="57">
        <f t="shared" si="51"/>
        <v>44924</v>
      </c>
      <c r="P83" s="57">
        <f t="shared" si="52"/>
        <v>44938</v>
      </c>
      <c r="R83" s="57">
        <f t="shared" si="54"/>
        <v>44945</v>
      </c>
      <c r="T83" s="11">
        <f t="shared" si="55"/>
        <v>44952</v>
      </c>
      <c r="V83" s="57">
        <f t="shared" si="56"/>
        <v>44966</v>
      </c>
      <c r="X83" s="57">
        <f t="shared" si="53"/>
        <v>44980</v>
      </c>
      <c r="Z83" s="57">
        <f t="shared" si="57"/>
        <v>44994</v>
      </c>
      <c r="AB83" s="57">
        <f t="shared" si="58"/>
        <v>45008</v>
      </c>
      <c r="AD83" s="57">
        <f t="shared" si="59"/>
        <v>45022</v>
      </c>
      <c r="AF83" s="57">
        <f t="shared" si="60"/>
        <v>45036</v>
      </c>
      <c r="AH83" s="57">
        <f t="shared" si="61"/>
        <v>45050</v>
      </c>
      <c r="AJ83" s="57">
        <f t="shared" si="62"/>
        <v>45064</v>
      </c>
      <c r="AL83" s="57">
        <f t="shared" si="63"/>
        <v>45078</v>
      </c>
      <c r="AN83" s="57">
        <f t="shared" si="64"/>
        <v>45092</v>
      </c>
      <c r="AP83" s="57">
        <f t="shared" si="65"/>
        <v>45106</v>
      </c>
      <c r="AR83" s="57">
        <f t="shared" si="66"/>
        <v>45120</v>
      </c>
      <c r="AT83" s="57">
        <f t="shared" si="67"/>
        <v>45134</v>
      </c>
      <c r="AV83" s="57">
        <f t="shared" si="68"/>
        <v>45148</v>
      </c>
    </row>
    <row r="84" spans="1:48">
      <c r="A84" s="128">
        <f>'Aim 2 Study Calendar - LEO'!A84</f>
        <v>282</v>
      </c>
      <c r="B84" s="3">
        <f>'Aim 2 Study Calendar - LEO'!E84</f>
        <v>224500</v>
      </c>
      <c r="C84" s="59">
        <f>'Aim 2 Study Calendar - LEO'!T84</f>
        <v>44835</v>
      </c>
      <c r="D84" s="57">
        <f>'Aim 2 Study Calendar - LEO'!AY84</f>
        <v>44868</v>
      </c>
      <c r="F84" s="57">
        <f t="shared" si="47"/>
        <v>44882</v>
      </c>
      <c r="H84" s="57">
        <f t="shared" si="48"/>
        <v>44896</v>
      </c>
      <c r="J84" s="57">
        <f t="shared" si="49"/>
        <v>44910</v>
      </c>
      <c r="L84" s="57">
        <f t="shared" si="50"/>
        <v>44924</v>
      </c>
      <c r="N84" s="57">
        <f t="shared" si="51"/>
        <v>44938</v>
      </c>
      <c r="P84" s="57">
        <f t="shared" si="52"/>
        <v>44952</v>
      </c>
      <c r="R84" s="57">
        <f t="shared" si="54"/>
        <v>44959</v>
      </c>
      <c r="T84" s="11">
        <f t="shared" si="55"/>
        <v>44966</v>
      </c>
      <c r="V84" s="57">
        <f t="shared" si="56"/>
        <v>44980</v>
      </c>
      <c r="X84" s="57">
        <f t="shared" si="53"/>
        <v>44994</v>
      </c>
      <c r="Z84" s="57">
        <f t="shared" si="57"/>
        <v>45008</v>
      </c>
      <c r="AB84" s="57">
        <f t="shared" si="58"/>
        <v>45022</v>
      </c>
      <c r="AD84" s="57">
        <f t="shared" si="59"/>
        <v>45036</v>
      </c>
      <c r="AF84" s="57">
        <f t="shared" si="60"/>
        <v>45050</v>
      </c>
      <c r="AH84" s="57">
        <f t="shared" si="61"/>
        <v>45064</v>
      </c>
      <c r="AJ84" s="57">
        <f t="shared" si="62"/>
        <v>45078</v>
      </c>
      <c r="AL84" s="57">
        <f t="shared" si="63"/>
        <v>45092</v>
      </c>
      <c r="AN84" s="57">
        <f t="shared" si="64"/>
        <v>45106</v>
      </c>
      <c r="AP84" s="57">
        <f t="shared" si="65"/>
        <v>45120</v>
      </c>
      <c r="AR84" s="57">
        <f t="shared" si="66"/>
        <v>45134</v>
      </c>
      <c r="AT84" s="57">
        <f t="shared" si="67"/>
        <v>45148</v>
      </c>
      <c r="AV84" s="57">
        <f t="shared" si="68"/>
        <v>45162</v>
      </c>
    </row>
    <row r="85" spans="1:48">
      <c r="A85" s="128">
        <f>'Aim 2 Study Calendar - LEO'!A85</f>
        <v>283</v>
      </c>
      <c r="B85" s="3">
        <f>'Aim 2 Study Calendar - LEO'!E85</f>
        <v>224501</v>
      </c>
      <c r="C85" s="59">
        <f>'Aim 2 Study Calendar - LEO'!T85</f>
        <v>44835</v>
      </c>
      <c r="D85" s="57">
        <f>'Aim 2 Study Calendar - LEO'!AY85</f>
        <v>44868</v>
      </c>
      <c r="F85" s="57">
        <f t="shared" si="47"/>
        <v>44882</v>
      </c>
      <c r="H85" s="57">
        <f t="shared" si="48"/>
        <v>44896</v>
      </c>
      <c r="J85" s="57">
        <f t="shared" si="49"/>
        <v>44910</v>
      </c>
      <c r="L85" s="57">
        <f t="shared" si="50"/>
        <v>44924</v>
      </c>
      <c r="N85" s="57">
        <f t="shared" si="51"/>
        <v>44938</v>
      </c>
      <c r="P85" s="57">
        <f t="shared" si="52"/>
        <v>44952</v>
      </c>
      <c r="R85" s="57">
        <f t="shared" si="54"/>
        <v>44959</v>
      </c>
      <c r="T85" s="11">
        <f t="shared" si="55"/>
        <v>44966</v>
      </c>
      <c r="V85" s="57">
        <f t="shared" si="56"/>
        <v>44980</v>
      </c>
      <c r="X85" s="57">
        <f t="shared" si="53"/>
        <v>44994</v>
      </c>
      <c r="Z85" s="57">
        <f t="shared" si="57"/>
        <v>45008</v>
      </c>
      <c r="AB85" s="57">
        <f t="shared" si="58"/>
        <v>45022</v>
      </c>
      <c r="AD85" s="57">
        <f t="shared" si="59"/>
        <v>45036</v>
      </c>
      <c r="AF85" s="57">
        <f t="shared" si="60"/>
        <v>45050</v>
      </c>
      <c r="AH85" s="57">
        <f t="shared" si="61"/>
        <v>45064</v>
      </c>
      <c r="AJ85" s="57">
        <f t="shared" si="62"/>
        <v>45078</v>
      </c>
      <c r="AL85" s="57">
        <f t="shared" si="63"/>
        <v>45092</v>
      </c>
      <c r="AN85" s="57">
        <f t="shared" si="64"/>
        <v>45106</v>
      </c>
      <c r="AP85" s="57">
        <f t="shared" si="65"/>
        <v>45120</v>
      </c>
      <c r="AR85" s="57">
        <f t="shared" si="66"/>
        <v>45134</v>
      </c>
      <c r="AT85" s="57">
        <f t="shared" si="67"/>
        <v>45148</v>
      </c>
      <c r="AV85" s="57">
        <f t="shared" si="68"/>
        <v>45162</v>
      </c>
    </row>
    <row r="86" spans="1:48">
      <c r="A86" s="128">
        <f>'Aim 2 Study Calendar - LEO'!A86</f>
        <v>284</v>
      </c>
      <c r="B86" s="3">
        <f>'Aim 2 Study Calendar - LEO'!E86</f>
        <v>224501</v>
      </c>
      <c r="C86" s="59">
        <f>'Aim 2 Study Calendar - LEO'!T86</f>
        <v>44835</v>
      </c>
      <c r="D86" s="57">
        <f>'Aim 2 Study Calendar - LEO'!AY86</f>
        <v>44868</v>
      </c>
      <c r="F86" s="57">
        <f t="shared" si="47"/>
        <v>44882</v>
      </c>
      <c r="H86" s="57">
        <f t="shared" si="48"/>
        <v>44896</v>
      </c>
      <c r="J86" s="57">
        <f t="shared" si="49"/>
        <v>44910</v>
      </c>
      <c r="L86" s="57">
        <f t="shared" si="50"/>
        <v>44924</v>
      </c>
      <c r="N86" s="57">
        <f t="shared" si="51"/>
        <v>44938</v>
      </c>
      <c r="P86" s="57">
        <f t="shared" si="52"/>
        <v>44952</v>
      </c>
      <c r="R86" s="57">
        <f t="shared" si="54"/>
        <v>44959</v>
      </c>
      <c r="T86" s="11">
        <f t="shared" si="55"/>
        <v>44966</v>
      </c>
      <c r="V86" s="57">
        <f t="shared" si="56"/>
        <v>44980</v>
      </c>
      <c r="X86" s="57">
        <f t="shared" si="53"/>
        <v>44994</v>
      </c>
      <c r="Z86" s="57">
        <f t="shared" si="57"/>
        <v>45008</v>
      </c>
      <c r="AB86" s="57">
        <f t="shared" si="58"/>
        <v>45022</v>
      </c>
      <c r="AD86" s="57">
        <f t="shared" si="59"/>
        <v>45036</v>
      </c>
      <c r="AF86" s="57">
        <f t="shared" si="60"/>
        <v>45050</v>
      </c>
      <c r="AH86" s="57">
        <f t="shared" si="61"/>
        <v>45064</v>
      </c>
      <c r="AJ86" s="57">
        <f t="shared" si="62"/>
        <v>45078</v>
      </c>
      <c r="AL86" s="57">
        <f t="shared" si="63"/>
        <v>45092</v>
      </c>
      <c r="AN86" s="57">
        <f t="shared" si="64"/>
        <v>45106</v>
      </c>
      <c r="AP86" s="57">
        <f t="shared" si="65"/>
        <v>45120</v>
      </c>
      <c r="AR86" s="57">
        <f t="shared" si="66"/>
        <v>45134</v>
      </c>
      <c r="AT86" s="57">
        <f t="shared" si="67"/>
        <v>45148</v>
      </c>
      <c r="AV86" s="57">
        <f t="shared" si="68"/>
        <v>45162</v>
      </c>
    </row>
    <row r="87" spans="1:48">
      <c r="A87" s="128">
        <f>'Aim 2 Study Calendar - LEO'!A87</f>
        <v>285</v>
      </c>
      <c r="B87" s="3">
        <f>'Aim 2 Study Calendar - LEO'!E87</f>
        <v>224501</v>
      </c>
      <c r="C87" s="59">
        <f>'Aim 2 Study Calendar - LEO'!T87</f>
        <v>44835</v>
      </c>
      <c r="D87" s="57">
        <f>'Aim 2 Study Calendar - LEO'!AY87</f>
        <v>44868</v>
      </c>
      <c r="F87" s="57">
        <f t="shared" si="47"/>
        <v>44882</v>
      </c>
      <c r="H87" s="57">
        <f t="shared" si="48"/>
        <v>44896</v>
      </c>
      <c r="J87" s="57">
        <f t="shared" si="49"/>
        <v>44910</v>
      </c>
      <c r="L87" s="57">
        <f t="shared" si="50"/>
        <v>44924</v>
      </c>
      <c r="N87" s="57">
        <f t="shared" si="51"/>
        <v>44938</v>
      </c>
      <c r="P87" s="57">
        <f t="shared" si="52"/>
        <v>44952</v>
      </c>
      <c r="R87" s="57">
        <f t="shared" si="54"/>
        <v>44959</v>
      </c>
      <c r="T87" s="11">
        <f t="shared" si="55"/>
        <v>44966</v>
      </c>
      <c r="V87" s="57">
        <f t="shared" si="56"/>
        <v>44980</v>
      </c>
      <c r="X87" s="57">
        <f t="shared" si="53"/>
        <v>44994</v>
      </c>
      <c r="Z87" s="57">
        <f t="shared" si="57"/>
        <v>45008</v>
      </c>
      <c r="AB87" s="57">
        <f t="shared" si="58"/>
        <v>45022</v>
      </c>
      <c r="AD87" s="57">
        <f t="shared" si="59"/>
        <v>45036</v>
      </c>
      <c r="AF87" s="57">
        <f t="shared" si="60"/>
        <v>45050</v>
      </c>
      <c r="AH87" s="57">
        <f t="shared" si="61"/>
        <v>45064</v>
      </c>
      <c r="AJ87" s="57">
        <f t="shared" si="62"/>
        <v>45078</v>
      </c>
      <c r="AL87" s="57">
        <f t="shared" si="63"/>
        <v>45092</v>
      </c>
      <c r="AN87" s="57">
        <f t="shared" si="64"/>
        <v>45106</v>
      </c>
      <c r="AP87" s="57">
        <f t="shared" si="65"/>
        <v>45120</v>
      </c>
      <c r="AR87" s="57">
        <f t="shared" si="66"/>
        <v>45134</v>
      </c>
      <c r="AT87" s="57">
        <f t="shared" si="67"/>
        <v>45148</v>
      </c>
      <c r="AV87" s="57">
        <f t="shared" si="68"/>
        <v>45162</v>
      </c>
    </row>
    <row r="88" spans="1:48">
      <c r="A88" s="128">
        <f>'Aim 2 Study Calendar - LEO'!A88</f>
        <v>286</v>
      </c>
      <c r="B88" s="3">
        <f>'Aim 2 Study Calendar - LEO'!E88</f>
        <v>224711</v>
      </c>
      <c r="C88" s="59">
        <f>'Aim 2 Study Calendar - LEO'!T88</f>
        <v>44838</v>
      </c>
      <c r="D88" s="57">
        <f>'Aim 2 Study Calendar - LEO'!AY88</f>
        <v>44868</v>
      </c>
      <c r="F88" s="57">
        <f t="shared" si="47"/>
        <v>44882</v>
      </c>
      <c r="H88" s="57">
        <f t="shared" si="48"/>
        <v>44896</v>
      </c>
      <c r="J88" s="57">
        <f t="shared" si="49"/>
        <v>44910</v>
      </c>
      <c r="L88" s="57">
        <f t="shared" si="50"/>
        <v>44924</v>
      </c>
      <c r="N88" s="57">
        <f t="shared" si="51"/>
        <v>44938</v>
      </c>
      <c r="P88" s="57">
        <f t="shared" si="52"/>
        <v>44952</v>
      </c>
      <c r="R88" s="57">
        <f t="shared" si="54"/>
        <v>44959</v>
      </c>
      <c r="T88" s="11">
        <f t="shared" si="55"/>
        <v>44966</v>
      </c>
      <c r="V88" s="57">
        <f t="shared" si="56"/>
        <v>44980</v>
      </c>
      <c r="X88" s="57">
        <f t="shared" si="53"/>
        <v>44994</v>
      </c>
      <c r="Z88" s="57">
        <f t="shared" si="57"/>
        <v>45008</v>
      </c>
      <c r="AB88" s="57">
        <f t="shared" si="58"/>
        <v>45022</v>
      </c>
      <c r="AD88" s="57">
        <f t="shared" si="59"/>
        <v>45036</v>
      </c>
      <c r="AF88" s="57">
        <f t="shared" si="60"/>
        <v>45050</v>
      </c>
      <c r="AH88" s="57">
        <f t="shared" si="61"/>
        <v>45064</v>
      </c>
      <c r="AJ88" s="57">
        <f t="shared" si="62"/>
        <v>45078</v>
      </c>
      <c r="AL88" s="57">
        <f t="shared" si="63"/>
        <v>45092</v>
      </c>
      <c r="AN88" s="57">
        <f t="shared" si="64"/>
        <v>45106</v>
      </c>
      <c r="AP88" s="57">
        <f t="shared" si="65"/>
        <v>45120</v>
      </c>
      <c r="AR88" s="57">
        <f t="shared" si="66"/>
        <v>45134</v>
      </c>
      <c r="AT88" s="57">
        <f t="shared" si="67"/>
        <v>45148</v>
      </c>
      <c r="AV88" s="57">
        <f t="shared" si="68"/>
        <v>45162</v>
      </c>
    </row>
    <row r="89" spans="1:48">
      <c r="A89" s="128">
        <f>'Aim 2 Study Calendar - LEO'!A89</f>
        <v>287</v>
      </c>
      <c r="B89" s="3">
        <f>'Aim 2 Study Calendar - LEO'!E89</f>
        <v>224711</v>
      </c>
      <c r="C89" s="59">
        <f>'Aim 2 Study Calendar - LEO'!T89</f>
        <v>44838</v>
      </c>
      <c r="D89" s="57">
        <f>'Aim 2 Study Calendar - LEO'!AY89</f>
        <v>44868</v>
      </c>
      <c r="F89" s="57">
        <f t="shared" si="47"/>
        <v>44882</v>
      </c>
      <c r="H89" s="57">
        <f t="shared" si="48"/>
        <v>44896</v>
      </c>
      <c r="J89" s="57">
        <f t="shared" si="49"/>
        <v>44910</v>
      </c>
      <c r="L89" s="57">
        <f t="shared" si="50"/>
        <v>44924</v>
      </c>
      <c r="N89" s="57">
        <f t="shared" si="51"/>
        <v>44938</v>
      </c>
      <c r="P89" s="57">
        <f t="shared" si="52"/>
        <v>44952</v>
      </c>
      <c r="R89" s="57">
        <f t="shared" si="54"/>
        <v>44959</v>
      </c>
      <c r="T89" s="11">
        <f t="shared" si="55"/>
        <v>44966</v>
      </c>
      <c r="V89" s="57">
        <f t="shared" si="56"/>
        <v>44980</v>
      </c>
      <c r="X89" s="57">
        <f t="shared" si="53"/>
        <v>44994</v>
      </c>
      <c r="Z89" s="57">
        <f t="shared" si="57"/>
        <v>45008</v>
      </c>
      <c r="AB89" s="57">
        <f t="shared" si="58"/>
        <v>45022</v>
      </c>
      <c r="AD89" s="57">
        <f t="shared" si="59"/>
        <v>45036</v>
      </c>
      <c r="AF89" s="57">
        <f t="shared" si="60"/>
        <v>45050</v>
      </c>
      <c r="AH89" s="57">
        <f t="shared" si="61"/>
        <v>45064</v>
      </c>
      <c r="AJ89" s="57">
        <f t="shared" si="62"/>
        <v>45078</v>
      </c>
      <c r="AL89" s="57">
        <f t="shared" si="63"/>
        <v>45092</v>
      </c>
      <c r="AN89" s="57">
        <f t="shared" si="64"/>
        <v>45106</v>
      </c>
      <c r="AP89" s="57">
        <f t="shared" si="65"/>
        <v>45120</v>
      </c>
      <c r="AR89" s="57">
        <f t="shared" si="66"/>
        <v>45134</v>
      </c>
      <c r="AT89" s="57">
        <f t="shared" si="67"/>
        <v>45148</v>
      </c>
      <c r="AV89" s="57">
        <f t="shared" si="68"/>
        <v>45162</v>
      </c>
    </row>
    <row r="90" spans="1:48">
      <c r="A90" s="128">
        <f>'Aim 2 Study Calendar - LEO'!A90</f>
        <v>288</v>
      </c>
      <c r="B90" s="3">
        <f>'Aim 2 Study Calendar - LEO'!E90</f>
        <v>224711</v>
      </c>
      <c r="C90" s="59">
        <f>'Aim 2 Study Calendar - LEO'!T90</f>
        <v>44838</v>
      </c>
      <c r="D90" s="57">
        <f>'Aim 2 Study Calendar - LEO'!AY90</f>
        <v>44868</v>
      </c>
      <c r="F90" s="57">
        <f t="shared" si="47"/>
        <v>44882</v>
      </c>
      <c r="H90" s="57">
        <f t="shared" si="48"/>
        <v>44896</v>
      </c>
      <c r="J90" s="57">
        <f t="shared" si="49"/>
        <v>44910</v>
      </c>
      <c r="L90" s="57">
        <f t="shared" si="50"/>
        <v>44924</v>
      </c>
      <c r="N90" s="57">
        <f t="shared" si="51"/>
        <v>44938</v>
      </c>
      <c r="P90" s="57">
        <f t="shared" si="52"/>
        <v>44952</v>
      </c>
      <c r="R90" s="57">
        <f t="shared" si="54"/>
        <v>44959</v>
      </c>
      <c r="T90" s="11">
        <f t="shared" si="55"/>
        <v>44966</v>
      </c>
      <c r="V90" s="57">
        <f t="shared" si="56"/>
        <v>44980</v>
      </c>
      <c r="X90" s="57">
        <f t="shared" si="53"/>
        <v>44994</v>
      </c>
      <c r="Z90" s="57">
        <f t="shared" si="57"/>
        <v>45008</v>
      </c>
      <c r="AB90" s="57">
        <f t="shared" si="58"/>
        <v>45022</v>
      </c>
      <c r="AD90" s="57">
        <f t="shared" si="59"/>
        <v>45036</v>
      </c>
      <c r="AF90" s="57">
        <f t="shared" si="60"/>
        <v>45050</v>
      </c>
      <c r="AH90" s="57">
        <f t="shared" si="61"/>
        <v>45064</v>
      </c>
      <c r="AJ90" s="57">
        <f t="shared" si="62"/>
        <v>45078</v>
      </c>
      <c r="AL90" s="57">
        <f t="shared" si="63"/>
        <v>45092</v>
      </c>
      <c r="AN90" s="57">
        <f t="shared" si="64"/>
        <v>45106</v>
      </c>
      <c r="AP90" s="57">
        <f t="shared" si="65"/>
        <v>45120</v>
      </c>
      <c r="AR90" s="57">
        <f t="shared" si="66"/>
        <v>45134</v>
      </c>
      <c r="AT90" s="57">
        <f t="shared" si="67"/>
        <v>45148</v>
      </c>
      <c r="AV90" s="57">
        <f t="shared" si="68"/>
        <v>45162</v>
      </c>
    </row>
    <row r="91" spans="1:48">
      <c r="A91" s="128">
        <f>'Aim 2 Study Calendar - LEO'!A91</f>
        <v>289</v>
      </c>
      <c r="B91" s="3">
        <f>'Aim 2 Study Calendar - LEO'!E91</f>
        <v>224712</v>
      </c>
      <c r="C91" s="59">
        <f>'Aim 2 Study Calendar - LEO'!T91</f>
        <v>44838</v>
      </c>
      <c r="D91" s="57">
        <f>'Aim 2 Study Calendar - LEO'!AY91</f>
        <v>44868</v>
      </c>
      <c r="F91" s="57">
        <f t="shared" si="47"/>
        <v>44882</v>
      </c>
      <c r="H91" s="57">
        <f t="shared" si="48"/>
        <v>44896</v>
      </c>
      <c r="J91" s="57">
        <f t="shared" si="49"/>
        <v>44910</v>
      </c>
      <c r="L91" s="57">
        <f t="shared" si="50"/>
        <v>44924</v>
      </c>
      <c r="N91" s="57">
        <f t="shared" si="51"/>
        <v>44938</v>
      </c>
      <c r="P91" s="57">
        <f t="shared" si="52"/>
        <v>44952</v>
      </c>
      <c r="R91" s="57">
        <f t="shared" si="54"/>
        <v>44959</v>
      </c>
      <c r="T91" s="11">
        <f t="shared" si="55"/>
        <v>44966</v>
      </c>
      <c r="V91" s="57">
        <f t="shared" si="56"/>
        <v>44980</v>
      </c>
      <c r="X91" s="57">
        <f t="shared" si="53"/>
        <v>44994</v>
      </c>
      <c r="Z91" s="57">
        <f t="shared" si="57"/>
        <v>45008</v>
      </c>
      <c r="AB91" s="57">
        <f t="shared" si="58"/>
        <v>45022</v>
      </c>
      <c r="AD91" s="57">
        <f t="shared" si="59"/>
        <v>45036</v>
      </c>
      <c r="AF91" s="57">
        <f t="shared" si="60"/>
        <v>45050</v>
      </c>
      <c r="AH91" s="57">
        <f t="shared" si="61"/>
        <v>45064</v>
      </c>
      <c r="AJ91" s="57">
        <f t="shared" si="62"/>
        <v>45078</v>
      </c>
      <c r="AL91" s="57">
        <f t="shared" si="63"/>
        <v>45092</v>
      </c>
      <c r="AN91" s="57">
        <f t="shared" si="64"/>
        <v>45106</v>
      </c>
      <c r="AP91" s="57">
        <f t="shared" si="65"/>
        <v>45120</v>
      </c>
      <c r="AR91" s="57">
        <f t="shared" si="66"/>
        <v>45134</v>
      </c>
      <c r="AT91" s="57">
        <f t="shared" si="67"/>
        <v>45148</v>
      </c>
      <c r="AV91" s="57">
        <f t="shared" si="68"/>
        <v>45162</v>
      </c>
    </row>
    <row r="92" spans="1:48">
      <c r="A92" s="128">
        <f>'Aim 2 Study Calendar - LEO'!A92</f>
        <v>290</v>
      </c>
      <c r="B92" s="3">
        <f>'Aim 2 Study Calendar - LEO'!E92</f>
        <v>224712</v>
      </c>
      <c r="C92" s="59">
        <f>'Aim 2 Study Calendar - LEO'!T92</f>
        <v>44838</v>
      </c>
      <c r="D92" s="57">
        <f>'Aim 2 Study Calendar - LEO'!AY92</f>
        <v>44868</v>
      </c>
      <c r="F92" s="57">
        <f t="shared" si="47"/>
        <v>44882</v>
      </c>
      <c r="H92" s="57">
        <f t="shared" si="48"/>
        <v>44896</v>
      </c>
      <c r="J92" s="57">
        <f t="shared" si="49"/>
        <v>44910</v>
      </c>
      <c r="L92" s="57">
        <f t="shared" si="50"/>
        <v>44924</v>
      </c>
      <c r="N92" s="57">
        <f t="shared" si="51"/>
        <v>44938</v>
      </c>
      <c r="P92" s="57">
        <f t="shared" si="52"/>
        <v>44952</v>
      </c>
      <c r="R92" s="57">
        <f t="shared" si="54"/>
        <v>44959</v>
      </c>
      <c r="T92" s="11">
        <f t="shared" si="55"/>
        <v>44966</v>
      </c>
      <c r="V92" s="57">
        <f t="shared" si="56"/>
        <v>44980</v>
      </c>
      <c r="X92" s="57">
        <f t="shared" si="53"/>
        <v>44994</v>
      </c>
      <c r="Z92" s="57">
        <f t="shared" si="57"/>
        <v>45008</v>
      </c>
      <c r="AB92" s="57">
        <f t="shared" si="58"/>
        <v>45022</v>
      </c>
      <c r="AD92" s="57">
        <f t="shared" si="59"/>
        <v>45036</v>
      </c>
      <c r="AF92" s="57">
        <f t="shared" si="60"/>
        <v>45050</v>
      </c>
      <c r="AH92" s="57">
        <f t="shared" si="61"/>
        <v>45064</v>
      </c>
      <c r="AJ92" s="57">
        <f t="shared" si="62"/>
        <v>45078</v>
      </c>
      <c r="AL92" s="57">
        <f t="shared" si="63"/>
        <v>45092</v>
      </c>
      <c r="AN92" s="57">
        <f t="shared" si="64"/>
        <v>45106</v>
      </c>
      <c r="AP92" s="57">
        <f t="shared" si="65"/>
        <v>45120</v>
      </c>
      <c r="AR92" s="57">
        <f t="shared" si="66"/>
        <v>45134</v>
      </c>
      <c r="AT92" s="57">
        <f t="shared" si="67"/>
        <v>45148</v>
      </c>
      <c r="AV92" s="57">
        <f t="shared" si="68"/>
        <v>45162</v>
      </c>
    </row>
    <row r="93" spans="1:48">
      <c r="A93" s="128">
        <f>'Aim 2 Study Calendar - LEO'!A93</f>
        <v>291</v>
      </c>
      <c r="B93" s="3">
        <f>'Aim 2 Study Calendar - LEO'!E93</f>
        <v>224712</v>
      </c>
      <c r="C93" s="59">
        <f>'Aim 2 Study Calendar - LEO'!T93</f>
        <v>44838</v>
      </c>
      <c r="D93" s="57">
        <f>'Aim 2 Study Calendar - LEO'!AY93</f>
        <v>44868</v>
      </c>
      <c r="F93" s="57">
        <f t="shared" si="47"/>
        <v>44882</v>
      </c>
      <c r="H93" s="57">
        <f t="shared" si="48"/>
        <v>44896</v>
      </c>
      <c r="J93" s="57">
        <f t="shared" si="49"/>
        <v>44910</v>
      </c>
      <c r="L93" s="57">
        <f t="shared" si="50"/>
        <v>44924</v>
      </c>
      <c r="N93" s="57">
        <f t="shared" si="51"/>
        <v>44938</v>
      </c>
      <c r="P93" s="57">
        <f t="shared" si="52"/>
        <v>44952</v>
      </c>
      <c r="R93" s="57">
        <f t="shared" si="54"/>
        <v>44959</v>
      </c>
      <c r="T93" s="11">
        <f t="shared" si="55"/>
        <v>44966</v>
      </c>
      <c r="V93" s="57">
        <f t="shared" si="56"/>
        <v>44980</v>
      </c>
      <c r="X93" s="57">
        <f t="shared" si="53"/>
        <v>44994</v>
      </c>
      <c r="Z93" s="57">
        <f t="shared" si="57"/>
        <v>45008</v>
      </c>
      <c r="AB93" s="57">
        <f t="shared" si="58"/>
        <v>45022</v>
      </c>
      <c r="AD93" s="57">
        <f t="shared" si="59"/>
        <v>45036</v>
      </c>
      <c r="AF93" s="57">
        <f t="shared" si="60"/>
        <v>45050</v>
      </c>
      <c r="AH93" s="57">
        <f t="shared" si="61"/>
        <v>45064</v>
      </c>
      <c r="AJ93" s="57">
        <f t="shared" si="62"/>
        <v>45078</v>
      </c>
      <c r="AL93" s="57">
        <f t="shared" si="63"/>
        <v>45092</v>
      </c>
      <c r="AN93" s="57">
        <f t="shared" si="64"/>
        <v>45106</v>
      </c>
      <c r="AP93" s="57">
        <f t="shared" si="65"/>
        <v>45120</v>
      </c>
      <c r="AR93" s="57">
        <f t="shared" si="66"/>
        <v>45134</v>
      </c>
      <c r="AT93" s="57">
        <f t="shared" si="67"/>
        <v>45148</v>
      </c>
      <c r="AV93" s="57">
        <f t="shared" si="68"/>
        <v>45162</v>
      </c>
    </row>
    <row r="94" spans="1:48">
      <c r="A94" s="128">
        <f>'Aim 2 Study Calendar - LEO'!A94</f>
        <v>292</v>
      </c>
      <c r="B94" s="3">
        <f>'Aim 2 Study Calendar - LEO'!E94</f>
        <v>0</v>
      </c>
      <c r="C94" s="59">
        <f>'Aim 2 Study Calendar - LEO'!T94</f>
        <v>0</v>
      </c>
      <c r="D94" s="57">
        <f>'Aim 2 Study Calendar - LEO'!AY94</f>
        <v>0</v>
      </c>
      <c r="F94" s="57">
        <f t="shared" si="47"/>
        <v>14</v>
      </c>
      <c r="H94" s="57">
        <f t="shared" si="48"/>
        <v>28</v>
      </c>
      <c r="J94" s="57">
        <f t="shared" si="49"/>
        <v>42</v>
      </c>
      <c r="L94" s="57">
        <f t="shared" si="50"/>
        <v>56</v>
      </c>
      <c r="N94" s="57">
        <f t="shared" si="51"/>
        <v>70</v>
      </c>
      <c r="P94" s="57">
        <f t="shared" si="52"/>
        <v>84</v>
      </c>
      <c r="R94" s="57">
        <f t="shared" si="54"/>
        <v>91</v>
      </c>
      <c r="T94" s="11">
        <f t="shared" si="55"/>
        <v>98</v>
      </c>
      <c r="V94" s="57">
        <f t="shared" si="56"/>
        <v>112</v>
      </c>
      <c r="X94" s="57">
        <f t="shared" si="53"/>
        <v>126</v>
      </c>
      <c r="Z94" s="57">
        <f t="shared" si="57"/>
        <v>140</v>
      </c>
      <c r="AB94" s="57">
        <f t="shared" si="58"/>
        <v>154</v>
      </c>
      <c r="AD94" s="57">
        <f t="shared" si="59"/>
        <v>168</v>
      </c>
      <c r="AF94" s="57">
        <f t="shared" si="60"/>
        <v>182</v>
      </c>
      <c r="AH94" s="57">
        <f t="shared" si="61"/>
        <v>196</v>
      </c>
      <c r="AJ94" s="57">
        <f t="shared" si="62"/>
        <v>210</v>
      </c>
      <c r="AL94" s="57">
        <f t="shared" si="63"/>
        <v>224</v>
      </c>
      <c r="AN94" s="57">
        <f t="shared" si="64"/>
        <v>238</v>
      </c>
      <c r="AP94" s="57">
        <f t="shared" si="65"/>
        <v>252</v>
      </c>
      <c r="AR94" s="57">
        <f t="shared" si="66"/>
        <v>266</v>
      </c>
      <c r="AT94" s="57">
        <f t="shared" si="67"/>
        <v>280</v>
      </c>
      <c r="AV94" s="57">
        <f t="shared" si="68"/>
        <v>294</v>
      </c>
    </row>
    <row r="95" spans="1:48">
      <c r="A95" s="128">
        <f>'Aim 2 Study Calendar - LEO'!A95</f>
        <v>293</v>
      </c>
      <c r="B95" s="3">
        <f>'Aim 2 Study Calendar - LEO'!E95</f>
        <v>0</v>
      </c>
      <c r="C95" s="59">
        <f>'Aim 2 Study Calendar - LEO'!T95</f>
        <v>0</v>
      </c>
      <c r="D95" s="57">
        <f>'Aim 2 Study Calendar - LEO'!AY95</f>
        <v>0</v>
      </c>
      <c r="F95" s="57">
        <f t="shared" si="47"/>
        <v>14</v>
      </c>
      <c r="H95" s="57">
        <f t="shared" si="48"/>
        <v>28</v>
      </c>
      <c r="J95" s="57">
        <f t="shared" si="49"/>
        <v>42</v>
      </c>
      <c r="L95" s="57">
        <f t="shared" si="50"/>
        <v>56</v>
      </c>
      <c r="N95" s="57">
        <f t="shared" si="51"/>
        <v>70</v>
      </c>
      <c r="P95" s="57">
        <f t="shared" si="52"/>
        <v>84</v>
      </c>
      <c r="R95" s="57">
        <f t="shared" si="54"/>
        <v>91</v>
      </c>
      <c r="T95" s="11">
        <f t="shared" si="55"/>
        <v>98</v>
      </c>
      <c r="V95" s="57">
        <f t="shared" si="56"/>
        <v>112</v>
      </c>
      <c r="X95" s="57">
        <f t="shared" si="53"/>
        <v>126</v>
      </c>
      <c r="Z95" s="57">
        <f t="shared" si="57"/>
        <v>140</v>
      </c>
      <c r="AB95" s="57">
        <f t="shared" si="58"/>
        <v>154</v>
      </c>
      <c r="AD95" s="57">
        <f t="shared" si="59"/>
        <v>168</v>
      </c>
      <c r="AF95" s="57">
        <f t="shared" si="60"/>
        <v>182</v>
      </c>
      <c r="AH95" s="57">
        <f t="shared" si="61"/>
        <v>196</v>
      </c>
      <c r="AJ95" s="57">
        <f t="shared" si="62"/>
        <v>210</v>
      </c>
      <c r="AL95" s="57">
        <f t="shared" si="63"/>
        <v>224</v>
      </c>
      <c r="AN95" s="57">
        <f t="shared" si="64"/>
        <v>238</v>
      </c>
      <c r="AP95" s="57">
        <f t="shared" si="65"/>
        <v>252</v>
      </c>
      <c r="AR95" s="57">
        <f t="shared" si="66"/>
        <v>266</v>
      </c>
      <c r="AT95" s="57">
        <f t="shared" si="67"/>
        <v>280</v>
      </c>
      <c r="AV95" s="57">
        <f t="shared" si="68"/>
        <v>294</v>
      </c>
    </row>
    <row r="96" spans="1:48">
      <c r="A96" s="128">
        <f>'Aim 2 Study Calendar - LEO'!A96</f>
        <v>294</v>
      </c>
      <c r="B96" s="3">
        <f>'Aim 2 Study Calendar - LEO'!E96</f>
        <v>0</v>
      </c>
      <c r="C96" s="59">
        <f>'Aim 2 Study Calendar - LEO'!T96</f>
        <v>0</v>
      </c>
      <c r="D96" s="57">
        <f>'Aim 2 Study Calendar - LEO'!AY96</f>
        <v>0</v>
      </c>
      <c r="F96" s="57">
        <f t="shared" si="47"/>
        <v>14</v>
      </c>
      <c r="H96" s="57">
        <f t="shared" si="48"/>
        <v>28</v>
      </c>
      <c r="J96" s="57">
        <f t="shared" si="49"/>
        <v>42</v>
      </c>
      <c r="L96" s="57">
        <f t="shared" si="50"/>
        <v>56</v>
      </c>
      <c r="N96" s="57">
        <f t="shared" si="51"/>
        <v>70</v>
      </c>
      <c r="P96" s="57">
        <f t="shared" si="52"/>
        <v>84</v>
      </c>
      <c r="R96" s="57">
        <f t="shared" si="54"/>
        <v>91</v>
      </c>
      <c r="T96" s="11">
        <f t="shared" si="55"/>
        <v>98</v>
      </c>
      <c r="V96" s="57">
        <f t="shared" si="56"/>
        <v>112</v>
      </c>
      <c r="X96" s="57">
        <f t="shared" si="53"/>
        <v>126</v>
      </c>
      <c r="Z96" s="57">
        <f t="shared" si="57"/>
        <v>140</v>
      </c>
      <c r="AB96" s="57">
        <f t="shared" si="58"/>
        <v>154</v>
      </c>
      <c r="AD96" s="57">
        <f t="shared" si="59"/>
        <v>168</v>
      </c>
      <c r="AF96" s="57">
        <f t="shared" si="60"/>
        <v>182</v>
      </c>
      <c r="AH96" s="57">
        <f t="shared" si="61"/>
        <v>196</v>
      </c>
      <c r="AJ96" s="57">
        <f t="shared" si="62"/>
        <v>210</v>
      </c>
      <c r="AL96" s="57">
        <f t="shared" si="63"/>
        <v>224</v>
      </c>
      <c r="AN96" s="57">
        <f t="shared" si="64"/>
        <v>238</v>
      </c>
      <c r="AP96" s="57">
        <f t="shared" si="65"/>
        <v>252</v>
      </c>
      <c r="AR96" s="57">
        <f t="shared" si="66"/>
        <v>266</v>
      </c>
      <c r="AT96" s="57">
        <f t="shared" si="67"/>
        <v>280</v>
      </c>
      <c r="AV96" s="57">
        <f t="shared" si="68"/>
        <v>294</v>
      </c>
    </row>
    <row r="97" spans="1:48">
      <c r="A97" s="128">
        <f>'Aim 2 Study Calendar - LEO'!A97</f>
        <v>295</v>
      </c>
      <c r="B97" s="3">
        <f>'Aim 2 Study Calendar - LEO'!E97</f>
        <v>0</v>
      </c>
      <c r="C97" s="59">
        <f>'Aim 2 Study Calendar - LEO'!T97</f>
        <v>0</v>
      </c>
      <c r="D97" s="57">
        <f>'Aim 2 Study Calendar - LEO'!AY97</f>
        <v>0</v>
      </c>
      <c r="F97" s="57">
        <f t="shared" si="47"/>
        <v>14</v>
      </c>
      <c r="H97" s="57">
        <f t="shared" si="48"/>
        <v>28</v>
      </c>
      <c r="J97" s="57">
        <f t="shared" si="49"/>
        <v>42</v>
      </c>
      <c r="L97" s="57">
        <f t="shared" si="50"/>
        <v>56</v>
      </c>
      <c r="N97" s="57">
        <f t="shared" si="51"/>
        <v>70</v>
      </c>
      <c r="P97" s="57">
        <f t="shared" si="52"/>
        <v>84</v>
      </c>
      <c r="R97" s="57">
        <f t="shared" si="54"/>
        <v>91</v>
      </c>
      <c r="T97" s="11">
        <f t="shared" si="55"/>
        <v>98</v>
      </c>
      <c r="V97" s="57">
        <f t="shared" si="56"/>
        <v>112</v>
      </c>
      <c r="X97" s="57">
        <f t="shared" si="53"/>
        <v>126</v>
      </c>
      <c r="Z97" s="57">
        <f t="shared" si="57"/>
        <v>140</v>
      </c>
      <c r="AB97" s="57">
        <f t="shared" si="58"/>
        <v>154</v>
      </c>
      <c r="AD97" s="57">
        <f t="shared" si="59"/>
        <v>168</v>
      </c>
      <c r="AF97" s="57">
        <f t="shared" si="60"/>
        <v>182</v>
      </c>
      <c r="AH97" s="57">
        <f t="shared" si="61"/>
        <v>196</v>
      </c>
      <c r="AJ97" s="57">
        <f t="shared" si="62"/>
        <v>210</v>
      </c>
      <c r="AL97" s="57">
        <f t="shared" si="63"/>
        <v>224</v>
      </c>
      <c r="AN97" s="57">
        <f t="shared" si="64"/>
        <v>238</v>
      </c>
      <c r="AP97" s="57">
        <f t="shared" si="65"/>
        <v>252</v>
      </c>
      <c r="AR97" s="57">
        <f t="shared" si="66"/>
        <v>266</v>
      </c>
      <c r="AT97" s="57">
        <f t="shared" si="67"/>
        <v>280</v>
      </c>
      <c r="AV97" s="57">
        <f t="shared" si="68"/>
        <v>294</v>
      </c>
    </row>
    <row r="98" spans="1:48">
      <c r="A98" s="128">
        <f>'Aim 2 Study Calendar - LEO'!A98</f>
        <v>296</v>
      </c>
      <c r="B98" s="3">
        <f>'Aim 2 Study Calendar - LEO'!E98</f>
        <v>0</v>
      </c>
      <c r="C98" s="59">
        <f>'Aim 2 Study Calendar - LEO'!T98</f>
        <v>0</v>
      </c>
      <c r="D98" s="57">
        <f>'Aim 2 Study Calendar - LEO'!AY98</f>
        <v>0</v>
      </c>
      <c r="F98" s="57">
        <f t="shared" si="47"/>
        <v>14</v>
      </c>
      <c r="H98" s="57">
        <f t="shared" si="48"/>
        <v>28</v>
      </c>
      <c r="J98" s="57">
        <f t="shared" si="49"/>
        <v>42</v>
      </c>
      <c r="L98" s="57">
        <f t="shared" si="50"/>
        <v>56</v>
      </c>
      <c r="N98" s="57">
        <f t="shared" si="51"/>
        <v>70</v>
      </c>
      <c r="P98" s="57">
        <f t="shared" si="52"/>
        <v>84</v>
      </c>
      <c r="R98" s="57">
        <f t="shared" si="54"/>
        <v>91</v>
      </c>
      <c r="T98" s="11">
        <f t="shared" si="55"/>
        <v>98</v>
      </c>
      <c r="V98" s="57">
        <f t="shared" si="56"/>
        <v>112</v>
      </c>
      <c r="X98" s="57">
        <f t="shared" si="53"/>
        <v>126</v>
      </c>
      <c r="Z98" s="57">
        <f t="shared" si="57"/>
        <v>140</v>
      </c>
      <c r="AB98" s="57">
        <f t="shared" si="58"/>
        <v>154</v>
      </c>
      <c r="AD98" s="57">
        <f t="shared" si="59"/>
        <v>168</v>
      </c>
      <c r="AF98" s="57">
        <f t="shared" si="60"/>
        <v>182</v>
      </c>
      <c r="AH98" s="57">
        <f t="shared" si="61"/>
        <v>196</v>
      </c>
      <c r="AJ98" s="57">
        <f t="shared" si="62"/>
        <v>210</v>
      </c>
      <c r="AL98" s="57">
        <f t="shared" si="63"/>
        <v>224</v>
      </c>
      <c r="AN98" s="57">
        <f t="shared" si="64"/>
        <v>238</v>
      </c>
      <c r="AP98" s="57">
        <f t="shared" si="65"/>
        <v>252</v>
      </c>
      <c r="AR98" s="57">
        <f t="shared" si="66"/>
        <v>266</v>
      </c>
      <c r="AT98" s="57">
        <f t="shared" si="67"/>
        <v>280</v>
      </c>
      <c r="AV98" s="57">
        <f t="shared" si="68"/>
        <v>294</v>
      </c>
    </row>
    <row r="99" spans="1:48">
      <c r="A99" s="128">
        <f>'Aim 2 Study Calendar - LEO'!A99</f>
        <v>297</v>
      </c>
      <c r="B99" s="3">
        <f>'Aim 2 Study Calendar - LEO'!E99</f>
        <v>0</v>
      </c>
      <c r="C99" s="59">
        <f>'Aim 2 Study Calendar - LEO'!T99</f>
        <v>0</v>
      </c>
      <c r="D99" s="57">
        <f>'Aim 2 Study Calendar - LEO'!AY99</f>
        <v>0</v>
      </c>
      <c r="F99" s="57">
        <f t="shared" si="47"/>
        <v>14</v>
      </c>
      <c r="H99" s="57">
        <f t="shared" si="48"/>
        <v>28</v>
      </c>
      <c r="J99" s="57">
        <f t="shared" si="49"/>
        <v>42</v>
      </c>
      <c r="L99" s="57">
        <f t="shared" si="50"/>
        <v>56</v>
      </c>
      <c r="N99" s="57">
        <f t="shared" si="51"/>
        <v>70</v>
      </c>
      <c r="P99" s="57">
        <f t="shared" si="52"/>
        <v>84</v>
      </c>
      <c r="R99" s="57">
        <f t="shared" si="54"/>
        <v>91</v>
      </c>
      <c r="T99" s="11">
        <f t="shared" si="55"/>
        <v>98</v>
      </c>
      <c r="V99" s="57">
        <f t="shared" si="56"/>
        <v>112</v>
      </c>
      <c r="X99" s="57">
        <f t="shared" si="53"/>
        <v>126</v>
      </c>
      <c r="Z99" s="57">
        <f t="shared" si="57"/>
        <v>140</v>
      </c>
      <c r="AB99" s="57">
        <f t="shared" si="58"/>
        <v>154</v>
      </c>
      <c r="AD99" s="57">
        <f t="shared" si="59"/>
        <v>168</v>
      </c>
      <c r="AF99" s="57">
        <f t="shared" si="60"/>
        <v>182</v>
      </c>
      <c r="AH99" s="57">
        <f t="shared" si="61"/>
        <v>196</v>
      </c>
      <c r="AJ99" s="57">
        <f t="shared" si="62"/>
        <v>210</v>
      </c>
      <c r="AL99" s="57">
        <f t="shared" si="63"/>
        <v>224</v>
      </c>
      <c r="AN99" s="57">
        <f t="shared" si="64"/>
        <v>238</v>
      </c>
      <c r="AP99" s="57">
        <f t="shared" si="65"/>
        <v>252</v>
      </c>
      <c r="AR99" s="57">
        <f t="shared" si="66"/>
        <v>266</v>
      </c>
      <c r="AT99" s="57">
        <f t="shared" si="67"/>
        <v>280</v>
      </c>
      <c r="AV99" s="57">
        <f t="shared" si="68"/>
        <v>294</v>
      </c>
    </row>
    <row r="100" spans="1:48">
      <c r="A100" s="128">
        <f>'Aim 2 Study Calendar - LEO'!A100</f>
        <v>298</v>
      </c>
      <c r="B100" s="3">
        <f>'Aim 2 Study Calendar - LEO'!E100</f>
        <v>0</v>
      </c>
      <c r="C100" s="59">
        <f>'Aim 2 Study Calendar - LEO'!T100</f>
        <v>0</v>
      </c>
      <c r="D100" s="57">
        <f>'Aim 2 Study Calendar - LEO'!AY100</f>
        <v>0</v>
      </c>
      <c r="F100" s="57">
        <f t="shared" si="47"/>
        <v>14</v>
      </c>
      <c r="H100" s="57">
        <f t="shared" si="48"/>
        <v>28</v>
      </c>
      <c r="J100" s="57">
        <f t="shared" si="49"/>
        <v>42</v>
      </c>
      <c r="L100" s="57">
        <f t="shared" si="50"/>
        <v>56</v>
      </c>
      <c r="N100" s="57">
        <f t="shared" si="51"/>
        <v>70</v>
      </c>
      <c r="P100" s="57">
        <f t="shared" si="52"/>
        <v>84</v>
      </c>
      <c r="R100" s="57">
        <f t="shared" si="54"/>
        <v>91</v>
      </c>
      <c r="T100" s="11">
        <f t="shared" si="55"/>
        <v>98</v>
      </c>
      <c r="V100" s="57">
        <f t="shared" si="56"/>
        <v>112</v>
      </c>
      <c r="X100" s="57">
        <f t="shared" si="53"/>
        <v>126</v>
      </c>
      <c r="Z100" s="57">
        <f t="shared" si="57"/>
        <v>140</v>
      </c>
      <c r="AB100" s="57">
        <f t="shared" si="58"/>
        <v>154</v>
      </c>
      <c r="AD100" s="57">
        <f t="shared" si="59"/>
        <v>168</v>
      </c>
      <c r="AF100" s="57">
        <f t="shared" si="60"/>
        <v>182</v>
      </c>
      <c r="AH100" s="57">
        <f t="shared" si="61"/>
        <v>196</v>
      </c>
      <c r="AJ100" s="57">
        <f t="shared" si="62"/>
        <v>210</v>
      </c>
      <c r="AL100" s="57">
        <f t="shared" si="63"/>
        <v>224</v>
      </c>
      <c r="AN100" s="57">
        <f t="shared" si="64"/>
        <v>238</v>
      </c>
      <c r="AP100" s="57">
        <f t="shared" si="65"/>
        <v>252</v>
      </c>
      <c r="AR100" s="57">
        <f t="shared" si="66"/>
        <v>266</v>
      </c>
      <c r="AT100" s="57">
        <f t="shared" si="67"/>
        <v>280</v>
      </c>
      <c r="AV100" s="57">
        <f t="shared" si="68"/>
        <v>294</v>
      </c>
    </row>
    <row r="101" spans="1:48">
      <c r="A101" s="128">
        <f>'Aim 2 Study Calendar - LEO'!A101</f>
        <v>299</v>
      </c>
      <c r="B101" s="3">
        <f>'Aim 2 Study Calendar - LEO'!E101</f>
        <v>0</v>
      </c>
      <c r="C101" s="59">
        <f>'Aim 2 Study Calendar - LEO'!T101</f>
        <v>0</v>
      </c>
      <c r="D101" s="57">
        <f>'Aim 2 Study Calendar - LEO'!AY101</f>
        <v>0</v>
      </c>
      <c r="F101" s="57">
        <f t="shared" si="47"/>
        <v>14</v>
      </c>
      <c r="H101" s="57">
        <f t="shared" si="48"/>
        <v>28</v>
      </c>
      <c r="J101" s="57">
        <f t="shared" si="49"/>
        <v>42</v>
      </c>
      <c r="L101" s="57">
        <f t="shared" si="50"/>
        <v>56</v>
      </c>
      <c r="N101" s="57">
        <f t="shared" si="51"/>
        <v>70</v>
      </c>
      <c r="P101" s="57">
        <f t="shared" si="52"/>
        <v>84</v>
      </c>
      <c r="R101" s="57">
        <f t="shared" si="54"/>
        <v>91</v>
      </c>
      <c r="T101" s="11">
        <f t="shared" si="55"/>
        <v>98</v>
      </c>
      <c r="V101" s="57">
        <f t="shared" si="56"/>
        <v>112</v>
      </c>
      <c r="X101" s="57">
        <f t="shared" si="53"/>
        <v>126</v>
      </c>
      <c r="Z101" s="57">
        <f t="shared" si="57"/>
        <v>140</v>
      </c>
      <c r="AB101" s="57">
        <f t="shared" si="58"/>
        <v>154</v>
      </c>
      <c r="AD101" s="57">
        <f t="shared" si="59"/>
        <v>168</v>
      </c>
      <c r="AF101" s="57">
        <f t="shared" si="60"/>
        <v>182</v>
      </c>
      <c r="AH101" s="57">
        <f t="shared" si="61"/>
        <v>196</v>
      </c>
      <c r="AJ101" s="57">
        <f t="shared" si="62"/>
        <v>210</v>
      </c>
      <c r="AL101" s="57">
        <f t="shared" si="63"/>
        <v>224</v>
      </c>
      <c r="AN101" s="57">
        <f t="shared" si="64"/>
        <v>238</v>
      </c>
      <c r="AP101" s="57">
        <f t="shared" si="65"/>
        <v>252</v>
      </c>
      <c r="AR101" s="57">
        <f t="shared" si="66"/>
        <v>266</v>
      </c>
      <c r="AT101" s="57">
        <f t="shared" si="67"/>
        <v>280</v>
      </c>
      <c r="AV101" s="57">
        <f t="shared" si="68"/>
        <v>294</v>
      </c>
    </row>
    <row r="102" spans="1:48">
      <c r="A102" s="128">
        <f>'Aim 2 Study Calendar - LEO'!A102</f>
        <v>300</v>
      </c>
      <c r="B102" s="3">
        <f>'Aim 2 Study Calendar - LEO'!E102</f>
        <v>0</v>
      </c>
      <c r="C102" s="59">
        <f>'Aim 2 Study Calendar - LEO'!T102</f>
        <v>0</v>
      </c>
      <c r="D102" s="57">
        <f>'Aim 2 Study Calendar - LEO'!AY102</f>
        <v>0</v>
      </c>
      <c r="F102" s="57">
        <f t="shared" si="47"/>
        <v>14</v>
      </c>
      <c r="H102" s="57">
        <f t="shared" si="48"/>
        <v>28</v>
      </c>
      <c r="J102" s="57">
        <f t="shared" si="49"/>
        <v>42</v>
      </c>
      <c r="L102" s="57">
        <f t="shared" si="50"/>
        <v>56</v>
      </c>
      <c r="N102" s="57">
        <f t="shared" si="51"/>
        <v>70</v>
      </c>
      <c r="P102" s="57">
        <f t="shared" si="52"/>
        <v>84</v>
      </c>
      <c r="R102" s="57">
        <f t="shared" si="54"/>
        <v>91</v>
      </c>
      <c r="T102" s="11">
        <f t="shared" si="55"/>
        <v>98</v>
      </c>
      <c r="V102" s="57">
        <f t="shared" si="56"/>
        <v>112</v>
      </c>
      <c r="X102" s="57">
        <f t="shared" si="53"/>
        <v>126</v>
      </c>
      <c r="Z102" s="57">
        <f t="shared" si="57"/>
        <v>140</v>
      </c>
      <c r="AB102" s="57">
        <f t="shared" si="58"/>
        <v>154</v>
      </c>
      <c r="AD102" s="57">
        <f t="shared" si="59"/>
        <v>168</v>
      </c>
      <c r="AF102" s="57">
        <f t="shared" si="60"/>
        <v>182</v>
      </c>
      <c r="AH102" s="57">
        <f t="shared" si="61"/>
        <v>196</v>
      </c>
      <c r="AJ102" s="57">
        <f t="shared" si="62"/>
        <v>210</v>
      </c>
      <c r="AL102" s="57">
        <f t="shared" si="63"/>
        <v>224</v>
      </c>
      <c r="AN102" s="57">
        <f t="shared" si="64"/>
        <v>238</v>
      </c>
      <c r="AP102" s="57">
        <f t="shared" si="65"/>
        <v>252</v>
      </c>
      <c r="AR102" s="57">
        <f t="shared" si="66"/>
        <v>266</v>
      </c>
      <c r="AT102" s="57">
        <f t="shared" si="67"/>
        <v>280</v>
      </c>
      <c r="AV102" s="57">
        <f t="shared" si="68"/>
        <v>294</v>
      </c>
    </row>
    <row r="103" spans="1:48">
      <c r="A103" s="128">
        <f>'Aim 2 Study Calendar - LEO'!A103</f>
        <v>301</v>
      </c>
      <c r="B103" s="3">
        <f>'Aim 2 Study Calendar - LEO'!E103</f>
        <v>0</v>
      </c>
      <c r="C103" s="59">
        <f>'Aim 2 Study Calendar - LEO'!T103</f>
        <v>0</v>
      </c>
      <c r="D103" s="57">
        <f>'Aim 2 Study Calendar - LEO'!AY103</f>
        <v>0</v>
      </c>
      <c r="F103" s="57">
        <f t="shared" si="47"/>
        <v>14</v>
      </c>
      <c r="H103" s="57">
        <f t="shared" si="48"/>
        <v>28</v>
      </c>
      <c r="J103" s="57">
        <f t="shared" si="49"/>
        <v>42</v>
      </c>
      <c r="L103" s="57">
        <f t="shared" si="50"/>
        <v>56</v>
      </c>
      <c r="N103" s="57">
        <f t="shared" si="51"/>
        <v>70</v>
      </c>
      <c r="P103" s="57">
        <f t="shared" si="52"/>
        <v>84</v>
      </c>
      <c r="R103" s="57">
        <f t="shared" si="54"/>
        <v>91</v>
      </c>
      <c r="T103" s="11">
        <f t="shared" si="55"/>
        <v>98</v>
      </c>
      <c r="V103" s="57">
        <f t="shared" si="56"/>
        <v>112</v>
      </c>
      <c r="X103" s="57">
        <f t="shared" si="53"/>
        <v>126</v>
      </c>
      <c r="Z103" s="57">
        <f t="shared" si="57"/>
        <v>140</v>
      </c>
      <c r="AB103" s="57">
        <f t="shared" si="58"/>
        <v>154</v>
      </c>
      <c r="AD103" s="57">
        <f t="shared" si="59"/>
        <v>168</v>
      </c>
      <c r="AF103" s="57">
        <f t="shared" si="60"/>
        <v>182</v>
      </c>
      <c r="AH103" s="57">
        <f t="shared" si="61"/>
        <v>196</v>
      </c>
      <c r="AJ103" s="57">
        <f t="shared" si="62"/>
        <v>210</v>
      </c>
      <c r="AL103" s="57">
        <f t="shared" si="63"/>
        <v>224</v>
      </c>
      <c r="AN103" s="57">
        <f t="shared" si="64"/>
        <v>238</v>
      </c>
      <c r="AP103" s="57">
        <f t="shared" si="65"/>
        <v>252</v>
      </c>
      <c r="AR103" s="57">
        <f t="shared" si="66"/>
        <v>266</v>
      </c>
      <c r="AT103" s="57">
        <f t="shared" si="67"/>
        <v>280</v>
      </c>
      <c r="AV103" s="57">
        <f t="shared" si="68"/>
        <v>294</v>
      </c>
    </row>
    <row r="104" spans="1:48">
      <c r="A104" s="128">
        <f>'Aim 2 Study Calendar - LEO'!A104</f>
        <v>302</v>
      </c>
      <c r="B104" s="3">
        <f>'Aim 2 Study Calendar - LEO'!E104</f>
        <v>0</v>
      </c>
      <c r="C104" s="59">
        <f>'Aim 2 Study Calendar - LEO'!T104</f>
        <v>0</v>
      </c>
      <c r="D104" s="57">
        <f>'Aim 2 Study Calendar - LEO'!AY104</f>
        <v>0</v>
      </c>
      <c r="F104" s="57">
        <f t="shared" si="47"/>
        <v>14</v>
      </c>
      <c r="H104" s="57">
        <f t="shared" si="48"/>
        <v>28</v>
      </c>
      <c r="J104" s="57">
        <f t="shared" si="49"/>
        <v>42</v>
      </c>
      <c r="L104" s="57">
        <f t="shared" si="50"/>
        <v>56</v>
      </c>
      <c r="N104" s="57">
        <f t="shared" si="51"/>
        <v>70</v>
      </c>
      <c r="P104" s="57">
        <f t="shared" si="52"/>
        <v>84</v>
      </c>
      <c r="R104" s="57">
        <f t="shared" si="54"/>
        <v>91</v>
      </c>
      <c r="T104" s="11">
        <f t="shared" si="55"/>
        <v>98</v>
      </c>
      <c r="V104" s="57">
        <f t="shared" si="56"/>
        <v>112</v>
      </c>
      <c r="X104" s="57">
        <f t="shared" si="53"/>
        <v>126</v>
      </c>
      <c r="Z104" s="57">
        <f t="shared" si="57"/>
        <v>140</v>
      </c>
      <c r="AB104" s="57">
        <f t="shared" si="58"/>
        <v>154</v>
      </c>
      <c r="AD104" s="57">
        <f t="shared" si="59"/>
        <v>168</v>
      </c>
      <c r="AF104" s="57">
        <f t="shared" si="60"/>
        <v>182</v>
      </c>
      <c r="AH104" s="57">
        <f t="shared" si="61"/>
        <v>196</v>
      </c>
      <c r="AJ104" s="57">
        <f t="shared" si="62"/>
        <v>210</v>
      </c>
      <c r="AL104" s="57">
        <f t="shared" si="63"/>
        <v>224</v>
      </c>
      <c r="AN104" s="57">
        <f t="shared" si="64"/>
        <v>238</v>
      </c>
      <c r="AP104" s="57">
        <f t="shared" si="65"/>
        <v>252</v>
      </c>
      <c r="AR104" s="57">
        <f t="shared" si="66"/>
        <v>266</v>
      </c>
      <c r="AT104" s="57">
        <f t="shared" si="67"/>
        <v>280</v>
      </c>
      <c r="AV104" s="57">
        <f t="shared" si="68"/>
        <v>294</v>
      </c>
    </row>
    <row r="105" spans="1:48">
      <c r="A105" s="128">
        <f>'Aim 2 Study Calendar - LEO'!A105</f>
        <v>303</v>
      </c>
      <c r="B105" s="3">
        <f>'Aim 2 Study Calendar - LEO'!E105</f>
        <v>0</v>
      </c>
      <c r="C105" s="59">
        <f>'Aim 2 Study Calendar - LEO'!T105</f>
        <v>0</v>
      </c>
      <c r="D105" s="57">
        <f>'Aim 2 Study Calendar - LEO'!AY105</f>
        <v>0</v>
      </c>
      <c r="F105" s="57">
        <f t="shared" si="47"/>
        <v>14</v>
      </c>
      <c r="H105" s="57">
        <f t="shared" si="48"/>
        <v>28</v>
      </c>
      <c r="J105" s="57">
        <f t="shared" si="49"/>
        <v>42</v>
      </c>
      <c r="L105" s="57">
        <f t="shared" si="50"/>
        <v>56</v>
      </c>
      <c r="N105" s="57">
        <f t="shared" si="51"/>
        <v>70</v>
      </c>
      <c r="P105" s="57">
        <f t="shared" si="52"/>
        <v>84</v>
      </c>
      <c r="R105" s="57">
        <f t="shared" si="54"/>
        <v>91</v>
      </c>
      <c r="T105" s="11">
        <f t="shared" si="55"/>
        <v>98</v>
      </c>
      <c r="V105" s="57">
        <f t="shared" si="56"/>
        <v>112</v>
      </c>
      <c r="X105" s="57">
        <f t="shared" si="53"/>
        <v>126</v>
      </c>
      <c r="Z105" s="57">
        <f t="shared" si="57"/>
        <v>140</v>
      </c>
      <c r="AB105" s="57">
        <f t="shared" si="58"/>
        <v>154</v>
      </c>
      <c r="AD105" s="57">
        <f t="shared" si="59"/>
        <v>168</v>
      </c>
      <c r="AF105" s="57">
        <f t="shared" si="60"/>
        <v>182</v>
      </c>
      <c r="AH105" s="57">
        <f t="shared" si="61"/>
        <v>196</v>
      </c>
      <c r="AJ105" s="57">
        <f t="shared" si="62"/>
        <v>210</v>
      </c>
      <c r="AL105" s="57">
        <f t="shared" si="63"/>
        <v>224</v>
      </c>
      <c r="AN105" s="57">
        <f t="shared" si="64"/>
        <v>238</v>
      </c>
      <c r="AP105" s="57">
        <f t="shared" si="65"/>
        <v>252</v>
      </c>
      <c r="AR105" s="57">
        <f t="shared" si="66"/>
        <v>266</v>
      </c>
      <c r="AT105" s="57">
        <f t="shared" si="67"/>
        <v>280</v>
      </c>
      <c r="AV105" s="57">
        <f t="shared" si="68"/>
        <v>294</v>
      </c>
    </row>
    <row r="106" spans="1:48">
      <c r="A106" s="128">
        <f>'Aim 2 Study Calendar - LEO'!A106</f>
        <v>304</v>
      </c>
      <c r="B106" s="3">
        <f>'Aim 2 Study Calendar - LEO'!E106</f>
        <v>0</v>
      </c>
      <c r="C106" s="59">
        <f>'Aim 2 Study Calendar - LEO'!T106</f>
        <v>0</v>
      </c>
      <c r="D106" s="57">
        <f>'Aim 2 Study Calendar - LEO'!AY106</f>
        <v>0</v>
      </c>
      <c r="F106" s="57">
        <f t="shared" si="47"/>
        <v>14</v>
      </c>
      <c r="H106" s="57">
        <f t="shared" si="48"/>
        <v>28</v>
      </c>
      <c r="J106" s="57">
        <f t="shared" si="49"/>
        <v>42</v>
      </c>
      <c r="L106" s="57">
        <f t="shared" si="50"/>
        <v>56</v>
      </c>
      <c r="N106" s="57">
        <f t="shared" si="51"/>
        <v>70</v>
      </c>
      <c r="P106" s="57">
        <f t="shared" si="52"/>
        <v>84</v>
      </c>
      <c r="R106" s="57">
        <f t="shared" si="54"/>
        <v>91</v>
      </c>
      <c r="T106" s="11">
        <f t="shared" si="55"/>
        <v>98</v>
      </c>
      <c r="V106" s="57">
        <f t="shared" si="56"/>
        <v>112</v>
      </c>
      <c r="X106" s="57">
        <f t="shared" si="53"/>
        <v>126</v>
      </c>
      <c r="Z106" s="57">
        <f t="shared" si="57"/>
        <v>140</v>
      </c>
      <c r="AB106" s="57">
        <f t="shared" si="58"/>
        <v>154</v>
      </c>
      <c r="AD106" s="57">
        <f t="shared" si="59"/>
        <v>168</v>
      </c>
      <c r="AF106" s="57">
        <f t="shared" si="60"/>
        <v>182</v>
      </c>
      <c r="AH106" s="57">
        <f t="shared" si="61"/>
        <v>196</v>
      </c>
      <c r="AJ106" s="57">
        <f t="shared" si="62"/>
        <v>210</v>
      </c>
      <c r="AL106" s="57">
        <f t="shared" si="63"/>
        <v>224</v>
      </c>
      <c r="AN106" s="57">
        <f t="shared" si="64"/>
        <v>238</v>
      </c>
      <c r="AP106" s="57">
        <f t="shared" si="65"/>
        <v>252</v>
      </c>
      <c r="AR106" s="57">
        <f t="shared" si="66"/>
        <v>266</v>
      </c>
      <c r="AT106" s="57">
        <f t="shared" si="67"/>
        <v>280</v>
      </c>
      <c r="AV106" s="57">
        <f t="shared" si="68"/>
        <v>294</v>
      </c>
    </row>
    <row r="107" spans="1:48">
      <c r="A107" s="128">
        <f>'Aim 2 Study Calendar - LEO'!A107</f>
        <v>305</v>
      </c>
      <c r="B107" s="3">
        <f>'Aim 2 Study Calendar - LEO'!E107</f>
        <v>0</v>
      </c>
      <c r="C107" s="59">
        <f>'Aim 2 Study Calendar - LEO'!T107</f>
        <v>0</v>
      </c>
      <c r="D107" s="57">
        <f>'Aim 2 Study Calendar - LEO'!AY107</f>
        <v>0</v>
      </c>
      <c r="F107" s="57">
        <f t="shared" si="47"/>
        <v>14</v>
      </c>
      <c r="H107" s="57">
        <f t="shared" si="48"/>
        <v>28</v>
      </c>
      <c r="J107" s="57">
        <f t="shared" si="49"/>
        <v>42</v>
      </c>
      <c r="L107" s="57">
        <f t="shared" si="50"/>
        <v>56</v>
      </c>
      <c r="N107" s="57">
        <f t="shared" si="51"/>
        <v>70</v>
      </c>
      <c r="P107" s="57">
        <f t="shared" si="52"/>
        <v>84</v>
      </c>
      <c r="R107" s="57">
        <f t="shared" si="54"/>
        <v>91</v>
      </c>
      <c r="T107" s="11">
        <f t="shared" si="55"/>
        <v>98</v>
      </c>
      <c r="V107" s="57">
        <f t="shared" si="56"/>
        <v>112</v>
      </c>
      <c r="X107" s="57">
        <f t="shared" si="53"/>
        <v>126</v>
      </c>
      <c r="Z107" s="57">
        <f t="shared" si="57"/>
        <v>140</v>
      </c>
      <c r="AB107" s="57">
        <f t="shared" si="58"/>
        <v>154</v>
      </c>
      <c r="AD107" s="57">
        <f t="shared" si="59"/>
        <v>168</v>
      </c>
      <c r="AF107" s="57">
        <f t="shared" si="60"/>
        <v>182</v>
      </c>
      <c r="AH107" s="57">
        <f t="shared" si="61"/>
        <v>196</v>
      </c>
      <c r="AJ107" s="57">
        <f t="shared" si="62"/>
        <v>210</v>
      </c>
      <c r="AL107" s="57">
        <f t="shared" si="63"/>
        <v>224</v>
      </c>
      <c r="AN107" s="57">
        <f t="shared" si="64"/>
        <v>238</v>
      </c>
      <c r="AP107" s="57">
        <f t="shared" si="65"/>
        <v>252</v>
      </c>
      <c r="AR107" s="57">
        <f t="shared" si="66"/>
        <v>266</v>
      </c>
      <c r="AT107" s="57">
        <f t="shared" si="67"/>
        <v>280</v>
      </c>
      <c r="AV107" s="57">
        <f t="shared" si="68"/>
        <v>294</v>
      </c>
    </row>
    <row r="108" spans="1:48">
      <c r="A108" s="128">
        <f>'Aim 2 Study Calendar - LEO'!A108</f>
        <v>306</v>
      </c>
      <c r="B108" s="3">
        <f>'Aim 2 Study Calendar - LEO'!E108</f>
        <v>0</v>
      </c>
      <c r="C108" s="59">
        <f>'Aim 2 Study Calendar - LEO'!T108</f>
        <v>0</v>
      </c>
      <c r="D108" s="57">
        <f>'Aim 2 Study Calendar - LEO'!AY108</f>
        <v>0</v>
      </c>
      <c r="F108" s="57">
        <f t="shared" si="47"/>
        <v>14</v>
      </c>
      <c r="H108" s="57">
        <f t="shared" si="48"/>
        <v>28</v>
      </c>
      <c r="J108" s="57">
        <f t="shared" si="49"/>
        <v>42</v>
      </c>
      <c r="L108" s="57">
        <f t="shared" si="50"/>
        <v>56</v>
      </c>
      <c r="N108" s="57">
        <f t="shared" si="51"/>
        <v>70</v>
      </c>
      <c r="P108" s="57">
        <f t="shared" si="52"/>
        <v>84</v>
      </c>
      <c r="R108" s="57">
        <f t="shared" si="54"/>
        <v>91</v>
      </c>
      <c r="T108" s="11">
        <f t="shared" si="55"/>
        <v>98</v>
      </c>
      <c r="V108" s="57">
        <f t="shared" si="56"/>
        <v>112</v>
      </c>
      <c r="X108" s="57">
        <f t="shared" si="53"/>
        <v>126</v>
      </c>
      <c r="Z108" s="57">
        <f t="shared" si="57"/>
        <v>140</v>
      </c>
      <c r="AB108" s="57">
        <f t="shared" si="58"/>
        <v>154</v>
      </c>
      <c r="AD108" s="57">
        <f t="shared" si="59"/>
        <v>168</v>
      </c>
      <c r="AF108" s="57">
        <f t="shared" si="60"/>
        <v>182</v>
      </c>
      <c r="AH108" s="57">
        <f t="shared" si="61"/>
        <v>196</v>
      </c>
      <c r="AJ108" s="57">
        <f t="shared" si="62"/>
        <v>210</v>
      </c>
      <c r="AL108" s="57">
        <f t="shared" si="63"/>
        <v>224</v>
      </c>
      <c r="AN108" s="57">
        <f t="shared" si="64"/>
        <v>238</v>
      </c>
      <c r="AP108" s="57">
        <f t="shared" si="65"/>
        <v>252</v>
      </c>
      <c r="AR108" s="57">
        <f t="shared" si="66"/>
        <v>266</v>
      </c>
      <c r="AT108" s="57">
        <f t="shared" si="67"/>
        <v>280</v>
      </c>
      <c r="AV108" s="57">
        <f t="shared" si="68"/>
        <v>294</v>
      </c>
    </row>
    <row r="109" spans="1:48">
      <c r="A109" s="128">
        <f>'Aim 2 Study Calendar - LEO'!A109</f>
        <v>307</v>
      </c>
      <c r="B109" s="3">
        <f>'Aim 2 Study Calendar - LEO'!E109</f>
        <v>0</v>
      </c>
      <c r="C109" s="59">
        <f>'Aim 2 Study Calendar - LEO'!T109</f>
        <v>0</v>
      </c>
      <c r="D109" s="57">
        <f>'Aim 2 Study Calendar - LEO'!AY109</f>
        <v>0</v>
      </c>
      <c r="F109" s="57">
        <f t="shared" si="47"/>
        <v>14</v>
      </c>
      <c r="H109" s="57">
        <f t="shared" si="48"/>
        <v>28</v>
      </c>
      <c r="J109" s="57">
        <f t="shared" si="49"/>
        <v>42</v>
      </c>
      <c r="L109" s="57">
        <f t="shared" si="50"/>
        <v>56</v>
      </c>
      <c r="N109" s="57">
        <f t="shared" si="51"/>
        <v>70</v>
      </c>
      <c r="P109" s="57">
        <f t="shared" si="52"/>
        <v>84</v>
      </c>
      <c r="R109" s="57">
        <f t="shared" si="54"/>
        <v>91</v>
      </c>
      <c r="T109" s="11">
        <f t="shared" si="55"/>
        <v>98</v>
      </c>
      <c r="V109" s="57">
        <f t="shared" si="56"/>
        <v>112</v>
      </c>
      <c r="X109" s="57">
        <f t="shared" si="53"/>
        <v>126</v>
      </c>
      <c r="Z109" s="57">
        <f t="shared" si="57"/>
        <v>140</v>
      </c>
      <c r="AB109" s="57">
        <f t="shared" si="58"/>
        <v>154</v>
      </c>
      <c r="AD109" s="57">
        <f t="shared" si="59"/>
        <v>168</v>
      </c>
      <c r="AF109" s="57">
        <f t="shared" si="60"/>
        <v>182</v>
      </c>
      <c r="AH109" s="57">
        <f t="shared" si="61"/>
        <v>196</v>
      </c>
      <c r="AJ109" s="57">
        <f t="shared" si="62"/>
        <v>210</v>
      </c>
      <c r="AL109" s="57">
        <f t="shared" si="63"/>
        <v>224</v>
      </c>
      <c r="AN109" s="57">
        <f t="shared" si="64"/>
        <v>238</v>
      </c>
      <c r="AP109" s="57">
        <f t="shared" si="65"/>
        <v>252</v>
      </c>
      <c r="AR109" s="57">
        <f t="shared" si="66"/>
        <v>266</v>
      </c>
      <c r="AT109" s="57">
        <f t="shared" si="67"/>
        <v>280</v>
      </c>
      <c r="AV109" s="57">
        <f t="shared" si="68"/>
        <v>294</v>
      </c>
    </row>
    <row r="110" spans="1:48">
      <c r="A110" s="128">
        <f>'Aim 2 Study Calendar - LEO'!A110</f>
        <v>308</v>
      </c>
      <c r="B110" s="3">
        <f>'Aim 2 Study Calendar - LEO'!E110</f>
        <v>0</v>
      </c>
      <c r="C110" s="59">
        <f>'Aim 2 Study Calendar - LEO'!T110</f>
        <v>0</v>
      </c>
      <c r="D110" s="57">
        <f>'Aim 2 Study Calendar - LEO'!AY110</f>
        <v>0</v>
      </c>
      <c r="F110" s="57">
        <f t="shared" si="47"/>
        <v>14</v>
      </c>
      <c r="H110" s="57">
        <f t="shared" si="48"/>
        <v>28</v>
      </c>
      <c r="J110" s="57">
        <f t="shared" si="49"/>
        <v>42</v>
      </c>
      <c r="L110" s="57">
        <f t="shared" si="50"/>
        <v>56</v>
      </c>
      <c r="N110" s="57">
        <f t="shared" si="51"/>
        <v>70</v>
      </c>
      <c r="P110" s="57">
        <f t="shared" si="52"/>
        <v>84</v>
      </c>
      <c r="R110" s="57">
        <f t="shared" si="54"/>
        <v>91</v>
      </c>
      <c r="T110" s="11">
        <f t="shared" si="55"/>
        <v>98</v>
      </c>
      <c r="V110" s="57">
        <f t="shared" si="56"/>
        <v>112</v>
      </c>
      <c r="X110" s="57">
        <f t="shared" si="53"/>
        <v>126</v>
      </c>
      <c r="Z110" s="57">
        <f t="shared" si="57"/>
        <v>140</v>
      </c>
      <c r="AB110" s="57">
        <f t="shared" si="58"/>
        <v>154</v>
      </c>
      <c r="AD110" s="57">
        <f t="shared" si="59"/>
        <v>168</v>
      </c>
      <c r="AF110" s="57">
        <f t="shared" si="60"/>
        <v>182</v>
      </c>
      <c r="AH110" s="57">
        <f t="shared" si="61"/>
        <v>196</v>
      </c>
      <c r="AJ110" s="57">
        <f t="shared" si="62"/>
        <v>210</v>
      </c>
      <c r="AL110" s="57">
        <f t="shared" si="63"/>
        <v>224</v>
      </c>
      <c r="AN110" s="57">
        <f t="shared" si="64"/>
        <v>238</v>
      </c>
      <c r="AP110" s="57">
        <f t="shared" si="65"/>
        <v>252</v>
      </c>
      <c r="AR110" s="57">
        <f t="shared" si="66"/>
        <v>266</v>
      </c>
      <c r="AT110" s="57">
        <f t="shared" si="67"/>
        <v>280</v>
      </c>
      <c r="AV110" s="57">
        <f t="shared" si="68"/>
        <v>294</v>
      </c>
    </row>
    <row r="111" spans="1:48">
      <c r="A111" s="128">
        <f>'Aim 2 Study Calendar - LEO'!A111</f>
        <v>309</v>
      </c>
      <c r="B111" s="3">
        <f>'Aim 2 Study Calendar - LEO'!E111</f>
        <v>0</v>
      </c>
      <c r="C111" s="59">
        <f>'Aim 2 Study Calendar - LEO'!T111</f>
        <v>0</v>
      </c>
      <c r="D111" s="57">
        <f>'Aim 2 Study Calendar - LEO'!AY111</f>
        <v>0</v>
      </c>
      <c r="F111" s="57">
        <f t="shared" si="47"/>
        <v>14</v>
      </c>
      <c r="H111" s="57">
        <f t="shared" si="48"/>
        <v>28</v>
      </c>
      <c r="J111" s="57">
        <f t="shared" si="49"/>
        <v>42</v>
      </c>
      <c r="L111" s="57">
        <f t="shared" si="50"/>
        <v>56</v>
      </c>
      <c r="N111" s="57">
        <f t="shared" si="51"/>
        <v>70</v>
      </c>
      <c r="P111" s="57">
        <f t="shared" si="52"/>
        <v>84</v>
      </c>
      <c r="R111" s="57">
        <f t="shared" si="54"/>
        <v>91</v>
      </c>
      <c r="T111" s="11">
        <f t="shared" si="55"/>
        <v>98</v>
      </c>
      <c r="V111" s="57">
        <f t="shared" si="56"/>
        <v>112</v>
      </c>
      <c r="X111" s="57">
        <f t="shared" si="53"/>
        <v>126</v>
      </c>
      <c r="Z111" s="57">
        <f t="shared" si="57"/>
        <v>140</v>
      </c>
      <c r="AB111" s="57">
        <f t="shared" si="58"/>
        <v>154</v>
      </c>
      <c r="AD111" s="57">
        <f t="shared" si="59"/>
        <v>168</v>
      </c>
      <c r="AF111" s="57">
        <f t="shared" si="60"/>
        <v>182</v>
      </c>
      <c r="AH111" s="57">
        <f t="shared" si="61"/>
        <v>196</v>
      </c>
      <c r="AJ111" s="57">
        <f t="shared" si="62"/>
        <v>210</v>
      </c>
      <c r="AL111" s="57">
        <f t="shared" si="63"/>
        <v>224</v>
      </c>
      <c r="AN111" s="57">
        <f t="shared" si="64"/>
        <v>238</v>
      </c>
      <c r="AP111" s="57">
        <f t="shared" si="65"/>
        <v>252</v>
      </c>
      <c r="AR111" s="57">
        <f t="shared" si="66"/>
        <v>266</v>
      </c>
      <c r="AT111" s="57">
        <f t="shared" si="67"/>
        <v>280</v>
      </c>
      <c r="AV111" s="57">
        <f t="shared" si="68"/>
        <v>294</v>
      </c>
    </row>
    <row r="112" spans="1:48">
      <c r="A112" s="128">
        <f>'Aim 2 Study Calendar - LEO'!A112</f>
        <v>310</v>
      </c>
      <c r="B112" s="3">
        <f>'Aim 2 Study Calendar - LEO'!E112</f>
        <v>0</v>
      </c>
      <c r="C112" s="59">
        <f>'Aim 2 Study Calendar - LEO'!T112</f>
        <v>0</v>
      </c>
      <c r="D112" s="57">
        <f>'Aim 2 Study Calendar - LEO'!AY112</f>
        <v>0</v>
      </c>
      <c r="F112" s="57">
        <f t="shared" si="47"/>
        <v>14</v>
      </c>
      <c r="H112" s="57">
        <f t="shared" si="48"/>
        <v>28</v>
      </c>
      <c r="J112" s="57">
        <f t="shared" si="49"/>
        <v>42</v>
      </c>
      <c r="L112" s="57">
        <f t="shared" si="50"/>
        <v>56</v>
      </c>
      <c r="N112" s="57">
        <f t="shared" si="51"/>
        <v>70</v>
      </c>
      <c r="P112" s="57">
        <f t="shared" si="52"/>
        <v>84</v>
      </c>
      <c r="R112" s="57">
        <f t="shared" si="54"/>
        <v>91</v>
      </c>
      <c r="T112" s="11">
        <f t="shared" si="55"/>
        <v>98</v>
      </c>
      <c r="V112" s="57">
        <f t="shared" si="56"/>
        <v>112</v>
      </c>
      <c r="X112" s="57">
        <f t="shared" si="53"/>
        <v>126</v>
      </c>
      <c r="Z112" s="57">
        <f t="shared" si="57"/>
        <v>140</v>
      </c>
      <c r="AB112" s="57">
        <f t="shared" si="58"/>
        <v>154</v>
      </c>
      <c r="AD112" s="57">
        <f t="shared" si="59"/>
        <v>168</v>
      </c>
      <c r="AF112" s="57">
        <f t="shared" si="60"/>
        <v>182</v>
      </c>
      <c r="AH112" s="57">
        <f t="shared" si="61"/>
        <v>196</v>
      </c>
      <c r="AJ112" s="57">
        <f t="shared" si="62"/>
        <v>210</v>
      </c>
      <c r="AL112" s="57">
        <f t="shared" si="63"/>
        <v>224</v>
      </c>
      <c r="AN112" s="57">
        <f t="shared" si="64"/>
        <v>238</v>
      </c>
      <c r="AP112" s="57">
        <f t="shared" si="65"/>
        <v>252</v>
      </c>
      <c r="AR112" s="57">
        <f t="shared" si="66"/>
        <v>266</v>
      </c>
      <c r="AT112" s="57">
        <f t="shared" si="67"/>
        <v>280</v>
      </c>
      <c r="AV112" s="57">
        <f t="shared" si="68"/>
        <v>294</v>
      </c>
    </row>
    <row r="113" spans="1:48">
      <c r="A113" s="128">
        <f>'Aim 2 Study Calendar - LEO'!A113</f>
        <v>311</v>
      </c>
      <c r="B113" s="3">
        <f>'Aim 2 Study Calendar - LEO'!E113</f>
        <v>0</v>
      </c>
      <c r="C113" s="59">
        <f>'Aim 2 Study Calendar - LEO'!T113</f>
        <v>0</v>
      </c>
      <c r="D113" s="57">
        <f>'Aim 2 Study Calendar - LEO'!AY113</f>
        <v>0</v>
      </c>
      <c r="F113" s="57">
        <f t="shared" si="47"/>
        <v>14</v>
      </c>
      <c r="H113" s="57">
        <f t="shared" si="48"/>
        <v>28</v>
      </c>
      <c r="J113" s="57">
        <f t="shared" si="49"/>
        <v>42</v>
      </c>
      <c r="L113" s="57">
        <f t="shared" si="50"/>
        <v>56</v>
      </c>
      <c r="N113" s="57">
        <f t="shared" si="51"/>
        <v>70</v>
      </c>
      <c r="P113" s="57">
        <f t="shared" si="52"/>
        <v>84</v>
      </c>
      <c r="R113" s="57">
        <f t="shared" si="54"/>
        <v>91</v>
      </c>
      <c r="T113" s="11">
        <f t="shared" si="55"/>
        <v>98</v>
      </c>
      <c r="V113" s="57">
        <f t="shared" si="56"/>
        <v>112</v>
      </c>
      <c r="X113" s="57">
        <f t="shared" si="53"/>
        <v>126</v>
      </c>
      <c r="Z113" s="57">
        <f t="shared" si="57"/>
        <v>140</v>
      </c>
      <c r="AB113" s="57">
        <f t="shared" si="58"/>
        <v>154</v>
      </c>
      <c r="AD113" s="57">
        <f t="shared" si="59"/>
        <v>168</v>
      </c>
      <c r="AF113" s="57">
        <f t="shared" si="60"/>
        <v>182</v>
      </c>
      <c r="AH113" s="57">
        <f t="shared" si="61"/>
        <v>196</v>
      </c>
      <c r="AJ113" s="57">
        <f t="shared" si="62"/>
        <v>210</v>
      </c>
      <c r="AL113" s="57">
        <f t="shared" si="63"/>
        <v>224</v>
      </c>
      <c r="AN113" s="57">
        <f t="shared" si="64"/>
        <v>238</v>
      </c>
      <c r="AP113" s="57">
        <f t="shared" si="65"/>
        <v>252</v>
      </c>
      <c r="AR113" s="57">
        <f t="shared" si="66"/>
        <v>266</v>
      </c>
      <c r="AT113" s="57">
        <f t="shared" si="67"/>
        <v>280</v>
      </c>
      <c r="AV113" s="57">
        <f t="shared" si="68"/>
        <v>294</v>
      </c>
    </row>
    <row r="114" spans="1:48">
      <c r="A114" s="128">
        <f>'Aim 2 Study Calendar - LEO'!A114</f>
        <v>312</v>
      </c>
      <c r="B114" s="3">
        <f>'Aim 2 Study Calendar - LEO'!E114</f>
        <v>0</v>
      </c>
      <c r="C114" s="59">
        <f>'Aim 2 Study Calendar - LEO'!T114</f>
        <v>0</v>
      </c>
      <c r="D114" s="57">
        <f>'Aim 2 Study Calendar - LEO'!AY114</f>
        <v>0</v>
      </c>
      <c r="F114" s="57">
        <f t="shared" si="47"/>
        <v>14</v>
      </c>
      <c r="H114" s="57">
        <f t="shared" si="48"/>
        <v>28</v>
      </c>
      <c r="J114" s="57">
        <f t="shared" si="49"/>
        <v>42</v>
      </c>
      <c r="L114" s="57">
        <f t="shared" si="50"/>
        <v>56</v>
      </c>
      <c r="N114" s="57">
        <f t="shared" si="51"/>
        <v>70</v>
      </c>
      <c r="P114" s="57">
        <f t="shared" si="52"/>
        <v>84</v>
      </c>
      <c r="R114" s="57">
        <f t="shared" si="54"/>
        <v>91</v>
      </c>
      <c r="T114" s="11">
        <f t="shared" si="55"/>
        <v>98</v>
      </c>
      <c r="V114" s="57">
        <f t="shared" si="56"/>
        <v>112</v>
      </c>
      <c r="X114" s="57">
        <f t="shared" si="53"/>
        <v>126</v>
      </c>
      <c r="Z114" s="57">
        <f t="shared" si="57"/>
        <v>140</v>
      </c>
      <c r="AB114" s="57">
        <f t="shared" si="58"/>
        <v>154</v>
      </c>
      <c r="AD114" s="57">
        <f t="shared" si="59"/>
        <v>168</v>
      </c>
      <c r="AF114" s="57">
        <f t="shared" si="60"/>
        <v>182</v>
      </c>
      <c r="AH114" s="57">
        <f t="shared" si="61"/>
        <v>196</v>
      </c>
      <c r="AJ114" s="57">
        <f t="shared" si="62"/>
        <v>210</v>
      </c>
      <c r="AL114" s="57">
        <f t="shared" si="63"/>
        <v>224</v>
      </c>
      <c r="AN114" s="57">
        <f t="shared" si="64"/>
        <v>238</v>
      </c>
      <c r="AP114" s="57">
        <f t="shared" si="65"/>
        <v>252</v>
      </c>
      <c r="AR114" s="57">
        <f t="shared" si="66"/>
        <v>266</v>
      </c>
      <c r="AT114" s="57">
        <f t="shared" si="67"/>
        <v>280</v>
      </c>
      <c r="AV114" s="57">
        <f t="shared" si="68"/>
        <v>294</v>
      </c>
    </row>
    <row r="115" spans="1:48">
      <c r="A115" s="128">
        <f>'Aim 2 Study Calendar - LEO'!A115</f>
        <v>313</v>
      </c>
      <c r="B115" s="3">
        <f>'Aim 2 Study Calendar - LEO'!E115</f>
        <v>0</v>
      </c>
      <c r="C115" s="59">
        <f>'Aim 2 Study Calendar - LEO'!T115</f>
        <v>0</v>
      </c>
      <c r="D115" s="57">
        <f>'Aim 2 Study Calendar - LEO'!AY115</f>
        <v>0</v>
      </c>
      <c r="F115" s="57">
        <f t="shared" si="47"/>
        <v>14</v>
      </c>
      <c r="H115" s="57">
        <f t="shared" si="48"/>
        <v>28</v>
      </c>
      <c r="J115" s="57">
        <f t="shared" si="49"/>
        <v>42</v>
      </c>
      <c r="L115" s="57">
        <f t="shared" si="50"/>
        <v>56</v>
      </c>
      <c r="N115" s="57">
        <f t="shared" si="51"/>
        <v>70</v>
      </c>
      <c r="P115" s="57">
        <f t="shared" si="52"/>
        <v>84</v>
      </c>
      <c r="R115" s="57">
        <f t="shared" si="54"/>
        <v>91</v>
      </c>
      <c r="T115" s="11">
        <f t="shared" si="55"/>
        <v>98</v>
      </c>
      <c r="V115" s="57">
        <f t="shared" si="56"/>
        <v>112</v>
      </c>
      <c r="X115" s="57">
        <f t="shared" si="53"/>
        <v>126</v>
      </c>
      <c r="Z115" s="57">
        <f t="shared" si="57"/>
        <v>140</v>
      </c>
      <c r="AB115" s="57">
        <f t="shared" si="58"/>
        <v>154</v>
      </c>
      <c r="AD115" s="57">
        <f t="shared" si="59"/>
        <v>168</v>
      </c>
      <c r="AF115" s="57">
        <f t="shared" si="60"/>
        <v>182</v>
      </c>
      <c r="AH115" s="57">
        <f t="shared" si="61"/>
        <v>196</v>
      </c>
      <c r="AJ115" s="57">
        <f t="shared" si="62"/>
        <v>210</v>
      </c>
      <c r="AL115" s="57">
        <f t="shared" si="63"/>
        <v>224</v>
      </c>
      <c r="AN115" s="57">
        <f t="shared" si="64"/>
        <v>238</v>
      </c>
      <c r="AP115" s="57">
        <f t="shared" si="65"/>
        <v>252</v>
      </c>
      <c r="AR115" s="57">
        <f t="shared" si="66"/>
        <v>266</v>
      </c>
      <c r="AT115" s="57">
        <f t="shared" si="67"/>
        <v>280</v>
      </c>
      <c r="AV115" s="57">
        <f t="shared" si="68"/>
        <v>294</v>
      </c>
    </row>
    <row r="116" spans="1:48">
      <c r="A116" s="128">
        <f>'Aim 2 Study Calendar - LEO'!A116</f>
        <v>314</v>
      </c>
      <c r="B116" s="3">
        <f>'Aim 2 Study Calendar - LEO'!E116</f>
        <v>0</v>
      </c>
      <c r="C116" s="59">
        <f>'Aim 2 Study Calendar - LEO'!T116</f>
        <v>0</v>
      </c>
      <c r="D116" s="57">
        <f>'Aim 2 Study Calendar - LEO'!AY116</f>
        <v>0</v>
      </c>
      <c r="F116" s="57">
        <f t="shared" si="47"/>
        <v>14</v>
      </c>
      <c r="H116" s="57">
        <f t="shared" si="48"/>
        <v>28</v>
      </c>
      <c r="J116" s="57">
        <f t="shared" si="49"/>
        <v>42</v>
      </c>
      <c r="L116" s="57">
        <f t="shared" si="50"/>
        <v>56</v>
      </c>
      <c r="N116" s="57">
        <f t="shared" si="51"/>
        <v>70</v>
      </c>
      <c r="P116" s="57">
        <f t="shared" si="52"/>
        <v>84</v>
      </c>
      <c r="R116" s="57">
        <f t="shared" si="54"/>
        <v>91</v>
      </c>
      <c r="T116" s="11">
        <f t="shared" si="55"/>
        <v>98</v>
      </c>
      <c r="V116" s="57">
        <f t="shared" si="56"/>
        <v>112</v>
      </c>
      <c r="X116" s="57">
        <f t="shared" si="53"/>
        <v>126</v>
      </c>
      <c r="Z116" s="57">
        <f t="shared" si="57"/>
        <v>140</v>
      </c>
      <c r="AB116" s="57">
        <f t="shared" si="58"/>
        <v>154</v>
      </c>
      <c r="AD116" s="57">
        <f t="shared" si="59"/>
        <v>168</v>
      </c>
      <c r="AF116" s="57">
        <f t="shared" si="60"/>
        <v>182</v>
      </c>
      <c r="AH116" s="57">
        <f t="shared" si="61"/>
        <v>196</v>
      </c>
      <c r="AJ116" s="57">
        <f t="shared" si="62"/>
        <v>210</v>
      </c>
      <c r="AL116" s="57">
        <f t="shared" si="63"/>
        <v>224</v>
      </c>
      <c r="AN116" s="57">
        <f t="shared" si="64"/>
        <v>238</v>
      </c>
      <c r="AP116" s="57">
        <f t="shared" si="65"/>
        <v>252</v>
      </c>
      <c r="AR116" s="57">
        <f t="shared" si="66"/>
        <v>266</v>
      </c>
      <c r="AT116" s="57">
        <f t="shared" si="67"/>
        <v>280</v>
      </c>
      <c r="AV116" s="57">
        <f t="shared" si="68"/>
        <v>294</v>
      </c>
    </row>
    <row r="117" spans="1:48">
      <c r="A117" s="128">
        <f>'Aim 2 Study Calendar - LEO'!A117</f>
        <v>315</v>
      </c>
      <c r="B117" s="3">
        <f>'Aim 2 Study Calendar - LEO'!E117</f>
        <v>0</v>
      </c>
      <c r="C117" s="59">
        <f>'Aim 2 Study Calendar - LEO'!T117</f>
        <v>0</v>
      </c>
      <c r="D117" s="57">
        <f>'Aim 2 Study Calendar - LEO'!AY117</f>
        <v>0</v>
      </c>
      <c r="F117" s="57">
        <f t="shared" si="47"/>
        <v>14</v>
      </c>
      <c r="H117" s="57">
        <f t="shared" si="48"/>
        <v>28</v>
      </c>
      <c r="J117" s="57">
        <f t="shared" si="49"/>
        <v>42</v>
      </c>
      <c r="L117" s="57">
        <f t="shared" si="50"/>
        <v>56</v>
      </c>
      <c r="N117" s="57">
        <f t="shared" si="51"/>
        <v>70</v>
      </c>
      <c r="P117" s="57">
        <f t="shared" si="52"/>
        <v>84</v>
      </c>
      <c r="R117" s="57">
        <f t="shared" si="54"/>
        <v>91</v>
      </c>
      <c r="T117" s="11">
        <f t="shared" si="55"/>
        <v>98</v>
      </c>
      <c r="V117" s="57">
        <f t="shared" si="56"/>
        <v>112</v>
      </c>
      <c r="X117" s="57">
        <f t="shared" si="53"/>
        <v>126</v>
      </c>
      <c r="Z117" s="57">
        <f t="shared" si="57"/>
        <v>140</v>
      </c>
      <c r="AB117" s="57">
        <f t="shared" si="58"/>
        <v>154</v>
      </c>
      <c r="AD117" s="57">
        <f t="shared" si="59"/>
        <v>168</v>
      </c>
      <c r="AF117" s="57">
        <f t="shared" si="60"/>
        <v>182</v>
      </c>
      <c r="AH117" s="57">
        <f t="shared" si="61"/>
        <v>196</v>
      </c>
      <c r="AJ117" s="57">
        <f t="shared" si="62"/>
        <v>210</v>
      </c>
      <c r="AL117" s="57">
        <f t="shared" si="63"/>
        <v>224</v>
      </c>
      <c r="AN117" s="57">
        <f t="shared" si="64"/>
        <v>238</v>
      </c>
      <c r="AP117" s="57">
        <f t="shared" si="65"/>
        <v>252</v>
      </c>
      <c r="AR117" s="57">
        <f t="shared" si="66"/>
        <v>266</v>
      </c>
      <c r="AT117" s="57">
        <f t="shared" si="67"/>
        <v>280</v>
      </c>
      <c r="AV117" s="57">
        <f t="shared" si="68"/>
        <v>294</v>
      </c>
    </row>
    <row r="118" spans="1:48">
      <c r="A118" s="128">
        <f>'Aim 2 Study Calendar - LEO'!A118</f>
        <v>316</v>
      </c>
      <c r="B118" s="3">
        <f>'Aim 2 Study Calendar - LEO'!E118</f>
        <v>0</v>
      </c>
      <c r="C118" s="59">
        <f>'Aim 2 Study Calendar - LEO'!T118</f>
        <v>0</v>
      </c>
      <c r="D118" s="57">
        <f>'Aim 2 Study Calendar - LEO'!AY118</f>
        <v>0</v>
      </c>
      <c r="F118" s="57">
        <f t="shared" si="47"/>
        <v>14</v>
      </c>
      <c r="H118" s="57">
        <f t="shared" si="48"/>
        <v>28</v>
      </c>
      <c r="J118" s="57">
        <f t="shared" si="49"/>
        <v>42</v>
      </c>
      <c r="L118" s="57">
        <f t="shared" si="50"/>
        <v>56</v>
      </c>
      <c r="N118" s="57">
        <f t="shared" si="51"/>
        <v>70</v>
      </c>
      <c r="P118" s="57">
        <f t="shared" si="52"/>
        <v>84</v>
      </c>
      <c r="R118" s="57">
        <f t="shared" si="54"/>
        <v>91</v>
      </c>
      <c r="T118" s="11">
        <f t="shared" si="55"/>
        <v>98</v>
      </c>
      <c r="V118" s="57">
        <f t="shared" si="56"/>
        <v>112</v>
      </c>
      <c r="X118" s="57">
        <f t="shared" si="53"/>
        <v>126</v>
      </c>
      <c r="Z118" s="57">
        <f t="shared" si="57"/>
        <v>140</v>
      </c>
      <c r="AB118" s="57">
        <f t="shared" si="58"/>
        <v>154</v>
      </c>
      <c r="AD118" s="57">
        <f t="shared" si="59"/>
        <v>168</v>
      </c>
      <c r="AF118" s="57">
        <f t="shared" si="60"/>
        <v>182</v>
      </c>
      <c r="AH118" s="57">
        <f t="shared" si="61"/>
        <v>196</v>
      </c>
      <c r="AJ118" s="57">
        <f t="shared" si="62"/>
        <v>210</v>
      </c>
      <c r="AL118" s="57">
        <f t="shared" si="63"/>
        <v>224</v>
      </c>
      <c r="AN118" s="57">
        <f t="shared" si="64"/>
        <v>238</v>
      </c>
      <c r="AP118" s="57">
        <f t="shared" si="65"/>
        <v>252</v>
      </c>
      <c r="AR118" s="57">
        <f t="shared" si="66"/>
        <v>266</v>
      </c>
      <c r="AT118" s="57">
        <f t="shared" si="67"/>
        <v>280</v>
      </c>
      <c r="AV118" s="57">
        <f t="shared" si="68"/>
        <v>294</v>
      </c>
    </row>
    <row r="119" spans="1:48">
      <c r="A119" s="128">
        <f>'Aim 2 Study Calendar - LEO'!A119</f>
        <v>317</v>
      </c>
      <c r="B119" s="3">
        <f>'Aim 2 Study Calendar - LEO'!E119</f>
        <v>0</v>
      </c>
      <c r="C119" s="59">
        <f>'Aim 2 Study Calendar - LEO'!T119</f>
        <v>0</v>
      </c>
      <c r="D119" s="57">
        <f>'Aim 2 Study Calendar - LEO'!AY119</f>
        <v>0</v>
      </c>
      <c r="F119" s="57">
        <f t="shared" si="47"/>
        <v>14</v>
      </c>
      <c r="H119" s="57">
        <f t="shared" si="48"/>
        <v>28</v>
      </c>
      <c r="J119" s="57">
        <f t="shared" si="49"/>
        <v>42</v>
      </c>
      <c r="L119" s="57">
        <f t="shared" si="50"/>
        <v>56</v>
      </c>
      <c r="N119" s="57">
        <f t="shared" si="51"/>
        <v>70</v>
      </c>
      <c r="P119" s="57">
        <f t="shared" si="52"/>
        <v>84</v>
      </c>
      <c r="R119" s="57">
        <f t="shared" si="54"/>
        <v>91</v>
      </c>
      <c r="T119" s="11">
        <f t="shared" si="55"/>
        <v>98</v>
      </c>
      <c r="V119" s="57">
        <f t="shared" si="56"/>
        <v>112</v>
      </c>
      <c r="X119" s="57">
        <f t="shared" si="53"/>
        <v>126</v>
      </c>
      <c r="Z119" s="57">
        <f t="shared" si="57"/>
        <v>140</v>
      </c>
      <c r="AB119" s="57">
        <f t="shared" si="58"/>
        <v>154</v>
      </c>
      <c r="AD119" s="57">
        <f t="shared" si="59"/>
        <v>168</v>
      </c>
      <c r="AF119" s="57">
        <f t="shared" si="60"/>
        <v>182</v>
      </c>
      <c r="AH119" s="57">
        <f t="shared" si="61"/>
        <v>196</v>
      </c>
      <c r="AJ119" s="57">
        <f t="shared" si="62"/>
        <v>210</v>
      </c>
      <c r="AL119" s="57">
        <f t="shared" si="63"/>
        <v>224</v>
      </c>
      <c r="AN119" s="57">
        <f t="shared" si="64"/>
        <v>238</v>
      </c>
      <c r="AP119" s="57">
        <f t="shared" si="65"/>
        <v>252</v>
      </c>
      <c r="AR119" s="57">
        <f t="shared" si="66"/>
        <v>266</v>
      </c>
      <c r="AT119" s="57">
        <f t="shared" si="67"/>
        <v>280</v>
      </c>
      <c r="AV119" s="57">
        <f t="shared" si="68"/>
        <v>294</v>
      </c>
    </row>
    <row r="120" spans="1:48">
      <c r="A120" s="128">
        <f>'Aim 2 Study Calendar - LEO'!A120</f>
        <v>318</v>
      </c>
      <c r="B120" s="3">
        <f>'Aim 2 Study Calendar - LEO'!E120</f>
        <v>0</v>
      </c>
      <c r="C120" s="59">
        <f>'Aim 2 Study Calendar - LEO'!T120</f>
        <v>0</v>
      </c>
      <c r="D120" s="57">
        <f>'Aim 2 Study Calendar - LEO'!AY120</f>
        <v>0</v>
      </c>
      <c r="F120" s="57">
        <f t="shared" si="47"/>
        <v>14</v>
      </c>
      <c r="H120" s="57">
        <f t="shared" si="48"/>
        <v>28</v>
      </c>
      <c r="J120" s="57">
        <f t="shared" si="49"/>
        <v>42</v>
      </c>
      <c r="L120" s="57">
        <f t="shared" si="50"/>
        <v>56</v>
      </c>
      <c r="N120" s="57">
        <f t="shared" si="51"/>
        <v>70</v>
      </c>
      <c r="P120" s="57">
        <f t="shared" si="52"/>
        <v>84</v>
      </c>
      <c r="R120" s="57">
        <f t="shared" si="54"/>
        <v>91</v>
      </c>
      <c r="T120" s="11">
        <f t="shared" si="55"/>
        <v>98</v>
      </c>
      <c r="V120" s="57">
        <f t="shared" si="56"/>
        <v>112</v>
      </c>
      <c r="X120" s="57">
        <f t="shared" si="53"/>
        <v>126</v>
      </c>
      <c r="Z120" s="57">
        <f t="shared" si="57"/>
        <v>140</v>
      </c>
      <c r="AB120" s="57">
        <f t="shared" si="58"/>
        <v>154</v>
      </c>
      <c r="AD120" s="57">
        <f t="shared" si="59"/>
        <v>168</v>
      </c>
      <c r="AF120" s="57">
        <f t="shared" si="60"/>
        <v>182</v>
      </c>
      <c r="AH120" s="57">
        <f t="shared" si="61"/>
        <v>196</v>
      </c>
      <c r="AJ120" s="57">
        <f t="shared" si="62"/>
        <v>210</v>
      </c>
      <c r="AL120" s="57">
        <f t="shared" si="63"/>
        <v>224</v>
      </c>
      <c r="AN120" s="57">
        <f t="shared" si="64"/>
        <v>238</v>
      </c>
      <c r="AP120" s="57">
        <f t="shared" si="65"/>
        <v>252</v>
      </c>
      <c r="AR120" s="57">
        <f t="shared" si="66"/>
        <v>266</v>
      </c>
      <c r="AT120" s="57">
        <f t="shared" si="67"/>
        <v>280</v>
      </c>
      <c r="AV120" s="57">
        <f t="shared" si="68"/>
        <v>294</v>
      </c>
    </row>
    <row r="121" spans="1:48">
      <c r="A121" s="128">
        <f>'Aim 2 Study Calendar - LEO'!A121</f>
        <v>319</v>
      </c>
      <c r="B121" s="3">
        <f>'Aim 2 Study Calendar - LEO'!E121</f>
        <v>0</v>
      </c>
      <c r="C121" s="59">
        <f>'Aim 2 Study Calendar - LEO'!T121</f>
        <v>0</v>
      </c>
      <c r="D121" s="57">
        <f>'Aim 2 Study Calendar - LEO'!AY121</f>
        <v>0</v>
      </c>
      <c r="F121" s="57">
        <f t="shared" si="47"/>
        <v>14</v>
      </c>
      <c r="H121" s="57">
        <f t="shared" si="48"/>
        <v>28</v>
      </c>
      <c r="J121" s="57">
        <f t="shared" si="49"/>
        <v>42</v>
      </c>
      <c r="L121" s="57">
        <f t="shared" si="50"/>
        <v>56</v>
      </c>
      <c r="N121" s="57">
        <f t="shared" si="51"/>
        <v>70</v>
      </c>
      <c r="P121" s="57">
        <f t="shared" si="52"/>
        <v>84</v>
      </c>
      <c r="R121" s="57">
        <f t="shared" si="54"/>
        <v>91</v>
      </c>
      <c r="T121" s="11">
        <f t="shared" si="55"/>
        <v>98</v>
      </c>
      <c r="V121" s="57">
        <f t="shared" si="56"/>
        <v>112</v>
      </c>
      <c r="X121" s="57">
        <f t="shared" si="53"/>
        <v>126</v>
      </c>
      <c r="Z121" s="57">
        <f t="shared" si="57"/>
        <v>140</v>
      </c>
      <c r="AB121" s="57">
        <f t="shared" si="58"/>
        <v>154</v>
      </c>
      <c r="AD121" s="57">
        <f t="shared" si="59"/>
        <v>168</v>
      </c>
      <c r="AF121" s="57">
        <f t="shared" si="60"/>
        <v>182</v>
      </c>
      <c r="AH121" s="57">
        <f t="shared" si="61"/>
        <v>196</v>
      </c>
      <c r="AJ121" s="57">
        <f t="shared" si="62"/>
        <v>210</v>
      </c>
      <c r="AL121" s="57">
        <f t="shared" si="63"/>
        <v>224</v>
      </c>
      <c r="AN121" s="57">
        <f t="shared" si="64"/>
        <v>238</v>
      </c>
      <c r="AP121" s="57">
        <f t="shared" si="65"/>
        <v>252</v>
      </c>
      <c r="AR121" s="57">
        <f t="shared" si="66"/>
        <v>266</v>
      </c>
      <c r="AT121" s="57">
        <f t="shared" si="67"/>
        <v>280</v>
      </c>
      <c r="AV121" s="57">
        <f t="shared" si="68"/>
        <v>294</v>
      </c>
    </row>
    <row r="122" spans="1:48">
      <c r="A122" s="128">
        <f>'Aim 2 Study Calendar - LEO'!A122</f>
        <v>320</v>
      </c>
      <c r="B122" s="3">
        <f>'Aim 2 Study Calendar - LEO'!E122</f>
        <v>0</v>
      </c>
      <c r="C122" s="59">
        <f>'Aim 2 Study Calendar - LEO'!T122</f>
        <v>0</v>
      </c>
      <c r="D122" s="57">
        <f>'Aim 2 Study Calendar - LEO'!AY122</f>
        <v>0</v>
      </c>
      <c r="F122" s="57">
        <f t="shared" si="47"/>
        <v>14</v>
      </c>
      <c r="H122" s="57">
        <f t="shared" si="48"/>
        <v>28</v>
      </c>
      <c r="J122" s="57">
        <f t="shared" si="49"/>
        <v>42</v>
      </c>
      <c r="L122" s="57">
        <f t="shared" si="50"/>
        <v>56</v>
      </c>
      <c r="N122" s="57">
        <f t="shared" si="51"/>
        <v>70</v>
      </c>
      <c r="P122" s="57">
        <f t="shared" si="52"/>
        <v>84</v>
      </c>
      <c r="R122" s="57">
        <f t="shared" si="54"/>
        <v>91</v>
      </c>
      <c r="T122" s="11">
        <f t="shared" si="55"/>
        <v>98</v>
      </c>
      <c r="V122" s="57">
        <f t="shared" si="56"/>
        <v>112</v>
      </c>
      <c r="X122" s="57">
        <f t="shared" si="53"/>
        <v>126</v>
      </c>
      <c r="Z122" s="57">
        <f t="shared" si="57"/>
        <v>140</v>
      </c>
      <c r="AB122" s="57">
        <f t="shared" si="58"/>
        <v>154</v>
      </c>
      <c r="AD122" s="57">
        <f t="shared" si="59"/>
        <v>168</v>
      </c>
      <c r="AF122" s="57">
        <f t="shared" si="60"/>
        <v>182</v>
      </c>
      <c r="AH122" s="57">
        <f t="shared" si="61"/>
        <v>196</v>
      </c>
      <c r="AJ122" s="57">
        <f t="shared" si="62"/>
        <v>210</v>
      </c>
      <c r="AL122" s="57">
        <f t="shared" si="63"/>
        <v>224</v>
      </c>
      <c r="AN122" s="57">
        <f t="shared" si="64"/>
        <v>238</v>
      </c>
      <c r="AP122" s="57">
        <f t="shared" si="65"/>
        <v>252</v>
      </c>
      <c r="AR122" s="57">
        <f t="shared" si="66"/>
        <v>266</v>
      </c>
      <c r="AT122" s="57">
        <f t="shared" si="67"/>
        <v>280</v>
      </c>
      <c r="AV122" s="57">
        <f t="shared" si="68"/>
        <v>294</v>
      </c>
    </row>
    <row r="123" spans="1:48">
      <c r="A123" s="128">
        <f>'Aim 2 Study Calendar - LEO'!A123</f>
        <v>321</v>
      </c>
      <c r="B123" s="3">
        <f>'Aim 2 Study Calendar - LEO'!E123</f>
        <v>0</v>
      </c>
      <c r="C123" s="59">
        <f>'Aim 2 Study Calendar - LEO'!T123</f>
        <v>0</v>
      </c>
      <c r="D123" s="57">
        <f>'Aim 2 Study Calendar - LEO'!AY123</f>
        <v>0</v>
      </c>
      <c r="F123" s="57">
        <f t="shared" si="47"/>
        <v>14</v>
      </c>
      <c r="H123" s="57">
        <f t="shared" si="48"/>
        <v>28</v>
      </c>
      <c r="J123" s="57">
        <f t="shared" si="49"/>
        <v>42</v>
      </c>
      <c r="L123" s="57">
        <f t="shared" si="50"/>
        <v>56</v>
      </c>
      <c r="N123" s="57">
        <f t="shared" si="51"/>
        <v>70</v>
      </c>
      <c r="P123" s="57">
        <f t="shared" si="52"/>
        <v>84</v>
      </c>
      <c r="R123" s="57">
        <f t="shared" si="54"/>
        <v>91</v>
      </c>
      <c r="T123" s="11">
        <f t="shared" si="55"/>
        <v>98</v>
      </c>
      <c r="V123" s="57">
        <f t="shared" si="56"/>
        <v>112</v>
      </c>
      <c r="X123" s="57">
        <f t="shared" si="53"/>
        <v>126</v>
      </c>
      <c r="Z123" s="57">
        <f t="shared" si="57"/>
        <v>140</v>
      </c>
      <c r="AB123" s="57">
        <f t="shared" si="58"/>
        <v>154</v>
      </c>
      <c r="AD123" s="57">
        <f t="shared" si="59"/>
        <v>168</v>
      </c>
      <c r="AF123" s="57">
        <f t="shared" si="60"/>
        <v>182</v>
      </c>
      <c r="AH123" s="57">
        <f t="shared" si="61"/>
        <v>196</v>
      </c>
      <c r="AJ123" s="57">
        <f t="shared" si="62"/>
        <v>210</v>
      </c>
      <c r="AL123" s="57">
        <f t="shared" si="63"/>
        <v>224</v>
      </c>
      <c r="AN123" s="57">
        <f t="shared" si="64"/>
        <v>238</v>
      </c>
      <c r="AP123" s="57">
        <f t="shared" si="65"/>
        <v>252</v>
      </c>
      <c r="AR123" s="57">
        <f t="shared" si="66"/>
        <v>266</v>
      </c>
      <c r="AT123" s="57">
        <f t="shared" si="67"/>
        <v>280</v>
      </c>
      <c r="AV123" s="57">
        <f t="shared" si="68"/>
        <v>294</v>
      </c>
    </row>
    <row r="124" spans="1:48">
      <c r="A124" s="128">
        <f>'Aim 2 Study Calendar - LEO'!A124</f>
        <v>322</v>
      </c>
      <c r="B124" s="3">
        <f>'Aim 2 Study Calendar - LEO'!E124</f>
        <v>0</v>
      </c>
      <c r="C124" s="59">
        <f>'Aim 2 Study Calendar - LEO'!T124</f>
        <v>0</v>
      </c>
      <c r="D124" s="57">
        <f>'Aim 2 Study Calendar - LEO'!AY124</f>
        <v>0</v>
      </c>
      <c r="F124" s="57">
        <f t="shared" si="47"/>
        <v>14</v>
      </c>
      <c r="H124" s="57">
        <f t="shared" si="48"/>
        <v>28</v>
      </c>
      <c r="J124" s="57">
        <f t="shared" si="49"/>
        <v>42</v>
      </c>
      <c r="L124" s="57">
        <f t="shared" si="50"/>
        <v>56</v>
      </c>
      <c r="N124" s="57">
        <f t="shared" si="51"/>
        <v>70</v>
      </c>
      <c r="P124" s="57">
        <f t="shared" si="52"/>
        <v>84</v>
      </c>
      <c r="R124" s="57">
        <f t="shared" si="54"/>
        <v>91</v>
      </c>
      <c r="T124" s="11">
        <f t="shared" si="55"/>
        <v>98</v>
      </c>
      <c r="V124" s="57">
        <f t="shared" si="56"/>
        <v>112</v>
      </c>
      <c r="X124" s="57">
        <f t="shared" si="53"/>
        <v>126</v>
      </c>
      <c r="Z124" s="57">
        <f t="shared" si="57"/>
        <v>140</v>
      </c>
      <c r="AB124" s="57">
        <f t="shared" si="58"/>
        <v>154</v>
      </c>
      <c r="AD124" s="57">
        <f t="shared" si="59"/>
        <v>168</v>
      </c>
      <c r="AF124" s="57">
        <f t="shared" si="60"/>
        <v>182</v>
      </c>
      <c r="AH124" s="57">
        <f t="shared" si="61"/>
        <v>196</v>
      </c>
      <c r="AJ124" s="57">
        <f t="shared" si="62"/>
        <v>210</v>
      </c>
      <c r="AL124" s="57">
        <f t="shared" si="63"/>
        <v>224</v>
      </c>
      <c r="AN124" s="57">
        <f t="shared" si="64"/>
        <v>238</v>
      </c>
      <c r="AP124" s="57">
        <f t="shared" si="65"/>
        <v>252</v>
      </c>
      <c r="AR124" s="57">
        <f t="shared" si="66"/>
        <v>266</v>
      </c>
      <c r="AT124" s="57">
        <f t="shared" si="67"/>
        <v>280</v>
      </c>
      <c r="AV124" s="57">
        <f t="shared" si="68"/>
        <v>294</v>
      </c>
    </row>
    <row r="125" spans="1:48">
      <c r="A125" s="128">
        <f>'Aim 2 Study Calendar - LEO'!A125</f>
        <v>323</v>
      </c>
      <c r="B125" s="3">
        <f>'Aim 2 Study Calendar - LEO'!E125</f>
        <v>0</v>
      </c>
      <c r="C125" s="59">
        <f>'Aim 2 Study Calendar - LEO'!T125</f>
        <v>0</v>
      </c>
      <c r="D125" s="57">
        <f>'Aim 2 Study Calendar - LEO'!AY125</f>
        <v>0</v>
      </c>
      <c r="F125" s="57">
        <f t="shared" si="47"/>
        <v>14</v>
      </c>
      <c r="H125" s="57">
        <f t="shared" si="48"/>
        <v>28</v>
      </c>
      <c r="J125" s="57">
        <f t="shared" si="49"/>
        <v>42</v>
      </c>
      <c r="L125" s="57">
        <f t="shared" si="50"/>
        <v>56</v>
      </c>
      <c r="N125" s="57">
        <f t="shared" si="51"/>
        <v>70</v>
      </c>
      <c r="P125" s="57">
        <f t="shared" si="52"/>
        <v>84</v>
      </c>
      <c r="R125" s="57">
        <f t="shared" si="54"/>
        <v>91</v>
      </c>
      <c r="T125" s="11">
        <f t="shared" si="55"/>
        <v>98</v>
      </c>
      <c r="V125" s="57">
        <f t="shared" si="56"/>
        <v>112</v>
      </c>
      <c r="X125" s="57">
        <f t="shared" si="53"/>
        <v>126</v>
      </c>
      <c r="Z125" s="57">
        <f t="shared" si="57"/>
        <v>140</v>
      </c>
      <c r="AB125" s="57">
        <f t="shared" si="58"/>
        <v>154</v>
      </c>
      <c r="AD125" s="57">
        <f t="shared" si="59"/>
        <v>168</v>
      </c>
      <c r="AF125" s="57">
        <f t="shared" si="60"/>
        <v>182</v>
      </c>
      <c r="AH125" s="57">
        <f t="shared" si="61"/>
        <v>196</v>
      </c>
      <c r="AJ125" s="57">
        <f t="shared" si="62"/>
        <v>210</v>
      </c>
      <c r="AL125" s="57">
        <f t="shared" si="63"/>
        <v>224</v>
      </c>
      <c r="AN125" s="57">
        <f t="shared" si="64"/>
        <v>238</v>
      </c>
      <c r="AP125" s="57">
        <f t="shared" si="65"/>
        <v>252</v>
      </c>
      <c r="AR125" s="57">
        <f t="shared" si="66"/>
        <v>266</v>
      </c>
      <c r="AT125" s="57">
        <f t="shared" si="67"/>
        <v>280</v>
      </c>
      <c r="AV125" s="57">
        <f t="shared" si="68"/>
        <v>294</v>
      </c>
    </row>
    <row r="126" spans="1:48">
      <c r="A126" s="128">
        <f>'Aim 2 Study Calendar - LEO'!A126</f>
        <v>324</v>
      </c>
      <c r="B126" s="3">
        <f>'Aim 2 Study Calendar - LEO'!E126</f>
        <v>0</v>
      </c>
      <c r="C126" s="59">
        <f>'Aim 2 Study Calendar - LEO'!T126</f>
        <v>0</v>
      </c>
      <c r="D126" s="57">
        <f>'Aim 2 Study Calendar - LEO'!AY126</f>
        <v>0</v>
      </c>
      <c r="F126" s="57">
        <f t="shared" si="47"/>
        <v>14</v>
      </c>
      <c r="H126" s="57">
        <f t="shared" si="48"/>
        <v>28</v>
      </c>
      <c r="J126" s="57">
        <f t="shared" si="49"/>
        <v>42</v>
      </c>
      <c r="L126" s="57">
        <f t="shared" si="50"/>
        <v>56</v>
      </c>
      <c r="N126" s="57">
        <f t="shared" si="51"/>
        <v>70</v>
      </c>
      <c r="P126" s="57">
        <f t="shared" si="52"/>
        <v>84</v>
      </c>
      <c r="R126" s="57">
        <f t="shared" si="54"/>
        <v>91</v>
      </c>
      <c r="T126" s="11">
        <f t="shared" si="55"/>
        <v>98</v>
      </c>
      <c r="V126" s="57">
        <f t="shared" si="56"/>
        <v>112</v>
      </c>
      <c r="X126" s="57">
        <f t="shared" si="53"/>
        <v>126</v>
      </c>
      <c r="Z126" s="57">
        <f t="shared" si="57"/>
        <v>140</v>
      </c>
      <c r="AB126" s="57">
        <f t="shared" si="58"/>
        <v>154</v>
      </c>
      <c r="AD126" s="57">
        <f t="shared" si="59"/>
        <v>168</v>
      </c>
      <c r="AF126" s="57">
        <f t="shared" si="60"/>
        <v>182</v>
      </c>
      <c r="AH126" s="57">
        <f t="shared" si="61"/>
        <v>196</v>
      </c>
      <c r="AJ126" s="57">
        <f t="shared" si="62"/>
        <v>210</v>
      </c>
      <c r="AL126" s="57">
        <f t="shared" si="63"/>
        <v>224</v>
      </c>
      <c r="AN126" s="57">
        <f t="shared" si="64"/>
        <v>238</v>
      </c>
      <c r="AP126" s="57">
        <f t="shared" si="65"/>
        <v>252</v>
      </c>
      <c r="AR126" s="57">
        <f t="shared" si="66"/>
        <v>266</v>
      </c>
      <c r="AT126" s="57">
        <f t="shared" si="67"/>
        <v>280</v>
      </c>
      <c r="AV126" s="57">
        <f t="shared" si="68"/>
        <v>294</v>
      </c>
    </row>
    <row r="127" spans="1:48">
      <c r="A127" s="128">
        <f>'Aim 2 Study Calendar - LEO'!A127</f>
        <v>325</v>
      </c>
      <c r="B127" s="3">
        <f>'Aim 2 Study Calendar - LEO'!E127</f>
        <v>0</v>
      </c>
      <c r="C127" s="59">
        <f>'Aim 2 Study Calendar - LEO'!T127</f>
        <v>0</v>
      </c>
      <c r="D127" s="57">
        <f>'Aim 2 Study Calendar - LEO'!AY127</f>
        <v>0</v>
      </c>
      <c r="F127" s="57">
        <f t="shared" si="47"/>
        <v>14</v>
      </c>
      <c r="H127" s="57">
        <f t="shared" si="48"/>
        <v>28</v>
      </c>
      <c r="J127" s="57">
        <f t="shared" si="49"/>
        <v>42</v>
      </c>
      <c r="L127" s="57">
        <f t="shared" si="50"/>
        <v>56</v>
      </c>
      <c r="N127" s="57">
        <f t="shared" si="51"/>
        <v>70</v>
      </c>
      <c r="P127" s="57">
        <f t="shared" si="52"/>
        <v>84</v>
      </c>
      <c r="R127" s="57">
        <f t="shared" si="54"/>
        <v>91</v>
      </c>
      <c r="T127" s="11">
        <f t="shared" si="55"/>
        <v>98</v>
      </c>
      <c r="V127" s="57">
        <f t="shared" si="56"/>
        <v>112</v>
      </c>
      <c r="X127" s="57">
        <f t="shared" si="53"/>
        <v>126</v>
      </c>
      <c r="Z127" s="57">
        <f t="shared" si="57"/>
        <v>140</v>
      </c>
      <c r="AB127" s="57">
        <f t="shared" si="58"/>
        <v>154</v>
      </c>
      <c r="AD127" s="57">
        <f t="shared" si="59"/>
        <v>168</v>
      </c>
      <c r="AF127" s="57">
        <f t="shared" si="60"/>
        <v>182</v>
      </c>
      <c r="AH127" s="57">
        <f t="shared" si="61"/>
        <v>196</v>
      </c>
      <c r="AJ127" s="57">
        <f t="shared" si="62"/>
        <v>210</v>
      </c>
      <c r="AL127" s="57">
        <f t="shared" si="63"/>
        <v>224</v>
      </c>
      <c r="AN127" s="57">
        <f t="shared" si="64"/>
        <v>238</v>
      </c>
      <c r="AP127" s="57">
        <f t="shared" si="65"/>
        <v>252</v>
      </c>
      <c r="AR127" s="57">
        <f t="shared" si="66"/>
        <v>266</v>
      </c>
      <c r="AT127" s="57">
        <f t="shared" si="67"/>
        <v>280</v>
      </c>
      <c r="AV127" s="57">
        <f t="shared" si="68"/>
        <v>294</v>
      </c>
    </row>
    <row r="128" spans="1:48">
      <c r="A128" s="128">
        <f>'Aim 2 Study Calendar - LEO'!A128</f>
        <v>326</v>
      </c>
      <c r="B128" s="3">
        <f>'Aim 2 Study Calendar - LEO'!E128</f>
        <v>0</v>
      </c>
      <c r="C128" s="59">
        <f>'Aim 2 Study Calendar - LEO'!T128</f>
        <v>0</v>
      </c>
      <c r="D128" s="57">
        <f>'Aim 2 Study Calendar - LEO'!AY128</f>
        <v>0</v>
      </c>
      <c r="F128" s="57">
        <f t="shared" si="47"/>
        <v>14</v>
      </c>
      <c r="H128" s="57">
        <f t="shared" si="48"/>
        <v>28</v>
      </c>
      <c r="J128" s="57">
        <f t="shared" si="49"/>
        <v>42</v>
      </c>
      <c r="L128" s="57">
        <f t="shared" si="50"/>
        <v>56</v>
      </c>
      <c r="N128" s="57">
        <f t="shared" si="51"/>
        <v>70</v>
      </c>
      <c r="P128" s="57">
        <f t="shared" si="52"/>
        <v>84</v>
      </c>
      <c r="R128" s="57">
        <f t="shared" si="54"/>
        <v>91</v>
      </c>
      <c r="T128" s="11">
        <f t="shared" si="55"/>
        <v>98</v>
      </c>
      <c r="V128" s="57">
        <f t="shared" si="56"/>
        <v>112</v>
      </c>
      <c r="X128" s="57">
        <f t="shared" si="53"/>
        <v>126</v>
      </c>
      <c r="Z128" s="57">
        <f t="shared" si="57"/>
        <v>140</v>
      </c>
      <c r="AB128" s="57">
        <f t="shared" si="58"/>
        <v>154</v>
      </c>
      <c r="AD128" s="57">
        <f t="shared" si="59"/>
        <v>168</v>
      </c>
      <c r="AF128" s="57">
        <f t="shared" si="60"/>
        <v>182</v>
      </c>
      <c r="AH128" s="57">
        <f t="shared" si="61"/>
        <v>196</v>
      </c>
      <c r="AJ128" s="57">
        <f t="shared" si="62"/>
        <v>210</v>
      </c>
      <c r="AL128" s="57">
        <f t="shared" si="63"/>
        <v>224</v>
      </c>
      <c r="AN128" s="57">
        <f t="shared" si="64"/>
        <v>238</v>
      </c>
      <c r="AP128" s="57">
        <f t="shared" si="65"/>
        <v>252</v>
      </c>
      <c r="AR128" s="57">
        <f t="shared" si="66"/>
        <v>266</v>
      </c>
      <c r="AT128" s="57">
        <f t="shared" si="67"/>
        <v>280</v>
      </c>
      <c r="AV128" s="57">
        <f t="shared" si="68"/>
        <v>294</v>
      </c>
    </row>
    <row r="129" spans="1:48">
      <c r="A129" s="128">
        <f>'Aim 2 Study Calendar - LEO'!A129</f>
        <v>327</v>
      </c>
      <c r="B129" s="3">
        <f>'Aim 2 Study Calendar - LEO'!E129</f>
        <v>0</v>
      </c>
      <c r="C129" s="59">
        <f>'Aim 2 Study Calendar - LEO'!T129</f>
        <v>0</v>
      </c>
      <c r="D129" s="57">
        <f>'Aim 2 Study Calendar - LEO'!AY129</f>
        <v>0</v>
      </c>
      <c r="F129" s="57">
        <f t="shared" si="47"/>
        <v>14</v>
      </c>
      <c r="H129" s="57">
        <f t="shared" si="48"/>
        <v>28</v>
      </c>
      <c r="J129" s="57">
        <f t="shared" si="49"/>
        <v>42</v>
      </c>
      <c r="L129" s="57">
        <f t="shared" si="50"/>
        <v>56</v>
      </c>
      <c r="N129" s="57">
        <f t="shared" si="51"/>
        <v>70</v>
      </c>
      <c r="P129" s="57">
        <f t="shared" si="52"/>
        <v>84</v>
      </c>
      <c r="R129" s="57">
        <f t="shared" si="54"/>
        <v>91</v>
      </c>
      <c r="T129" s="11">
        <f t="shared" si="55"/>
        <v>98</v>
      </c>
      <c r="V129" s="57">
        <f t="shared" si="56"/>
        <v>112</v>
      </c>
      <c r="X129" s="57">
        <f t="shared" si="53"/>
        <v>126</v>
      </c>
      <c r="Z129" s="57">
        <f t="shared" si="57"/>
        <v>140</v>
      </c>
      <c r="AB129" s="57">
        <f t="shared" si="58"/>
        <v>154</v>
      </c>
      <c r="AD129" s="57">
        <f t="shared" si="59"/>
        <v>168</v>
      </c>
      <c r="AF129" s="57">
        <f t="shared" si="60"/>
        <v>182</v>
      </c>
      <c r="AH129" s="57">
        <f t="shared" si="61"/>
        <v>196</v>
      </c>
      <c r="AJ129" s="57">
        <f t="shared" si="62"/>
        <v>210</v>
      </c>
      <c r="AL129" s="57">
        <f t="shared" si="63"/>
        <v>224</v>
      </c>
      <c r="AN129" s="57">
        <f t="shared" si="64"/>
        <v>238</v>
      </c>
      <c r="AP129" s="57">
        <f t="shared" si="65"/>
        <v>252</v>
      </c>
      <c r="AR129" s="57">
        <f t="shared" si="66"/>
        <v>266</v>
      </c>
      <c r="AT129" s="57">
        <f t="shared" si="67"/>
        <v>280</v>
      </c>
      <c r="AV129" s="57">
        <f t="shared" si="68"/>
        <v>294</v>
      </c>
    </row>
    <row r="130" spans="1:48">
      <c r="A130" s="128">
        <f>'Aim 2 Study Calendar - LEO'!A130</f>
        <v>328</v>
      </c>
      <c r="B130" s="3">
        <f>'Aim 2 Study Calendar - LEO'!E130</f>
        <v>0</v>
      </c>
      <c r="C130" s="59">
        <f>'Aim 2 Study Calendar - LEO'!T130</f>
        <v>0</v>
      </c>
      <c r="D130" s="57">
        <f>'Aim 2 Study Calendar - LEO'!AY130</f>
        <v>0</v>
      </c>
      <c r="F130" s="57">
        <f t="shared" ref="F130:F176" si="69">D130+14</f>
        <v>14</v>
      </c>
      <c r="H130" s="57">
        <f t="shared" ref="H130:H176" si="70">F130+14</f>
        <v>28</v>
      </c>
      <c r="J130" s="57">
        <f t="shared" ref="J130:J176" si="71">H130+14</f>
        <v>42</v>
      </c>
      <c r="L130" s="57">
        <f t="shared" ref="L130:L176" si="72">J130+14</f>
        <v>56</v>
      </c>
      <c r="N130" s="57">
        <f t="shared" ref="N130:N176" si="73">L130+14</f>
        <v>70</v>
      </c>
      <c r="P130" s="57">
        <f t="shared" ref="P130:P176" si="74">N130+14</f>
        <v>84</v>
      </c>
      <c r="R130" s="57">
        <f t="shared" si="54"/>
        <v>91</v>
      </c>
      <c r="T130" s="11">
        <f t="shared" si="55"/>
        <v>98</v>
      </c>
      <c r="V130" s="57">
        <f t="shared" si="56"/>
        <v>112</v>
      </c>
      <c r="X130" s="57">
        <f t="shared" ref="X130:X176" si="75">V130+14</f>
        <v>126</v>
      </c>
      <c r="Z130" s="57">
        <f t="shared" si="57"/>
        <v>140</v>
      </c>
      <c r="AB130" s="57">
        <f t="shared" si="58"/>
        <v>154</v>
      </c>
      <c r="AD130" s="57">
        <f t="shared" si="59"/>
        <v>168</v>
      </c>
      <c r="AF130" s="57">
        <f t="shared" si="60"/>
        <v>182</v>
      </c>
      <c r="AH130" s="57">
        <f t="shared" si="61"/>
        <v>196</v>
      </c>
      <c r="AJ130" s="57">
        <f t="shared" si="62"/>
        <v>210</v>
      </c>
      <c r="AL130" s="57">
        <f t="shared" si="63"/>
        <v>224</v>
      </c>
      <c r="AN130" s="57">
        <f t="shared" si="64"/>
        <v>238</v>
      </c>
      <c r="AP130" s="57">
        <f t="shared" si="65"/>
        <v>252</v>
      </c>
      <c r="AR130" s="57">
        <f t="shared" si="66"/>
        <v>266</v>
      </c>
      <c r="AT130" s="57">
        <f t="shared" si="67"/>
        <v>280</v>
      </c>
      <c r="AV130" s="57">
        <f t="shared" si="68"/>
        <v>294</v>
      </c>
    </row>
    <row r="131" spans="1:48">
      <c r="A131" s="128">
        <f>'Aim 2 Study Calendar - LEO'!A131</f>
        <v>329</v>
      </c>
      <c r="B131" s="3">
        <f>'Aim 2 Study Calendar - LEO'!E131</f>
        <v>0</v>
      </c>
      <c r="C131" s="59">
        <f>'Aim 2 Study Calendar - LEO'!T131</f>
        <v>0</v>
      </c>
      <c r="D131" s="57">
        <f>'Aim 2 Study Calendar - LEO'!AY131</f>
        <v>0</v>
      </c>
      <c r="F131" s="57">
        <f t="shared" si="69"/>
        <v>14</v>
      </c>
      <c r="H131" s="57">
        <f t="shared" si="70"/>
        <v>28</v>
      </c>
      <c r="J131" s="57">
        <f t="shared" si="71"/>
        <v>42</v>
      </c>
      <c r="L131" s="57">
        <f t="shared" si="72"/>
        <v>56</v>
      </c>
      <c r="N131" s="57">
        <f t="shared" si="73"/>
        <v>70</v>
      </c>
      <c r="P131" s="57">
        <f t="shared" si="74"/>
        <v>84</v>
      </c>
      <c r="R131" s="57">
        <f t="shared" ref="R131:R176" si="76">P131+7</f>
        <v>91</v>
      </c>
      <c r="T131" s="11">
        <f t="shared" ref="T131:T176" si="77">R131+7</f>
        <v>98</v>
      </c>
      <c r="V131" s="57">
        <f t="shared" ref="V131:V176" si="78">R131+21</f>
        <v>112</v>
      </c>
      <c r="X131" s="57">
        <f t="shared" si="75"/>
        <v>126</v>
      </c>
      <c r="Z131" s="57">
        <f t="shared" si="57"/>
        <v>140</v>
      </c>
      <c r="AB131" s="57">
        <f t="shared" si="58"/>
        <v>154</v>
      </c>
      <c r="AD131" s="57">
        <f t="shared" si="59"/>
        <v>168</v>
      </c>
      <c r="AF131" s="57">
        <f t="shared" si="60"/>
        <v>182</v>
      </c>
      <c r="AH131" s="57">
        <f t="shared" si="61"/>
        <v>196</v>
      </c>
      <c r="AJ131" s="57">
        <f t="shared" si="62"/>
        <v>210</v>
      </c>
      <c r="AL131" s="57">
        <f t="shared" si="63"/>
        <v>224</v>
      </c>
      <c r="AN131" s="57">
        <f t="shared" si="64"/>
        <v>238</v>
      </c>
      <c r="AP131" s="57">
        <f t="shared" si="65"/>
        <v>252</v>
      </c>
      <c r="AR131" s="57">
        <f t="shared" si="66"/>
        <v>266</v>
      </c>
      <c r="AT131" s="57">
        <f t="shared" si="67"/>
        <v>280</v>
      </c>
      <c r="AV131" s="57">
        <f t="shared" si="68"/>
        <v>294</v>
      </c>
    </row>
    <row r="132" spans="1:48">
      <c r="A132" s="128">
        <f>'Aim 2 Study Calendar - LEO'!A132</f>
        <v>330</v>
      </c>
      <c r="B132" s="3">
        <f>'Aim 2 Study Calendar - LEO'!E132</f>
        <v>0</v>
      </c>
      <c r="C132" s="59">
        <f>'Aim 2 Study Calendar - LEO'!T132</f>
        <v>0</v>
      </c>
      <c r="D132" s="57">
        <f>'Aim 2 Study Calendar - LEO'!AY132</f>
        <v>0</v>
      </c>
      <c r="F132" s="57">
        <f t="shared" si="69"/>
        <v>14</v>
      </c>
      <c r="H132" s="57">
        <f t="shared" si="70"/>
        <v>28</v>
      </c>
      <c r="J132" s="57">
        <f t="shared" si="71"/>
        <v>42</v>
      </c>
      <c r="L132" s="57">
        <f t="shared" si="72"/>
        <v>56</v>
      </c>
      <c r="N132" s="57">
        <f t="shared" si="73"/>
        <v>70</v>
      </c>
      <c r="P132" s="57">
        <f t="shared" si="74"/>
        <v>84</v>
      </c>
      <c r="R132" s="57">
        <f t="shared" si="76"/>
        <v>91</v>
      </c>
      <c r="T132" s="11">
        <f t="shared" si="77"/>
        <v>98</v>
      </c>
      <c r="V132" s="57">
        <f t="shared" si="78"/>
        <v>112</v>
      </c>
      <c r="X132" s="57">
        <f t="shared" si="75"/>
        <v>126</v>
      </c>
      <c r="Z132" s="57">
        <f t="shared" si="57"/>
        <v>140</v>
      </c>
      <c r="AB132" s="57">
        <f t="shared" si="58"/>
        <v>154</v>
      </c>
      <c r="AD132" s="57">
        <f t="shared" si="59"/>
        <v>168</v>
      </c>
      <c r="AF132" s="57">
        <f t="shared" si="60"/>
        <v>182</v>
      </c>
      <c r="AH132" s="57">
        <f t="shared" si="61"/>
        <v>196</v>
      </c>
      <c r="AJ132" s="57">
        <f t="shared" si="62"/>
        <v>210</v>
      </c>
      <c r="AL132" s="57">
        <f t="shared" si="63"/>
        <v>224</v>
      </c>
      <c r="AN132" s="57">
        <f t="shared" si="64"/>
        <v>238</v>
      </c>
      <c r="AP132" s="57">
        <f t="shared" si="65"/>
        <v>252</v>
      </c>
      <c r="AR132" s="57">
        <f t="shared" si="66"/>
        <v>266</v>
      </c>
      <c r="AT132" s="57">
        <f t="shared" si="67"/>
        <v>280</v>
      </c>
      <c r="AV132" s="57">
        <f t="shared" si="68"/>
        <v>294</v>
      </c>
    </row>
    <row r="133" spans="1:48">
      <c r="A133" s="128">
        <f>'Aim 2 Study Calendar - LEO'!A133</f>
        <v>331</v>
      </c>
      <c r="B133" s="3">
        <f>'Aim 2 Study Calendar - LEO'!E133</f>
        <v>0</v>
      </c>
      <c r="C133" s="59">
        <f>'Aim 2 Study Calendar - LEO'!T133</f>
        <v>0</v>
      </c>
      <c r="D133" s="57">
        <f>'Aim 2 Study Calendar - LEO'!AY133</f>
        <v>0</v>
      </c>
      <c r="F133" s="57">
        <f t="shared" si="69"/>
        <v>14</v>
      </c>
      <c r="H133" s="57">
        <f t="shared" si="70"/>
        <v>28</v>
      </c>
      <c r="J133" s="57">
        <f t="shared" si="71"/>
        <v>42</v>
      </c>
      <c r="L133" s="57">
        <f t="shared" si="72"/>
        <v>56</v>
      </c>
      <c r="N133" s="57">
        <f t="shared" si="73"/>
        <v>70</v>
      </c>
      <c r="P133" s="57">
        <f t="shared" si="74"/>
        <v>84</v>
      </c>
      <c r="R133" s="57">
        <f t="shared" si="76"/>
        <v>91</v>
      </c>
      <c r="T133" s="11">
        <f t="shared" si="77"/>
        <v>98</v>
      </c>
      <c r="V133" s="57">
        <f t="shared" si="78"/>
        <v>112</v>
      </c>
      <c r="X133" s="57">
        <f t="shared" si="75"/>
        <v>126</v>
      </c>
      <c r="Z133" s="57">
        <f t="shared" si="57"/>
        <v>140</v>
      </c>
      <c r="AB133" s="57">
        <f t="shared" si="58"/>
        <v>154</v>
      </c>
      <c r="AD133" s="57">
        <f t="shared" si="59"/>
        <v>168</v>
      </c>
      <c r="AF133" s="57">
        <f t="shared" si="60"/>
        <v>182</v>
      </c>
      <c r="AH133" s="57">
        <f t="shared" si="61"/>
        <v>196</v>
      </c>
      <c r="AJ133" s="57">
        <f t="shared" si="62"/>
        <v>210</v>
      </c>
      <c r="AL133" s="57">
        <f t="shared" si="63"/>
        <v>224</v>
      </c>
      <c r="AN133" s="57">
        <f t="shared" si="64"/>
        <v>238</v>
      </c>
      <c r="AP133" s="57">
        <f t="shared" si="65"/>
        <v>252</v>
      </c>
      <c r="AR133" s="57">
        <f t="shared" si="66"/>
        <v>266</v>
      </c>
      <c r="AT133" s="57">
        <f t="shared" si="67"/>
        <v>280</v>
      </c>
      <c r="AV133" s="57">
        <f t="shared" si="68"/>
        <v>294</v>
      </c>
    </row>
    <row r="134" spans="1:48">
      <c r="A134" s="128">
        <f>'Aim 2 Study Calendar - LEO'!A134</f>
        <v>332</v>
      </c>
      <c r="B134" s="3">
        <f>'Aim 2 Study Calendar - LEO'!E134</f>
        <v>0</v>
      </c>
      <c r="C134" s="59">
        <f>'Aim 2 Study Calendar - LEO'!T134</f>
        <v>0</v>
      </c>
      <c r="D134" s="57">
        <f>'Aim 2 Study Calendar - LEO'!AY134</f>
        <v>0</v>
      </c>
      <c r="F134" s="57">
        <f t="shared" si="69"/>
        <v>14</v>
      </c>
      <c r="H134" s="57">
        <f t="shared" si="70"/>
        <v>28</v>
      </c>
      <c r="J134" s="57">
        <f t="shared" si="71"/>
        <v>42</v>
      </c>
      <c r="L134" s="57">
        <f t="shared" si="72"/>
        <v>56</v>
      </c>
      <c r="N134" s="57">
        <f t="shared" si="73"/>
        <v>70</v>
      </c>
      <c r="P134" s="57">
        <f t="shared" si="74"/>
        <v>84</v>
      </c>
      <c r="R134" s="57">
        <f t="shared" si="76"/>
        <v>91</v>
      </c>
      <c r="T134" s="11">
        <f t="shared" si="77"/>
        <v>98</v>
      </c>
      <c r="V134" s="57">
        <f t="shared" si="78"/>
        <v>112</v>
      </c>
      <c r="X134" s="57">
        <f t="shared" si="75"/>
        <v>126</v>
      </c>
      <c r="Z134" s="57">
        <f t="shared" si="57"/>
        <v>140</v>
      </c>
      <c r="AB134" s="57">
        <f t="shared" si="58"/>
        <v>154</v>
      </c>
      <c r="AD134" s="57">
        <f t="shared" si="59"/>
        <v>168</v>
      </c>
      <c r="AF134" s="57">
        <f t="shared" si="60"/>
        <v>182</v>
      </c>
      <c r="AH134" s="57">
        <f t="shared" si="61"/>
        <v>196</v>
      </c>
      <c r="AJ134" s="57">
        <f t="shared" si="62"/>
        <v>210</v>
      </c>
      <c r="AL134" s="57">
        <f t="shared" si="63"/>
        <v>224</v>
      </c>
      <c r="AN134" s="57">
        <f t="shared" si="64"/>
        <v>238</v>
      </c>
      <c r="AP134" s="57">
        <f t="shared" si="65"/>
        <v>252</v>
      </c>
      <c r="AR134" s="57">
        <f t="shared" si="66"/>
        <v>266</v>
      </c>
      <c r="AT134" s="57">
        <f t="shared" si="67"/>
        <v>280</v>
      </c>
      <c r="AV134" s="57">
        <f t="shared" si="68"/>
        <v>294</v>
      </c>
    </row>
    <row r="135" spans="1:48">
      <c r="A135" s="128">
        <f>'Aim 2 Study Calendar - LEO'!A135</f>
        <v>333</v>
      </c>
      <c r="B135" s="3">
        <f>'Aim 2 Study Calendar - LEO'!E135</f>
        <v>0</v>
      </c>
      <c r="C135" s="59">
        <f>'Aim 2 Study Calendar - LEO'!T135</f>
        <v>0</v>
      </c>
      <c r="D135" s="57">
        <f>'Aim 2 Study Calendar - LEO'!AY135</f>
        <v>0</v>
      </c>
      <c r="F135" s="57">
        <f t="shared" si="69"/>
        <v>14</v>
      </c>
      <c r="H135" s="57">
        <f t="shared" si="70"/>
        <v>28</v>
      </c>
      <c r="J135" s="57">
        <f t="shared" si="71"/>
        <v>42</v>
      </c>
      <c r="L135" s="57">
        <f t="shared" si="72"/>
        <v>56</v>
      </c>
      <c r="N135" s="57">
        <f t="shared" si="73"/>
        <v>70</v>
      </c>
      <c r="P135" s="57">
        <f t="shared" si="74"/>
        <v>84</v>
      </c>
      <c r="R135" s="57">
        <f t="shared" si="76"/>
        <v>91</v>
      </c>
      <c r="T135" s="11">
        <f t="shared" si="77"/>
        <v>98</v>
      </c>
      <c r="V135" s="57">
        <f t="shared" si="78"/>
        <v>112</v>
      </c>
      <c r="X135" s="57">
        <f t="shared" si="75"/>
        <v>126</v>
      </c>
      <c r="Z135" s="57">
        <f t="shared" si="57"/>
        <v>140</v>
      </c>
      <c r="AB135" s="57">
        <f t="shared" si="58"/>
        <v>154</v>
      </c>
      <c r="AD135" s="57">
        <f t="shared" si="59"/>
        <v>168</v>
      </c>
      <c r="AF135" s="57">
        <f t="shared" si="60"/>
        <v>182</v>
      </c>
      <c r="AH135" s="57">
        <f t="shared" si="61"/>
        <v>196</v>
      </c>
      <c r="AJ135" s="57">
        <f t="shared" si="62"/>
        <v>210</v>
      </c>
      <c r="AL135" s="57">
        <f t="shared" si="63"/>
        <v>224</v>
      </c>
      <c r="AN135" s="57">
        <f t="shared" si="64"/>
        <v>238</v>
      </c>
      <c r="AP135" s="57">
        <f t="shared" si="65"/>
        <v>252</v>
      </c>
      <c r="AR135" s="57">
        <f t="shared" si="66"/>
        <v>266</v>
      </c>
      <c r="AT135" s="57">
        <f t="shared" si="67"/>
        <v>280</v>
      </c>
      <c r="AV135" s="57">
        <f t="shared" si="68"/>
        <v>294</v>
      </c>
    </row>
    <row r="136" spans="1:48">
      <c r="A136" s="128">
        <f>'Aim 2 Study Calendar - LEO'!A136</f>
        <v>334</v>
      </c>
      <c r="B136" s="3">
        <f>'Aim 2 Study Calendar - LEO'!E136</f>
        <v>0</v>
      </c>
      <c r="C136" s="59">
        <f>'Aim 2 Study Calendar - LEO'!T136</f>
        <v>0</v>
      </c>
      <c r="D136" s="57">
        <f>'Aim 2 Study Calendar - LEO'!AY136</f>
        <v>0</v>
      </c>
      <c r="F136" s="57">
        <f t="shared" si="69"/>
        <v>14</v>
      </c>
      <c r="H136" s="57">
        <f t="shared" si="70"/>
        <v>28</v>
      </c>
      <c r="J136" s="57">
        <f t="shared" si="71"/>
        <v>42</v>
      </c>
      <c r="L136" s="57">
        <f t="shared" si="72"/>
        <v>56</v>
      </c>
      <c r="N136" s="57">
        <f t="shared" si="73"/>
        <v>70</v>
      </c>
      <c r="P136" s="57">
        <f t="shared" si="74"/>
        <v>84</v>
      </c>
      <c r="R136" s="57">
        <f t="shared" si="76"/>
        <v>91</v>
      </c>
      <c r="T136" s="11">
        <f t="shared" si="77"/>
        <v>98</v>
      </c>
      <c r="V136" s="57">
        <f t="shared" si="78"/>
        <v>112</v>
      </c>
      <c r="X136" s="57">
        <f t="shared" si="75"/>
        <v>126</v>
      </c>
      <c r="Z136" s="57">
        <f t="shared" si="57"/>
        <v>140</v>
      </c>
      <c r="AB136" s="57">
        <f t="shared" si="58"/>
        <v>154</v>
      </c>
      <c r="AD136" s="57">
        <f t="shared" si="59"/>
        <v>168</v>
      </c>
      <c r="AF136" s="57">
        <f t="shared" si="60"/>
        <v>182</v>
      </c>
      <c r="AH136" s="57">
        <f t="shared" si="61"/>
        <v>196</v>
      </c>
      <c r="AJ136" s="57">
        <f t="shared" si="62"/>
        <v>210</v>
      </c>
      <c r="AL136" s="57">
        <f t="shared" si="63"/>
        <v>224</v>
      </c>
      <c r="AN136" s="57">
        <f t="shared" si="64"/>
        <v>238</v>
      </c>
      <c r="AP136" s="57">
        <f t="shared" si="65"/>
        <v>252</v>
      </c>
      <c r="AR136" s="57">
        <f t="shared" si="66"/>
        <v>266</v>
      </c>
      <c r="AT136" s="57">
        <f t="shared" si="67"/>
        <v>280</v>
      </c>
      <c r="AV136" s="57">
        <f t="shared" si="68"/>
        <v>294</v>
      </c>
    </row>
    <row r="137" spans="1:48">
      <c r="A137" s="128">
        <f>'Aim 2 Study Calendar - LEO'!A137</f>
        <v>335</v>
      </c>
      <c r="B137" s="3">
        <f>'Aim 2 Study Calendar - LEO'!E137</f>
        <v>0</v>
      </c>
      <c r="C137" s="59">
        <f>'Aim 2 Study Calendar - LEO'!T137</f>
        <v>0</v>
      </c>
      <c r="D137" s="57">
        <f>'Aim 2 Study Calendar - LEO'!AY137</f>
        <v>0</v>
      </c>
      <c r="F137" s="57">
        <f t="shared" si="69"/>
        <v>14</v>
      </c>
      <c r="H137" s="57">
        <f t="shared" si="70"/>
        <v>28</v>
      </c>
      <c r="J137" s="57">
        <f t="shared" si="71"/>
        <v>42</v>
      </c>
      <c r="L137" s="57">
        <f t="shared" si="72"/>
        <v>56</v>
      </c>
      <c r="N137" s="57">
        <f t="shared" si="73"/>
        <v>70</v>
      </c>
      <c r="P137" s="57">
        <f t="shared" si="74"/>
        <v>84</v>
      </c>
      <c r="R137" s="57">
        <f t="shared" si="76"/>
        <v>91</v>
      </c>
      <c r="T137" s="11">
        <f t="shared" si="77"/>
        <v>98</v>
      </c>
      <c r="V137" s="57">
        <f t="shared" si="78"/>
        <v>112</v>
      </c>
      <c r="X137" s="57">
        <f t="shared" si="75"/>
        <v>126</v>
      </c>
      <c r="Z137" s="57">
        <f t="shared" si="57"/>
        <v>140</v>
      </c>
      <c r="AB137" s="57">
        <f t="shared" si="58"/>
        <v>154</v>
      </c>
      <c r="AD137" s="57">
        <f t="shared" si="59"/>
        <v>168</v>
      </c>
      <c r="AF137" s="57">
        <f t="shared" si="60"/>
        <v>182</v>
      </c>
      <c r="AH137" s="57">
        <f t="shared" si="61"/>
        <v>196</v>
      </c>
      <c r="AJ137" s="57">
        <f t="shared" si="62"/>
        <v>210</v>
      </c>
      <c r="AL137" s="57">
        <f t="shared" si="63"/>
        <v>224</v>
      </c>
      <c r="AN137" s="57">
        <f t="shared" si="64"/>
        <v>238</v>
      </c>
      <c r="AP137" s="57">
        <f t="shared" si="65"/>
        <v>252</v>
      </c>
      <c r="AR137" s="57">
        <f t="shared" si="66"/>
        <v>266</v>
      </c>
      <c r="AT137" s="57">
        <f t="shared" si="67"/>
        <v>280</v>
      </c>
      <c r="AV137" s="57">
        <f t="shared" si="68"/>
        <v>294</v>
      </c>
    </row>
    <row r="138" spans="1:48">
      <c r="A138" s="128">
        <f>'Aim 2 Study Calendar - LEO'!A138</f>
        <v>336</v>
      </c>
      <c r="B138" s="3">
        <f>'Aim 2 Study Calendar - LEO'!E138</f>
        <v>0</v>
      </c>
      <c r="C138" s="59">
        <f>'Aim 2 Study Calendar - LEO'!T138</f>
        <v>0</v>
      </c>
      <c r="D138" s="57">
        <f>'Aim 2 Study Calendar - LEO'!AY138</f>
        <v>0</v>
      </c>
      <c r="F138" s="57">
        <f t="shared" si="69"/>
        <v>14</v>
      </c>
      <c r="H138" s="57">
        <f t="shared" si="70"/>
        <v>28</v>
      </c>
      <c r="J138" s="57">
        <f t="shared" si="71"/>
        <v>42</v>
      </c>
      <c r="L138" s="57">
        <f t="shared" si="72"/>
        <v>56</v>
      </c>
      <c r="N138" s="57">
        <f t="shared" si="73"/>
        <v>70</v>
      </c>
      <c r="P138" s="57">
        <f t="shared" si="74"/>
        <v>84</v>
      </c>
      <c r="R138" s="57">
        <f t="shared" si="76"/>
        <v>91</v>
      </c>
      <c r="T138" s="11">
        <f t="shared" si="77"/>
        <v>98</v>
      </c>
      <c r="V138" s="57">
        <f t="shared" si="78"/>
        <v>112</v>
      </c>
      <c r="X138" s="57">
        <f t="shared" si="75"/>
        <v>126</v>
      </c>
      <c r="Z138" s="57">
        <f t="shared" si="57"/>
        <v>140</v>
      </c>
      <c r="AB138" s="57">
        <f t="shared" si="58"/>
        <v>154</v>
      </c>
      <c r="AD138" s="57">
        <f t="shared" si="59"/>
        <v>168</v>
      </c>
      <c r="AF138" s="57">
        <f t="shared" si="60"/>
        <v>182</v>
      </c>
      <c r="AH138" s="57">
        <f t="shared" si="61"/>
        <v>196</v>
      </c>
      <c r="AJ138" s="57">
        <f t="shared" si="62"/>
        <v>210</v>
      </c>
      <c r="AL138" s="57">
        <f t="shared" si="63"/>
        <v>224</v>
      </c>
      <c r="AN138" s="57">
        <f t="shared" si="64"/>
        <v>238</v>
      </c>
      <c r="AP138" s="57">
        <f t="shared" si="65"/>
        <v>252</v>
      </c>
      <c r="AR138" s="57">
        <f t="shared" si="66"/>
        <v>266</v>
      </c>
      <c r="AT138" s="57">
        <f t="shared" si="67"/>
        <v>280</v>
      </c>
      <c r="AV138" s="57">
        <f t="shared" si="68"/>
        <v>294</v>
      </c>
    </row>
    <row r="139" spans="1:48">
      <c r="A139" s="128">
        <f>'Aim 2 Study Calendar - LEO'!A139</f>
        <v>337</v>
      </c>
      <c r="B139" s="3">
        <f>'Aim 2 Study Calendar - LEO'!E139</f>
        <v>0</v>
      </c>
      <c r="C139" s="59">
        <f>'Aim 2 Study Calendar - LEO'!T139</f>
        <v>0</v>
      </c>
      <c r="D139" s="57">
        <f>'Aim 2 Study Calendar - LEO'!AY139</f>
        <v>0</v>
      </c>
      <c r="F139" s="57">
        <f t="shared" si="69"/>
        <v>14</v>
      </c>
      <c r="H139" s="57">
        <f t="shared" si="70"/>
        <v>28</v>
      </c>
      <c r="J139" s="57">
        <f t="shared" si="71"/>
        <v>42</v>
      </c>
      <c r="L139" s="57">
        <f t="shared" si="72"/>
        <v>56</v>
      </c>
      <c r="N139" s="57">
        <f t="shared" si="73"/>
        <v>70</v>
      </c>
      <c r="P139" s="57">
        <f t="shared" si="74"/>
        <v>84</v>
      </c>
      <c r="R139" s="57">
        <f t="shared" si="76"/>
        <v>91</v>
      </c>
      <c r="T139" s="11">
        <f t="shared" si="77"/>
        <v>98</v>
      </c>
      <c r="V139" s="57">
        <f t="shared" si="78"/>
        <v>112</v>
      </c>
      <c r="X139" s="57">
        <f t="shared" si="75"/>
        <v>126</v>
      </c>
      <c r="Z139" s="57">
        <f t="shared" si="57"/>
        <v>140</v>
      </c>
      <c r="AB139" s="57">
        <f t="shared" si="58"/>
        <v>154</v>
      </c>
      <c r="AD139" s="57">
        <f t="shared" si="59"/>
        <v>168</v>
      </c>
      <c r="AF139" s="57">
        <f t="shared" si="60"/>
        <v>182</v>
      </c>
      <c r="AH139" s="57">
        <f t="shared" si="61"/>
        <v>196</v>
      </c>
      <c r="AJ139" s="57">
        <f t="shared" si="62"/>
        <v>210</v>
      </c>
      <c r="AL139" s="57">
        <f t="shared" si="63"/>
        <v>224</v>
      </c>
      <c r="AN139" s="57">
        <f t="shared" si="64"/>
        <v>238</v>
      </c>
      <c r="AP139" s="57">
        <f t="shared" si="65"/>
        <v>252</v>
      </c>
      <c r="AR139" s="57">
        <f t="shared" si="66"/>
        <v>266</v>
      </c>
      <c r="AT139" s="57">
        <f t="shared" si="67"/>
        <v>280</v>
      </c>
      <c r="AV139" s="57">
        <f t="shared" si="68"/>
        <v>294</v>
      </c>
    </row>
    <row r="140" spans="1:48">
      <c r="A140" s="128">
        <f>'Aim 2 Study Calendar - LEO'!A140</f>
        <v>338</v>
      </c>
      <c r="B140" s="3">
        <f>'Aim 2 Study Calendar - LEO'!E140</f>
        <v>0</v>
      </c>
      <c r="C140" s="59">
        <f>'Aim 2 Study Calendar - LEO'!T140</f>
        <v>0</v>
      </c>
      <c r="D140" s="57">
        <f>'Aim 2 Study Calendar - LEO'!AY140</f>
        <v>0</v>
      </c>
      <c r="F140" s="57">
        <f t="shared" si="69"/>
        <v>14</v>
      </c>
      <c r="H140" s="57">
        <f t="shared" si="70"/>
        <v>28</v>
      </c>
      <c r="J140" s="57">
        <f t="shared" si="71"/>
        <v>42</v>
      </c>
      <c r="L140" s="57">
        <f t="shared" si="72"/>
        <v>56</v>
      </c>
      <c r="N140" s="57">
        <f t="shared" si="73"/>
        <v>70</v>
      </c>
      <c r="P140" s="57">
        <f t="shared" si="74"/>
        <v>84</v>
      </c>
      <c r="R140" s="57">
        <f t="shared" si="76"/>
        <v>91</v>
      </c>
      <c r="T140" s="11">
        <f t="shared" si="77"/>
        <v>98</v>
      </c>
      <c r="V140" s="57">
        <f t="shared" si="78"/>
        <v>112</v>
      </c>
      <c r="X140" s="57">
        <f t="shared" si="75"/>
        <v>126</v>
      </c>
      <c r="Z140" s="57">
        <f t="shared" si="57"/>
        <v>140</v>
      </c>
      <c r="AB140" s="57">
        <f t="shared" si="58"/>
        <v>154</v>
      </c>
      <c r="AD140" s="57">
        <f t="shared" si="59"/>
        <v>168</v>
      </c>
      <c r="AF140" s="57">
        <f t="shared" si="60"/>
        <v>182</v>
      </c>
      <c r="AH140" s="57">
        <f t="shared" si="61"/>
        <v>196</v>
      </c>
      <c r="AJ140" s="57">
        <f t="shared" si="62"/>
        <v>210</v>
      </c>
      <c r="AL140" s="57">
        <f t="shared" si="63"/>
        <v>224</v>
      </c>
      <c r="AN140" s="57">
        <f t="shared" si="64"/>
        <v>238</v>
      </c>
      <c r="AP140" s="57">
        <f t="shared" si="65"/>
        <v>252</v>
      </c>
      <c r="AR140" s="57">
        <f t="shared" si="66"/>
        <v>266</v>
      </c>
      <c r="AT140" s="57">
        <f t="shared" si="67"/>
        <v>280</v>
      </c>
      <c r="AV140" s="57">
        <f t="shared" si="68"/>
        <v>294</v>
      </c>
    </row>
    <row r="141" spans="1:48">
      <c r="A141" s="128">
        <f>'Aim 2 Study Calendar - LEO'!A141</f>
        <v>339</v>
      </c>
      <c r="B141" s="3">
        <f>'Aim 2 Study Calendar - LEO'!E141</f>
        <v>0</v>
      </c>
      <c r="C141" s="59">
        <f>'Aim 2 Study Calendar - LEO'!T141</f>
        <v>0</v>
      </c>
      <c r="D141" s="57">
        <f>'Aim 2 Study Calendar - LEO'!AY141</f>
        <v>0</v>
      </c>
      <c r="F141" s="57">
        <f t="shared" si="69"/>
        <v>14</v>
      </c>
      <c r="H141" s="57">
        <f t="shared" si="70"/>
        <v>28</v>
      </c>
      <c r="J141" s="57">
        <f t="shared" si="71"/>
        <v>42</v>
      </c>
      <c r="L141" s="57">
        <f t="shared" si="72"/>
        <v>56</v>
      </c>
      <c r="N141" s="57">
        <f t="shared" si="73"/>
        <v>70</v>
      </c>
      <c r="P141" s="57">
        <f t="shared" si="74"/>
        <v>84</v>
      </c>
      <c r="R141" s="57">
        <f t="shared" si="76"/>
        <v>91</v>
      </c>
      <c r="T141" s="11">
        <f t="shared" si="77"/>
        <v>98</v>
      </c>
      <c r="V141" s="57">
        <f t="shared" si="78"/>
        <v>112</v>
      </c>
      <c r="X141" s="57">
        <f t="shared" si="75"/>
        <v>126</v>
      </c>
      <c r="Z141" s="57">
        <f t="shared" si="57"/>
        <v>140</v>
      </c>
      <c r="AB141" s="57">
        <f t="shared" si="58"/>
        <v>154</v>
      </c>
      <c r="AD141" s="57">
        <f t="shared" si="59"/>
        <v>168</v>
      </c>
      <c r="AF141" s="57">
        <f t="shared" si="60"/>
        <v>182</v>
      </c>
      <c r="AH141" s="57">
        <f t="shared" si="61"/>
        <v>196</v>
      </c>
      <c r="AJ141" s="57">
        <f t="shared" si="62"/>
        <v>210</v>
      </c>
      <c r="AL141" s="57">
        <f t="shared" si="63"/>
        <v>224</v>
      </c>
      <c r="AN141" s="57">
        <f t="shared" si="64"/>
        <v>238</v>
      </c>
      <c r="AP141" s="57">
        <f t="shared" si="65"/>
        <v>252</v>
      </c>
      <c r="AR141" s="57">
        <f t="shared" si="66"/>
        <v>266</v>
      </c>
      <c r="AT141" s="57">
        <f t="shared" si="67"/>
        <v>280</v>
      </c>
      <c r="AV141" s="57">
        <f t="shared" si="68"/>
        <v>294</v>
      </c>
    </row>
    <row r="142" spans="1:48">
      <c r="A142" s="128">
        <f>'Aim 2 Study Calendar - LEO'!A142</f>
        <v>340</v>
      </c>
      <c r="B142" s="3">
        <f>'Aim 2 Study Calendar - LEO'!E142</f>
        <v>0</v>
      </c>
      <c r="C142" s="59">
        <f>'Aim 2 Study Calendar - LEO'!T142</f>
        <v>0</v>
      </c>
      <c r="D142" s="57">
        <f>'Aim 2 Study Calendar - LEO'!AY142</f>
        <v>0</v>
      </c>
      <c r="F142" s="57">
        <f t="shared" si="69"/>
        <v>14</v>
      </c>
      <c r="H142" s="57">
        <f t="shared" si="70"/>
        <v>28</v>
      </c>
      <c r="J142" s="57">
        <f t="shared" si="71"/>
        <v>42</v>
      </c>
      <c r="L142" s="57">
        <f t="shared" si="72"/>
        <v>56</v>
      </c>
      <c r="N142" s="57">
        <f t="shared" si="73"/>
        <v>70</v>
      </c>
      <c r="P142" s="57">
        <f t="shared" si="74"/>
        <v>84</v>
      </c>
      <c r="R142" s="57">
        <f t="shared" si="76"/>
        <v>91</v>
      </c>
      <c r="T142" s="11">
        <f t="shared" si="77"/>
        <v>98</v>
      </c>
      <c r="V142" s="57">
        <f t="shared" si="78"/>
        <v>112</v>
      </c>
      <c r="X142" s="57">
        <f t="shared" si="75"/>
        <v>126</v>
      </c>
      <c r="Z142" s="57">
        <f t="shared" ref="Z142:Z176" si="79">X142+14</f>
        <v>140</v>
      </c>
      <c r="AB142" s="57">
        <f t="shared" ref="AB142:AB176" si="80">Z142+14</f>
        <v>154</v>
      </c>
      <c r="AD142" s="57">
        <f t="shared" ref="AD142:AD176" si="81">AB142+14</f>
        <v>168</v>
      </c>
      <c r="AF142" s="57">
        <f t="shared" ref="AF142:AF176" si="82">AD142+14</f>
        <v>182</v>
      </c>
      <c r="AH142" s="57">
        <f t="shared" ref="AH142:AH176" si="83">AF142+14</f>
        <v>196</v>
      </c>
      <c r="AJ142" s="57">
        <f t="shared" ref="AJ142:AJ176" si="84">AH142+14</f>
        <v>210</v>
      </c>
      <c r="AL142" s="57">
        <f t="shared" ref="AL142:AL176" si="85">AJ142+14</f>
        <v>224</v>
      </c>
      <c r="AN142" s="57">
        <f t="shared" ref="AN142:AN176" si="86">AL142+14</f>
        <v>238</v>
      </c>
      <c r="AP142" s="57">
        <f t="shared" ref="AP142:AP176" si="87">AN142+14</f>
        <v>252</v>
      </c>
      <c r="AR142" s="57">
        <f t="shared" ref="AR142:AR176" si="88">AP142+14</f>
        <v>266</v>
      </c>
      <c r="AT142" s="57">
        <f t="shared" ref="AT142:AT176" si="89">AR142+14</f>
        <v>280</v>
      </c>
      <c r="AV142" s="57">
        <f t="shared" ref="AV142:AV176" si="90">AT142+14</f>
        <v>294</v>
      </c>
    </row>
    <row r="143" spans="1:48">
      <c r="A143" s="128">
        <f>'Aim 2 Study Calendar - LEO'!A143</f>
        <v>341</v>
      </c>
      <c r="B143" s="3">
        <f>'Aim 2 Study Calendar - LEO'!E143</f>
        <v>0</v>
      </c>
      <c r="C143" s="59">
        <f>'Aim 2 Study Calendar - LEO'!T143</f>
        <v>0</v>
      </c>
      <c r="D143" s="57">
        <f>'Aim 2 Study Calendar - LEO'!AY143</f>
        <v>0</v>
      </c>
      <c r="F143" s="57">
        <f t="shared" si="69"/>
        <v>14</v>
      </c>
      <c r="H143" s="57">
        <f t="shared" si="70"/>
        <v>28</v>
      </c>
      <c r="J143" s="57">
        <f t="shared" si="71"/>
        <v>42</v>
      </c>
      <c r="L143" s="57">
        <f t="shared" si="72"/>
        <v>56</v>
      </c>
      <c r="N143" s="57">
        <f t="shared" si="73"/>
        <v>70</v>
      </c>
      <c r="P143" s="57">
        <f t="shared" si="74"/>
        <v>84</v>
      </c>
      <c r="R143" s="57">
        <f t="shared" si="76"/>
        <v>91</v>
      </c>
      <c r="T143" s="11">
        <f t="shared" si="77"/>
        <v>98</v>
      </c>
      <c r="V143" s="57">
        <f t="shared" si="78"/>
        <v>112</v>
      </c>
      <c r="X143" s="57">
        <f t="shared" si="75"/>
        <v>126</v>
      </c>
      <c r="Z143" s="57">
        <f t="shared" si="79"/>
        <v>140</v>
      </c>
      <c r="AB143" s="57">
        <f t="shared" si="80"/>
        <v>154</v>
      </c>
      <c r="AD143" s="57">
        <f t="shared" si="81"/>
        <v>168</v>
      </c>
      <c r="AF143" s="57">
        <f t="shared" si="82"/>
        <v>182</v>
      </c>
      <c r="AH143" s="57">
        <f t="shared" si="83"/>
        <v>196</v>
      </c>
      <c r="AJ143" s="57">
        <f t="shared" si="84"/>
        <v>210</v>
      </c>
      <c r="AL143" s="57">
        <f t="shared" si="85"/>
        <v>224</v>
      </c>
      <c r="AN143" s="57">
        <f t="shared" si="86"/>
        <v>238</v>
      </c>
      <c r="AP143" s="57">
        <f t="shared" si="87"/>
        <v>252</v>
      </c>
      <c r="AR143" s="57">
        <f t="shared" si="88"/>
        <v>266</v>
      </c>
      <c r="AT143" s="57">
        <f t="shared" si="89"/>
        <v>280</v>
      </c>
      <c r="AV143" s="57">
        <f t="shared" si="90"/>
        <v>294</v>
      </c>
    </row>
    <row r="144" spans="1:48">
      <c r="A144" s="128">
        <f>'Aim 2 Study Calendar - LEO'!A144</f>
        <v>342</v>
      </c>
      <c r="B144" s="3">
        <f>'Aim 2 Study Calendar - LEO'!E144</f>
        <v>0</v>
      </c>
      <c r="C144" s="59">
        <f>'Aim 2 Study Calendar - LEO'!T144</f>
        <v>0</v>
      </c>
      <c r="D144" s="57">
        <f>'Aim 2 Study Calendar - LEO'!AY144</f>
        <v>0</v>
      </c>
      <c r="F144" s="57">
        <f t="shared" si="69"/>
        <v>14</v>
      </c>
      <c r="H144" s="57">
        <f t="shared" si="70"/>
        <v>28</v>
      </c>
      <c r="J144" s="57">
        <f t="shared" si="71"/>
        <v>42</v>
      </c>
      <c r="L144" s="57">
        <f t="shared" si="72"/>
        <v>56</v>
      </c>
      <c r="N144" s="57">
        <f t="shared" si="73"/>
        <v>70</v>
      </c>
      <c r="P144" s="57">
        <f t="shared" si="74"/>
        <v>84</v>
      </c>
      <c r="R144" s="57">
        <f t="shared" si="76"/>
        <v>91</v>
      </c>
      <c r="T144" s="11">
        <f t="shared" si="77"/>
        <v>98</v>
      </c>
      <c r="V144" s="57">
        <f t="shared" si="78"/>
        <v>112</v>
      </c>
      <c r="X144" s="57">
        <f t="shared" si="75"/>
        <v>126</v>
      </c>
      <c r="Z144" s="57">
        <f t="shared" si="79"/>
        <v>140</v>
      </c>
      <c r="AB144" s="57">
        <f t="shared" si="80"/>
        <v>154</v>
      </c>
      <c r="AD144" s="57">
        <f t="shared" si="81"/>
        <v>168</v>
      </c>
      <c r="AF144" s="57">
        <f t="shared" si="82"/>
        <v>182</v>
      </c>
      <c r="AH144" s="57">
        <f t="shared" si="83"/>
        <v>196</v>
      </c>
      <c r="AJ144" s="57">
        <f t="shared" si="84"/>
        <v>210</v>
      </c>
      <c r="AL144" s="57">
        <f t="shared" si="85"/>
        <v>224</v>
      </c>
      <c r="AN144" s="57">
        <f t="shared" si="86"/>
        <v>238</v>
      </c>
      <c r="AP144" s="57">
        <f t="shared" si="87"/>
        <v>252</v>
      </c>
      <c r="AR144" s="57">
        <f t="shared" si="88"/>
        <v>266</v>
      </c>
      <c r="AT144" s="57">
        <f t="shared" si="89"/>
        <v>280</v>
      </c>
      <c r="AV144" s="57">
        <f t="shared" si="90"/>
        <v>294</v>
      </c>
    </row>
    <row r="145" spans="1:48">
      <c r="A145" s="128">
        <f>'Aim 2 Study Calendar - LEO'!A145</f>
        <v>343</v>
      </c>
      <c r="B145" s="3">
        <f>'Aim 2 Study Calendar - LEO'!E145</f>
        <v>0</v>
      </c>
      <c r="C145" s="59">
        <f>'Aim 2 Study Calendar - LEO'!T145</f>
        <v>0</v>
      </c>
      <c r="D145" s="57">
        <f>'Aim 2 Study Calendar - LEO'!AY145</f>
        <v>0</v>
      </c>
      <c r="F145" s="57">
        <f t="shared" si="69"/>
        <v>14</v>
      </c>
      <c r="H145" s="57">
        <f t="shared" si="70"/>
        <v>28</v>
      </c>
      <c r="J145" s="57">
        <f t="shared" si="71"/>
        <v>42</v>
      </c>
      <c r="L145" s="57">
        <f t="shared" si="72"/>
        <v>56</v>
      </c>
      <c r="N145" s="57">
        <f t="shared" si="73"/>
        <v>70</v>
      </c>
      <c r="P145" s="57">
        <f t="shared" si="74"/>
        <v>84</v>
      </c>
      <c r="R145" s="57">
        <f t="shared" si="76"/>
        <v>91</v>
      </c>
      <c r="T145" s="11">
        <f t="shared" si="77"/>
        <v>98</v>
      </c>
      <c r="V145" s="57">
        <f t="shared" si="78"/>
        <v>112</v>
      </c>
      <c r="X145" s="57">
        <f t="shared" si="75"/>
        <v>126</v>
      </c>
      <c r="Z145" s="57">
        <f t="shared" si="79"/>
        <v>140</v>
      </c>
      <c r="AB145" s="57">
        <f t="shared" si="80"/>
        <v>154</v>
      </c>
      <c r="AD145" s="57">
        <f t="shared" si="81"/>
        <v>168</v>
      </c>
      <c r="AF145" s="57">
        <f t="shared" si="82"/>
        <v>182</v>
      </c>
      <c r="AH145" s="57">
        <f t="shared" si="83"/>
        <v>196</v>
      </c>
      <c r="AJ145" s="57">
        <f t="shared" si="84"/>
        <v>210</v>
      </c>
      <c r="AL145" s="57">
        <f t="shared" si="85"/>
        <v>224</v>
      </c>
      <c r="AN145" s="57">
        <f t="shared" si="86"/>
        <v>238</v>
      </c>
      <c r="AP145" s="57">
        <f t="shared" si="87"/>
        <v>252</v>
      </c>
      <c r="AR145" s="57">
        <f t="shared" si="88"/>
        <v>266</v>
      </c>
      <c r="AT145" s="57">
        <f t="shared" si="89"/>
        <v>280</v>
      </c>
      <c r="AV145" s="57">
        <f t="shared" si="90"/>
        <v>294</v>
      </c>
    </row>
    <row r="146" spans="1:48">
      <c r="A146" s="128">
        <f>'Aim 2 Study Calendar - LEO'!A146</f>
        <v>344</v>
      </c>
      <c r="B146" s="3">
        <f>'Aim 2 Study Calendar - LEO'!E146</f>
        <v>0</v>
      </c>
      <c r="C146" s="59">
        <f>'Aim 2 Study Calendar - LEO'!T146</f>
        <v>0</v>
      </c>
      <c r="D146" s="57">
        <f>'Aim 2 Study Calendar - LEO'!AY146</f>
        <v>0</v>
      </c>
      <c r="F146" s="57">
        <f t="shared" si="69"/>
        <v>14</v>
      </c>
      <c r="H146" s="57">
        <f t="shared" si="70"/>
        <v>28</v>
      </c>
      <c r="J146" s="57">
        <f t="shared" si="71"/>
        <v>42</v>
      </c>
      <c r="L146" s="57">
        <f t="shared" si="72"/>
        <v>56</v>
      </c>
      <c r="N146" s="57">
        <f t="shared" si="73"/>
        <v>70</v>
      </c>
      <c r="P146" s="57">
        <f t="shared" si="74"/>
        <v>84</v>
      </c>
      <c r="R146" s="57">
        <f t="shared" si="76"/>
        <v>91</v>
      </c>
      <c r="T146" s="11">
        <f t="shared" si="77"/>
        <v>98</v>
      </c>
      <c r="V146" s="57">
        <f t="shared" si="78"/>
        <v>112</v>
      </c>
      <c r="X146" s="57">
        <f t="shared" si="75"/>
        <v>126</v>
      </c>
      <c r="Z146" s="57">
        <f t="shared" si="79"/>
        <v>140</v>
      </c>
      <c r="AB146" s="57">
        <f t="shared" si="80"/>
        <v>154</v>
      </c>
      <c r="AD146" s="57">
        <f t="shared" si="81"/>
        <v>168</v>
      </c>
      <c r="AF146" s="57">
        <f t="shared" si="82"/>
        <v>182</v>
      </c>
      <c r="AH146" s="57">
        <f t="shared" si="83"/>
        <v>196</v>
      </c>
      <c r="AJ146" s="57">
        <f t="shared" si="84"/>
        <v>210</v>
      </c>
      <c r="AL146" s="57">
        <f t="shared" si="85"/>
        <v>224</v>
      </c>
      <c r="AN146" s="57">
        <f t="shared" si="86"/>
        <v>238</v>
      </c>
      <c r="AP146" s="57">
        <f t="shared" si="87"/>
        <v>252</v>
      </c>
      <c r="AR146" s="57">
        <f t="shared" si="88"/>
        <v>266</v>
      </c>
      <c r="AT146" s="57">
        <f t="shared" si="89"/>
        <v>280</v>
      </c>
      <c r="AV146" s="57">
        <f t="shared" si="90"/>
        <v>294</v>
      </c>
    </row>
    <row r="147" spans="1:48">
      <c r="A147" s="128">
        <f>'Aim 2 Study Calendar - LEO'!A147</f>
        <v>345</v>
      </c>
      <c r="B147" s="3">
        <f>'Aim 2 Study Calendar - LEO'!E147</f>
        <v>0</v>
      </c>
      <c r="C147" s="59">
        <f>'Aim 2 Study Calendar - LEO'!T147</f>
        <v>0</v>
      </c>
      <c r="D147" s="57">
        <f>'Aim 2 Study Calendar - LEO'!AY147</f>
        <v>0</v>
      </c>
      <c r="F147" s="57">
        <f t="shared" si="69"/>
        <v>14</v>
      </c>
      <c r="H147" s="57">
        <f t="shared" si="70"/>
        <v>28</v>
      </c>
      <c r="J147" s="57">
        <f t="shared" si="71"/>
        <v>42</v>
      </c>
      <c r="L147" s="57">
        <f t="shared" si="72"/>
        <v>56</v>
      </c>
      <c r="N147" s="57">
        <f t="shared" si="73"/>
        <v>70</v>
      </c>
      <c r="P147" s="57">
        <f t="shared" si="74"/>
        <v>84</v>
      </c>
      <c r="R147" s="57">
        <f t="shared" si="76"/>
        <v>91</v>
      </c>
      <c r="T147" s="11">
        <f t="shared" si="77"/>
        <v>98</v>
      </c>
      <c r="V147" s="57">
        <f t="shared" si="78"/>
        <v>112</v>
      </c>
      <c r="X147" s="57">
        <f t="shared" si="75"/>
        <v>126</v>
      </c>
      <c r="Z147" s="57">
        <f t="shared" si="79"/>
        <v>140</v>
      </c>
      <c r="AB147" s="57">
        <f t="shared" si="80"/>
        <v>154</v>
      </c>
      <c r="AD147" s="57">
        <f t="shared" si="81"/>
        <v>168</v>
      </c>
      <c r="AF147" s="57">
        <f t="shared" si="82"/>
        <v>182</v>
      </c>
      <c r="AH147" s="57">
        <f t="shared" si="83"/>
        <v>196</v>
      </c>
      <c r="AJ147" s="57">
        <f t="shared" si="84"/>
        <v>210</v>
      </c>
      <c r="AL147" s="57">
        <f t="shared" si="85"/>
        <v>224</v>
      </c>
      <c r="AN147" s="57">
        <f t="shared" si="86"/>
        <v>238</v>
      </c>
      <c r="AP147" s="57">
        <f t="shared" si="87"/>
        <v>252</v>
      </c>
      <c r="AR147" s="57">
        <f t="shared" si="88"/>
        <v>266</v>
      </c>
      <c r="AT147" s="57">
        <f t="shared" si="89"/>
        <v>280</v>
      </c>
      <c r="AV147" s="57">
        <f t="shared" si="90"/>
        <v>294</v>
      </c>
    </row>
    <row r="148" spans="1:48">
      <c r="A148" s="128">
        <f>'Aim 2 Study Calendar - LEO'!A148</f>
        <v>346</v>
      </c>
      <c r="B148" s="3">
        <f>'Aim 2 Study Calendar - LEO'!E148</f>
        <v>0</v>
      </c>
      <c r="C148" s="59">
        <f>'Aim 2 Study Calendar - LEO'!T148</f>
        <v>0</v>
      </c>
      <c r="D148" s="57">
        <f>'Aim 2 Study Calendar - LEO'!AY148</f>
        <v>0</v>
      </c>
      <c r="F148" s="57">
        <f t="shared" si="69"/>
        <v>14</v>
      </c>
      <c r="H148" s="57">
        <f t="shared" si="70"/>
        <v>28</v>
      </c>
      <c r="J148" s="57">
        <f t="shared" si="71"/>
        <v>42</v>
      </c>
      <c r="L148" s="57">
        <f t="shared" si="72"/>
        <v>56</v>
      </c>
      <c r="N148" s="57">
        <f t="shared" si="73"/>
        <v>70</v>
      </c>
      <c r="P148" s="57">
        <f t="shared" si="74"/>
        <v>84</v>
      </c>
      <c r="R148" s="57">
        <f t="shared" si="76"/>
        <v>91</v>
      </c>
      <c r="T148" s="11">
        <f t="shared" si="77"/>
        <v>98</v>
      </c>
      <c r="V148" s="57">
        <f t="shared" si="78"/>
        <v>112</v>
      </c>
      <c r="X148" s="57">
        <f t="shared" si="75"/>
        <v>126</v>
      </c>
      <c r="Z148" s="57">
        <f t="shared" si="79"/>
        <v>140</v>
      </c>
      <c r="AB148" s="57">
        <f t="shared" si="80"/>
        <v>154</v>
      </c>
      <c r="AD148" s="57">
        <f t="shared" si="81"/>
        <v>168</v>
      </c>
      <c r="AF148" s="57">
        <f t="shared" si="82"/>
        <v>182</v>
      </c>
      <c r="AH148" s="57">
        <f t="shared" si="83"/>
        <v>196</v>
      </c>
      <c r="AJ148" s="57">
        <f t="shared" si="84"/>
        <v>210</v>
      </c>
      <c r="AL148" s="57">
        <f t="shared" si="85"/>
        <v>224</v>
      </c>
      <c r="AN148" s="57">
        <f t="shared" si="86"/>
        <v>238</v>
      </c>
      <c r="AP148" s="57">
        <f t="shared" si="87"/>
        <v>252</v>
      </c>
      <c r="AR148" s="57">
        <f t="shared" si="88"/>
        <v>266</v>
      </c>
      <c r="AT148" s="57">
        <f t="shared" si="89"/>
        <v>280</v>
      </c>
      <c r="AV148" s="57">
        <f t="shared" si="90"/>
        <v>294</v>
      </c>
    </row>
    <row r="149" spans="1:48">
      <c r="A149" s="128">
        <f>'Aim 2 Study Calendar - LEO'!A149</f>
        <v>347</v>
      </c>
      <c r="B149" s="3">
        <f>'Aim 2 Study Calendar - LEO'!E149</f>
        <v>0</v>
      </c>
      <c r="C149" s="59">
        <f>'Aim 2 Study Calendar - LEO'!T149</f>
        <v>0</v>
      </c>
      <c r="D149" s="57">
        <f>'Aim 2 Study Calendar - LEO'!AY149</f>
        <v>0</v>
      </c>
      <c r="F149" s="57">
        <f t="shared" si="69"/>
        <v>14</v>
      </c>
      <c r="H149" s="57">
        <f t="shared" si="70"/>
        <v>28</v>
      </c>
      <c r="J149" s="57">
        <f t="shared" si="71"/>
        <v>42</v>
      </c>
      <c r="L149" s="57">
        <f t="shared" si="72"/>
        <v>56</v>
      </c>
      <c r="N149" s="57">
        <f t="shared" si="73"/>
        <v>70</v>
      </c>
      <c r="P149" s="57">
        <f t="shared" si="74"/>
        <v>84</v>
      </c>
      <c r="R149" s="57">
        <f t="shared" si="76"/>
        <v>91</v>
      </c>
      <c r="T149" s="11">
        <f t="shared" si="77"/>
        <v>98</v>
      </c>
      <c r="V149" s="57">
        <f t="shared" si="78"/>
        <v>112</v>
      </c>
      <c r="X149" s="57">
        <f t="shared" si="75"/>
        <v>126</v>
      </c>
      <c r="Z149" s="57">
        <f t="shared" si="79"/>
        <v>140</v>
      </c>
      <c r="AB149" s="57">
        <f t="shared" si="80"/>
        <v>154</v>
      </c>
      <c r="AD149" s="57">
        <f t="shared" si="81"/>
        <v>168</v>
      </c>
      <c r="AF149" s="57">
        <f t="shared" si="82"/>
        <v>182</v>
      </c>
      <c r="AH149" s="57">
        <f t="shared" si="83"/>
        <v>196</v>
      </c>
      <c r="AJ149" s="57">
        <f t="shared" si="84"/>
        <v>210</v>
      </c>
      <c r="AL149" s="57">
        <f t="shared" si="85"/>
        <v>224</v>
      </c>
      <c r="AN149" s="57">
        <f t="shared" si="86"/>
        <v>238</v>
      </c>
      <c r="AP149" s="57">
        <f t="shared" si="87"/>
        <v>252</v>
      </c>
      <c r="AR149" s="57">
        <f t="shared" si="88"/>
        <v>266</v>
      </c>
      <c r="AT149" s="57">
        <f t="shared" si="89"/>
        <v>280</v>
      </c>
      <c r="AV149" s="57">
        <f t="shared" si="90"/>
        <v>294</v>
      </c>
    </row>
    <row r="150" spans="1:48">
      <c r="A150" s="128">
        <f>'Aim 2 Study Calendar - LEO'!A150</f>
        <v>348</v>
      </c>
      <c r="B150" s="3">
        <f>'Aim 2 Study Calendar - LEO'!E150</f>
        <v>0</v>
      </c>
      <c r="C150" s="59">
        <f>'Aim 2 Study Calendar - LEO'!T150</f>
        <v>0</v>
      </c>
      <c r="D150" s="57">
        <f>'Aim 2 Study Calendar - LEO'!AY150</f>
        <v>0</v>
      </c>
      <c r="F150" s="57">
        <f t="shared" si="69"/>
        <v>14</v>
      </c>
      <c r="H150" s="57">
        <f t="shared" si="70"/>
        <v>28</v>
      </c>
      <c r="J150" s="57">
        <f t="shared" si="71"/>
        <v>42</v>
      </c>
      <c r="L150" s="57">
        <f t="shared" si="72"/>
        <v>56</v>
      </c>
      <c r="N150" s="57">
        <f t="shared" si="73"/>
        <v>70</v>
      </c>
      <c r="P150" s="57">
        <f t="shared" si="74"/>
        <v>84</v>
      </c>
      <c r="R150" s="57">
        <f t="shared" si="76"/>
        <v>91</v>
      </c>
      <c r="T150" s="11">
        <f t="shared" si="77"/>
        <v>98</v>
      </c>
      <c r="V150" s="57">
        <f t="shared" si="78"/>
        <v>112</v>
      </c>
      <c r="X150" s="57">
        <f t="shared" si="75"/>
        <v>126</v>
      </c>
      <c r="Z150" s="57">
        <f t="shared" si="79"/>
        <v>140</v>
      </c>
      <c r="AB150" s="57">
        <f t="shared" si="80"/>
        <v>154</v>
      </c>
      <c r="AD150" s="57">
        <f t="shared" si="81"/>
        <v>168</v>
      </c>
      <c r="AF150" s="57">
        <f t="shared" si="82"/>
        <v>182</v>
      </c>
      <c r="AH150" s="57">
        <f t="shared" si="83"/>
        <v>196</v>
      </c>
      <c r="AJ150" s="57">
        <f t="shared" si="84"/>
        <v>210</v>
      </c>
      <c r="AL150" s="57">
        <f t="shared" si="85"/>
        <v>224</v>
      </c>
      <c r="AN150" s="57">
        <f t="shared" si="86"/>
        <v>238</v>
      </c>
      <c r="AP150" s="57">
        <f t="shared" si="87"/>
        <v>252</v>
      </c>
      <c r="AR150" s="57">
        <f t="shared" si="88"/>
        <v>266</v>
      </c>
      <c r="AT150" s="57">
        <f t="shared" si="89"/>
        <v>280</v>
      </c>
      <c r="AV150" s="57">
        <f t="shared" si="90"/>
        <v>294</v>
      </c>
    </row>
    <row r="151" spans="1:48">
      <c r="A151" s="128">
        <f>'Aim 2 Study Calendar - LEO'!A151</f>
        <v>349</v>
      </c>
      <c r="B151" s="3">
        <f>'Aim 2 Study Calendar - LEO'!E151</f>
        <v>0</v>
      </c>
      <c r="C151" s="59">
        <f>'Aim 2 Study Calendar - LEO'!T151</f>
        <v>0</v>
      </c>
      <c r="D151" s="57">
        <f>'Aim 2 Study Calendar - LEO'!AY151</f>
        <v>0</v>
      </c>
      <c r="F151" s="57">
        <f t="shared" si="69"/>
        <v>14</v>
      </c>
      <c r="H151" s="57">
        <f t="shared" si="70"/>
        <v>28</v>
      </c>
      <c r="J151" s="57">
        <f t="shared" si="71"/>
        <v>42</v>
      </c>
      <c r="L151" s="57">
        <f t="shared" si="72"/>
        <v>56</v>
      </c>
      <c r="N151" s="57">
        <f t="shared" si="73"/>
        <v>70</v>
      </c>
      <c r="P151" s="57">
        <f t="shared" si="74"/>
        <v>84</v>
      </c>
      <c r="R151" s="57">
        <f t="shared" si="76"/>
        <v>91</v>
      </c>
      <c r="T151" s="11">
        <f t="shared" si="77"/>
        <v>98</v>
      </c>
      <c r="V151" s="57">
        <f t="shared" si="78"/>
        <v>112</v>
      </c>
      <c r="X151" s="57">
        <f t="shared" si="75"/>
        <v>126</v>
      </c>
      <c r="Z151" s="57">
        <f t="shared" si="79"/>
        <v>140</v>
      </c>
      <c r="AB151" s="57">
        <f t="shared" si="80"/>
        <v>154</v>
      </c>
      <c r="AD151" s="57">
        <f t="shared" si="81"/>
        <v>168</v>
      </c>
      <c r="AF151" s="57">
        <f t="shared" si="82"/>
        <v>182</v>
      </c>
      <c r="AH151" s="57">
        <f t="shared" si="83"/>
        <v>196</v>
      </c>
      <c r="AJ151" s="57">
        <f t="shared" si="84"/>
        <v>210</v>
      </c>
      <c r="AL151" s="57">
        <f t="shared" si="85"/>
        <v>224</v>
      </c>
      <c r="AN151" s="57">
        <f t="shared" si="86"/>
        <v>238</v>
      </c>
      <c r="AP151" s="57">
        <f t="shared" si="87"/>
        <v>252</v>
      </c>
      <c r="AR151" s="57">
        <f t="shared" si="88"/>
        <v>266</v>
      </c>
      <c r="AT151" s="57">
        <f t="shared" si="89"/>
        <v>280</v>
      </c>
      <c r="AV151" s="57">
        <f t="shared" si="90"/>
        <v>294</v>
      </c>
    </row>
    <row r="152" spans="1:48">
      <c r="A152" s="128">
        <f>'Aim 2 Study Calendar - LEO'!A152</f>
        <v>350</v>
      </c>
      <c r="B152" s="3">
        <f>'Aim 2 Study Calendar - LEO'!E152</f>
        <v>0</v>
      </c>
      <c r="C152" s="59">
        <f>'Aim 2 Study Calendar - LEO'!T152</f>
        <v>0</v>
      </c>
      <c r="D152" s="57">
        <f>'Aim 2 Study Calendar - LEO'!AY152</f>
        <v>0</v>
      </c>
      <c r="F152" s="57">
        <f t="shared" si="69"/>
        <v>14</v>
      </c>
      <c r="H152" s="57">
        <f t="shared" si="70"/>
        <v>28</v>
      </c>
      <c r="J152" s="57">
        <f t="shared" si="71"/>
        <v>42</v>
      </c>
      <c r="L152" s="57">
        <f t="shared" si="72"/>
        <v>56</v>
      </c>
      <c r="N152" s="57">
        <f t="shared" si="73"/>
        <v>70</v>
      </c>
      <c r="P152" s="57">
        <f t="shared" si="74"/>
        <v>84</v>
      </c>
      <c r="R152" s="57">
        <f t="shared" si="76"/>
        <v>91</v>
      </c>
      <c r="T152" s="11">
        <f t="shared" si="77"/>
        <v>98</v>
      </c>
      <c r="V152" s="57">
        <f t="shared" si="78"/>
        <v>112</v>
      </c>
      <c r="X152" s="57">
        <f t="shared" si="75"/>
        <v>126</v>
      </c>
      <c r="Z152" s="57">
        <f t="shared" si="79"/>
        <v>140</v>
      </c>
      <c r="AB152" s="57">
        <f t="shared" si="80"/>
        <v>154</v>
      </c>
      <c r="AD152" s="57">
        <f t="shared" si="81"/>
        <v>168</v>
      </c>
      <c r="AF152" s="57">
        <f t="shared" si="82"/>
        <v>182</v>
      </c>
      <c r="AH152" s="57">
        <f t="shared" si="83"/>
        <v>196</v>
      </c>
      <c r="AJ152" s="57">
        <f t="shared" si="84"/>
        <v>210</v>
      </c>
      <c r="AL152" s="57">
        <f t="shared" si="85"/>
        <v>224</v>
      </c>
      <c r="AN152" s="57">
        <f t="shared" si="86"/>
        <v>238</v>
      </c>
      <c r="AP152" s="57">
        <f t="shared" si="87"/>
        <v>252</v>
      </c>
      <c r="AR152" s="57">
        <f t="shared" si="88"/>
        <v>266</v>
      </c>
      <c r="AT152" s="57">
        <f t="shared" si="89"/>
        <v>280</v>
      </c>
      <c r="AV152" s="57">
        <f t="shared" si="90"/>
        <v>294</v>
      </c>
    </row>
    <row r="153" spans="1:48">
      <c r="A153" s="128">
        <f>'Aim 2 Study Calendar - LEO'!A153</f>
        <v>351</v>
      </c>
      <c r="B153" s="3">
        <f>'Aim 2 Study Calendar - LEO'!E153</f>
        <v>0</v>
      </c>
      <c r="C153" s="59">
        <f>'Aim 2 Study Calendar - LEO'!T153</f>
        <v>0</v>
      </c>
      <c r="D153" s="57">
        <f>'Aim 2 Study Calendar - LEO'!AY153</f>
        <v>0</v>
      </c>
      <c r="F153" s="57">
        <f t="shared" si="69"/>
        <v>14</v>
      </c>
      <c r="H153" s="57">
        <f t="shared" si="70"/>
        <v>28</v>
      </c>
      <c r="J153" s="57">
        <f t="shared" si="71"/>
        <v>42</v>
      </c>
      <c r="L153" s="57">
        <f t="shared" si="72"/>
        <v>56</v>
      </c>
      <c r="N153" s="57">
        <f t="shared" si="73"/>
        <v>70</v>
      </c>
      <c r="P153" s="57">
        <f t="shared" si="74"/>
        <v>84</v>
      </c>
      <c r="R153" s="57">
        <f t="shared" si="76"/>
        <v>91</v>
      </c>
      <c r="T153" s="11">
        <f t="shared" si="77"/>
        <v>98</v>
      </c>
      <c r="V153" s="57">
        <f t="shared" si="78"/>
        <v>112</v>
      </c>
      <c r="X153" s="57">
        <f t="shared" si="75"/>
        <v>126</v>
      </c>
      <c r="Z153" s="57">
        <f t="shared" si="79"/>
        <v>140</v>
      </c>
      <c r="AB153" s="57">
        <f t="shared" si="80"/>
        <v>154</v>
      </c>
      <c r="AD153" s="57">
        <f t="shared" si="81"/>
        <v>168</v>
      </c>
      <c r="AF153" s="57">
        <f t="shared" si="82"/>
        <v>182</v>
      </c>
      <c r="AH153" s="57">
        <f t="shared" si="83"/>
        <v>196</v>
      </c>
      <c r="AJ153" s="57">
        <f t="shared" si="84"/>
        <v>210</v>
      </c>
      <c r="AL153" s="57">
        <f t="shared" si="85"/>
        <v>224</v>
      </c>
      <c r="AN153" s="57">
        <f t="shared" si="86"/>
        <v>238</v>
      </c>
      <c r="AP153" s="57">
        <f t="shared" si="87"/>
        <v>252</v>
      </c>
      <c r="AR153" s="57">
        <f t="shared" si="88"/>
        <v>266</v>
      </c>
      <c r="AT153" s="57">
        <f t="shared" si="89"/>
        <v>280</v>
      </c>
      <c r="AV153" s="57">
        <f t="shared" si="90"/>
        <v>294</v>
      </c>
    </row>
    <row r="154" spans="1:48">
      <c r="A154" s="128">
        <f>'Aim 2 Study Calendar - LEO'!A154</f>
        <v>352</v>
      </c>
      <c r="B154" s="3">
        <f>'Aim 2 Study Calendar - LEO'!E154</f>
        <v>0</v>
      </c>
      <c r="C154" s="59">
        <f>'Aim 2 Study Calendar - LEO'!T154</f>
        <v>0</v>
      </c>
      <c r="D154" s="57">
        <f>'Aim 2 Study Calendar - LEO'!AY154</f>
        <v>0</v>
      </c>
      <c r="F154" s="57">
        <f t="shared" si="69"/>
        <v>14</v>
      </c>
      <c r="H154" s="57">
        <f t="shared" si="70"/>
        <v>28</v>
      </c>
      <c r="J154" s="57">
        <f t="shared" si="71"/>
        <v>42</v>
      </c>
      <c r="L154" s="57">
        <f t="shared" si="72"/>
        <v>56</v>
      </c>
      <c r="N154" s="57">
        <f t="shared" si="73"/>
        <v>70</v>
      </c>
      <c r="P154" s="57">
        <f t="shared" si="74"/>
        <v>84</v>
      </c>
      <c r="R154" s="57">
        <f t="shared" si="76"/>
        <v>91</v>
      </c>
      <c r="T154" s="11">
        <f t="shared" si="77"/>
        <v>98</v>
      </c>
      <c r="V154" s="57">
        <f t="shared" si="78"/>
        <v>112</v>
      </c>
      <c r="X154" s="57">
        <f t="shared" si="75"/>
        <v>126</v>
      </c>
      <c r="Z154" s="57">
        <f t="shared" si="79"/>
        <v>140</v>
      </c>
      <c r="AB154" s="57">
        <f t="shared" si="80"/>
        <v>154</v>
      </c>
      <c r="AD154" s="57">
        <f t="shared" si="81"/>
        <v>168</v>
      </c>
      <c r="AF154" s="57">
        <f t="shared" si="82"/>
        <v>182</v>
      </c>
      <c r="AH154" s="57">
        <f t="shared" si="83"/>
        <v>196</v>
      </c>
      <c r="AJ154" s="57">
        <f t="shared" si="84"/>
        <v>210</v>
      </c>
      <c r="AL154" s="57">
        <f t="shared" si="85"/>
        <v>224</v>
      </c>
      <c r="AN154" s="57">
        <f t="shared" si="86"/>
        <v>238</v>
      </c>
      <c r="AP154" s="57">
        <f t="shared" si="87"/>
        <v>252</v>
      </c>
      <c r="AR154" s="57">
        <f t="shared" si="88"/>
        <v>266</v>
      </c>
      <c r="AT154" s="57">
        <f t="shared" si="89"/>
        <v>280</v>
      </c>
      <c r="AV154" s="57">
        <f t="shared" si="90"/>
        <v>294</v>
      </c>
    </row>
    <row r="155" spans="1:48">
      <c r="A155" s="128">
        <f>'Aim 2 Study Calendar - LEO'!A155</f>
        <v>353</v>
      </c>
      <c r="B155" s="3">
        <f>'Aim 2 Study Calendar - LEO'!E155</f>
        <v>0</v>
      </c>
      <c r="C155" s="59">
        <f>'Aim 2 Study Calendar - LEO'!T155</f>
        <v>0</v>
      </c>
      <c r="D155" s="57">
        <f>'Aim 2 Study Calendar - LEO'!AY155</f>
        <v>0</v>
      </c>
      <c r="F155" s="57">
        <f t="shared" si="69"/>
        <v>14</v>
      </c>
      <c r="H155" s="57">
        <f t="shared" si="70"/>
        <v>28</v>
      </c>
      <c r="J155" s="57">
        <f t="shared" si="71"/>
        <v>42</v>
      </c>
      <c r="L155" s="57">
        <f t="shared" si="72"/>
        <v>56</v>
      </c>
      <c r="N155" s="57">
        <f t="shared" si="73"/>
        <v>70</v>
      </c>
      <c r="P155" s="57">
        <f t="shared" si="74"/>
        <v>84</v>
      </c>
      <c r="R155" s="57">
        <f t="shared" si="76"/>
        <v>91</v>
      </c>
      <c r="T155" s="11">
        <f t="shared" si="77"/>
        <v>98</v>
      </c>
      <c r="V155" s="57">
        <f t="shared" si="78"/>
        <v>112</v>
      </c>
      <c r="X155" s="57">
        <f t="shared" si="75"/>
        <v>126</v>
      </c>
      <c r="Z155" s="57">
        <f t="shared" si="79"/>
        <v>140</v>
      </c>
      <c r="AB155" s="57">
        <f t="shared" si="80"/>
        <v>154</v>
      </c>
      <c r="AD155" s="57">
        <f t="shared" si="81"/>
        <v>168</v>
      </c>
      <c r="AF155" s="57">
        <f t="shared" si="82"/>
        <v>182</v>
      </c>
      <c r="AH155" s="57">
        <f t="shared" si="83"/>
        <v>196</v>
      </c>
      <c r="AJ155" s="57">
        <f t="shared" si="84"/>
        <v>210</v>
      </c>
      <c r="AL155" s="57">
        <f t="shared" si="85"/>
        <v>224</v>
      </c>
      <c r="AN155" s="57">
        <f t="shared" si="86"/>
        <v>238</v>
      </c>
      <c r="AP155" s="57">
        <f t="shared" si="87"/>
        <v>252</v>
      </c>
      <c r="AR155" s="57">
        <f t="shared" si="88"/>
        <v>266</v>
      </c>
      <c r="AT155" s="57">
        <f t="shared" si="89"/>
        <v>280</v>
      </c>
      <c r="AV155" s="57">
        <f t="shared" si="90"/>
        <v>294</v>
      </c>
    </row>
    <row r="156" spans="1:48">
      <c r="A156" s="128">
        <f>'Aim 2 Study Calendar - LEO'!A156</f>
        <v>354</v>
      </c>
      <c r="B156" s="3">
        <f>'Aim 2 Study Calendar - LEO'!E156</f>
        <v>0</v>
      </c>
      <c r="C156" s="59">
        <f>'Aim 2 Study Calendar - LEO'!T156</f>
        <v>0</v>
      </c>
      <c r="D156" s="57">
        <f>'Aim 2 Study Calendar - LEO'!AY156</f>
        <v>0</v>
      </c>
      <c r="F156" s="57">
        <f t="shared" si="69"/>
        <v>14</v>
      </c>
      <c r="H156" s="57">
        <f t="shared" si="70"/>
        <v>28</v>
      </c>
      <c r="J156" s="57">
        <f t="shared" si="71"/>
        <v>42</v>
      </c>
      <c r="L156" s="57">
        <f t="shared" si="72"/>
        <v>56</v>
      </c>
      <c r="N156" s="57">
        <f t="shared" si="73"/>
        <v>70</v>
      </c>
      <c r="P156" s="57">
        <f t="shared" si="74"/>
        <v>84</v>
      </c>
      <c r="R156" s="57">
        <f t="shared" si="76"/>
        <v>91</v>
      </c>
      <c r="T156" s="11">
        <f t="shared" si="77"/>
        <v>98</v>
      </c>
      <c r="V156" s="57">
        <f t="shared" si="78"/>
        <v>112</v>
      </c>
      <c r="X156" s="57">
        <f t="shared" si="75"/>
        <v>126</v>
      </c>
      <c r="Z156" s="57">
        <f t="shared" si="79"/>
        <v>140</v>
      </c>
      <c r="AB156" s="57">
        <f t="shared" si="80"/>
        <v>154</v>
      </c>
      <c r="AD156" s="57">
        <f t="shared" si="81"/>
        <v>168</v>
      </c>
      <c r="AF156" s="57">
        <f t="shared" si="82"/>
        <v>182</v>
      </c>
      <c r="AH156" s="57">
        <f t="shared" si="83"/>
        <v>196</v>
      </c>
      <c r="AJ156" s="57">
        <f t="shared" si="84"/>
        <v>210</v>
      </c>
      <c r="AL156" s="57">
        <f t="shared" si="85"/>
        <v>224</v>
      </c>
      <c r="AN156" s="57">
        <f t="shared" si="86"/>
        <v>238</v>
      </c>
      <c r="AP156" s="57">
        <f t="shared" si="87"/>
        <v>252</v>
      </c>
      <c r="AR156" s="57">
        <f t="shared" si="88"/>
        <v>266</v>
      </c>
      <c r="AT156" s="57">
        <f t="shared" si="89"/>
        <v>280</v>
      </c>
      <c r="AV156" s="57">
        <f t="shared" si="90"/>
        <v>294</v>
      </c>
    </row>
    <row r="157" spans="1:48">
      <c r="A157" s="128">
        <f>'Aim 2 Study Calendar - LEO'!A157</f>
        <v>355</v>
      </c>
      <c r="B157" s="3">
        <f>'Aim 2 Study Calendar - LEO'!E157</f>
        <v>0</v>
      </c>
      <c r="C157" s="59">
        <f>'Aim 2 Study Calendar - LEO'!T157</f>
        <v>0</v>
      </c>
      <c r="D157" s="57">
        <f>'Aim 2 Study Calendar - LEO'!AY157</f>
        <v>0</v>
      </c>
      <c r="F157" s="57">
        <f t="shared" si="69"/>
        <v>14</v>
      </c>
      <c r="H157" s="57">
        <f t="shared" si="70"/>
        <v>28</v>
      </c>
      <c r="J157" s="57">
        <f t="shared" si="71"/>
        <v>42</v>
      </c>
      <c r="L157" s="57">
        <f t="shared" si="72"/>
        <v>56</v>
      </c>
      <c r="N157" s="57">
        <f t="shared" si="73"/>
        <v>70</v>
      </c>
      <c r="P157" s="57">
        <f t="shared" si="74"/>
        <v>84</v>
      </c>
      <c r="R157" s="57">
        <f t="shared" si="76"/>
        <v>91</v>
      </c>
      <c r="T157" s="11">
        <f t="shared" si="77"/>
        <v>98</v>
      </c>
      <c r="V157" s="57">
        <f t="shared" si="78"/>
        <v>112</v>
      </c>
      <c r="X157" s="57">
        <f t="shared" si="75"/>
        <v>126</v>
      </c>
      <c r="Z157" s="57">
        <f t="shared" si="79"/>
        <v>140</v>
      </c>
      <c r="AB157" s="57">
        <f t="shared" si="80"/>
        <v>154</v>
      </c>
      <c r="AD157" s="57">
        <f t="shared" si="81"/>
        <v>168</v>
      </c>
      <c r="AF157" s="57">
        <f t="shared" si="82"/>
        <v>182</v>
      </c>
      <c r="AH157" s="57">
        <f t="shared" si="83"/>
        <v>196</v>
      </c>
      <c r="AJ157" s="57">
        <f t="shared" si="84"/>
        <v>210</v>
      </c>
      <c r="AL157" s="57">
        <f t="shared" si="85"/>
        <v>224</v>
      </c>
      <c r="AN157" s="57">
        <f t="shared" si="86"/>
        <v>238</v>
      </c>
      <c r="AP157" s="57">
        <f t="shared" si="87"/>
        <v>252</v>
      </c>
      <c r="AR157" s="57">
        <f t="shared" si="88"/>
        <v>266</v>
      </c>
      <c r="AT157" s="57">
        <f t="shared" si="89"/>
        <v>280</v>
      </c>
      <c r="AV157" s="57">
        <f t="shared" si="90"/>
        <v>294</v>
      </c>
    </row>
    <row r="158" spans="1:48">
      <c r="A158" s="128">
        <f>'Aim 2 Study Calendar - LEO'!A158</f>
        <v>356</v>
      </c>
      <c r="B158" s="3">
        <f>'Aim 2 Study Calendar - LEO'!E158</f>
        <v>0</v>
      </c>
      <c r="C158" s="59">
        <f>'Aim 2 Study Calendar - LEO'!T158</f>
        <v>0</v>
      </c>
      <c r="D158" s="57">
        <f>'Aim 2 Study Calendar - LEO'!AY158</f>
        <v>0</v>
      </c>
      <c r="F158" s="57">
        <f t="shared" si="69"/>
        <v>14</v>
      </c>
      <c r="H158" s="57">
        <f t="shared" si="70"/>
        <v>28</v>
      </c>
      <c r="J158" s="57">
        <f t="shared" si="71"/>
        <v>42</v>
      </c>
      <c r="L158" s="57">
        <f t="shared" si="72"/>
        <v>56</v>
      </c>
      <c r="N158" s="57">
        <f t="shared" si="73"/>
        <v>70</v>
      </c>
      <c r="P158" s="57">
        <f t="shared" si="74"/>
        <v>84</v>
      </c>
      <c r="R158" s="57">
        <f t="shared" si="76"/>
        <v>91</v>
      </c>
      <c r="T158" s="11">
        <f t="shared" si="77"/>
        <v>98</v>
      </c>
      <c r="V158" s="57">
        <f t="shared" si="78"/>
        <v>112</v>
      </c>
      <c r="X158" s="57">
        <f t="shared" si="75"/>
        <v>126</v>
      </c>
      <c r="Z158" s="57">
        <f t="shared" si="79"/>
        <v>140</v>
      </c>
      <c r="AB158" s="57">
        <f t="shared" si="80"/>
        <v>154</v>
      </c>
      <c r="AD158" s="57">
        <f t="shared" si="81"/>
        <v>168</v>
      </c>
      <c r="AF158" s="57">
        <f t="shared" si="82"/>
        <v>182</v>
      </c>
      <c r="AH158" s="57">
        <f t="shared" si="83"/>
        <v>196</v>
      </c>
      <c r="AJ158" s="57">
        <f t="shared" si="84"/>
        <v>210</v>
      </c>
      <c r="AL158" s="57">
        <f t="shared" si="85"/>
        <v>224</v>
      </c>
      <c r="AN158" s="57">
        <f t="shared" si="86"/>
        <v>238</v>
      </c>
      <c r="AP158" s="57">
        <f t="shared" si="87"/>
        <v>252</v>
      </c>
      <c r="AR158" s="57">
        <f t="shared" si="88"/>
        <v>266</v>
      </c>
      <c r="AT158" s="57">
        <f t="shared" si="89"/>
        <v>280</v>
      </c>
      <c r="AV158" s="57">
        <f t="shared" si="90"/>
        <v>294</v>
      </c>
    </row>
    <row r="159" spans="1:48">
      <c r="A159" s="128">
        <f>'Aim 2 Study Calendar - LEO'!A159</f>
        <v>357</v>
      </c>
      <c r="B159" s="3">
        <f>'Aim 2 Study Calendar - LEO'!E159</f>
        <v>0</v>
      </c>
      <c r="C159" s="59">
        <f>'Aim 2 Study Calendar - LEO'!T159</f>
        <v>0</v>
      </c>
      <c r="D159" s="57">
        <f>'Aim 2 Study Calendar - LEO'!AY159</f>
        <v>0</v>
      </c>
      <c r="F159" s="57">
        <f t="shared" si="69"/>
        <v>14</v>
      </c>
      <c r="H159" s="57">
        <f t="shared" si="70"/>
        <v>28</v>
      </c>
      <c r="J159" s="57">
        <f t="shared" si="71"/>
        <v>42</v>
      </c>
      <c r="L159" s="57">
        <f t="shared" si="72"/>
        <v>56</v>
      </c>
      <c r="N159" s="57">
        <f t="shared" si="73"/>
        <v>70</v>
      </c>
      <c r="P159" s="57">
        <f t="shared" si="74"/>
        <v>84</v>
      </c>
      <c r="R159" s="57">
        <f t="shared" si="76"/>
        <v>91</v>
      </c>
      <c r="T159" s="11">
        <f t="shared" si="77"/>
        <v>98</v>
      </c>
      <c r="V159" s="57">
        <f t="shared" si="78"/>
        <v>112</v>
      </c>
      <c r="X159" s="57">
        <f t="shared" si="75"/>
        <v>126</v>
      </c>
      <c r="Z159" s="57">
        <f t="shared" si="79"/>
        <v>140</v>
      </c>
      <c r="AB159" s="57">
        <f t="shared" si="80"/>
        <v>154</v>
      </c>
      <c r="AD159" s="57">
        <f t="shared" si="81"/>
        <v>168</v>
      </c>
      <c r="AF159" s="57">
        <f t="shared" si="82"/>
        <v>182</v>
      </c>
      <c r="AH159" s="57">
        <f t="shared" si="83"/>
        <v>196</v>
      </c>
      <c r="AJ159" s="57">
        <f t="shared" si="84"/>
        <v>210</v>
      </c>
      <c r="AL159" s="57">
        <f t="shared" si="85"/>
        <v>224</v>
      </c>
      <c r="AN159" s="57">
        <f t="shared" si="86"/>
        <v>238</v>
      </c>
      <c r="AP159" s="57">
        <f t="shared" si="87"/>
        <v>252</v>
      </c>
      <c r="AR159" s="57">
        <f t="shared" si="88"/>
        <v>266</v>
      </c>
      <c r="AT159" s="57">
        <f t="shared" si="89"/>
        <v>280</v>
      </c>
      <c r="AV159" s="57">
        <f t="shared" si="90"/>
        <v>294</v>
      </c>
    </row>
    <row r="160" spans="1:48">
      <c r="A160" s="128">
        <f>'Aim 2 Study Calendar - LEO'!A160</f>
        <v>358</v>
      </c>
      <c r="B160" s="3">
        <f>'Aim 2 Study Calendar - LEO'!E160</f>
        <v>0</v>
      </c>
      <c r="C160" s="59">
        <f>'Aim 2 Study Calendar - LEO'!T160</f>
        <v>0</v>
      </c>
      <c r="D160" s="57">
        <f>'Aim 2 Study Calendar - LEO'!AY160</f>
        <v>0</v>
      </c>
      <c r="F160" s="57">
        <f t="shared" si="69"/>
        <v>14</v>
      </c>
      <c r="H160" s="57">
        <f t="shared" si="70"/>
        <v>28</v>
      </c>
      <c r="J160" s="57">
        <f t="shared" si="71"/>
        <v>42</v>
      </c>
      <c r="L160" s="57">
        <f t="shared" si="72"/>
        <v>56</v>
      </c>
      <c r="N160" s="57">
        <f t="shared" si="73"/>
        <v>70</v>
      </c>
      <c r="P160" s="57">
        <f t="shared" si="74"/>
        <v>84</v>
      </c>
      <c r="R160" s="57">
        <f t="shared" si="76"/>
        <v>91</v>
      </c>
      <c r="T160" s="11">
        <f t="shared" si="77"/>
        <v>98</v>
      </c>
      <c r="V160" s="57">
        <f t="shared" si="78"/>
        <v>112</v>
      </c>
      <c r="X160" s="57">
        <f t="shared" si="75"/>
        <v>126</v>
      </c>
      <c r="Z160" s="57">
        <f t="shared" si="79"/>
        <v>140</v>
      </c>
      <c r="AB160" s="57">
        <f t="shared" si="80"/>
        <v>154</v>
      </c>
      <c r="AD160" s="57">
        <f t="shared" si="81"/>
        <v>168</v>
      </c>
      <c r="AF160" s="57">
        <f t="shared" si="82"/>
        <v>182</v>
      </c>
      <c r="AH160" s="57">
        <f t="shared" si="83"/>
        <v>196</v>
      </c>
      <c r="AJ160" s="57">
        <f t="shared" si="84"/>
        <v>210</v>
      </c>
      <c r="AL160" s="57">
        <f t="shared" si="85"/>
        <v>224</v>
      </c>
      <c r="AN160" s="57">
        <f t="shared" si="86"/>
        <v>238</v>
      </c>
      <c r="AP160" s="57">
        <f t="shared" si="87"/>
        <v>252</v>
      </c>
      <c r="AR160" s="57">
        <f t="shared" si="88"/>
        <v>266</v>
      </c>
      <c r="AT160" s="57">
        <f t="shared" si="89"/>
        <v>280</v>
      </c>
      <c r="AV160" s="57">
        <f t="shared" si="90"/>
        <v>294</v>
      </c>
    </row>
    <row r="161" spans="1:48">
      <c r="A161" s="128">
        <f>'Aim 2 Study Calendar - LEO'!A161</f>
        <v>359</v>
      </c>
      <c r="B161" s="3">
        <f>'Aim 2 Study Calendar - LEO'!E161</f>
        <v>0</v>
      </c>
      <c r="C161" s="59">
        <f>'Aim 2 Study Calendar - LEO'!T161</f>
        <v>0</v>
      </c>
      <c r="D161" s="57">
        <f>'Aim 2 Study Calendar - LEO'!AY161</f>
        <v>0</v>
      </c>
      <c r="F161" s="57">
        <f t="shared" si="69"/>
        <v>14</v>
      </c>
      <c r="H161" s="57">
        <f t="shared" si="70"/>
        <v>28</v>
      </c>
      <c r="J161" s="57">
        <f t="shared" si="71"/>
        <v>42</v>
      </c>
      <c r="L161" s="57">
        <f t="shared" si="72"/>
        <v>56</v>
      </c>
      <c r="N161" s="57">
        <f t="shared" si="73"/>
        <v>70</v>
      </c>
      <c r="P161" s="57">
        <f t="shared" si="74"/>
        <v>84</v>
      </c>
      <c r="R161" s="57">
        <f t="shared" si="76"/>
        <v>91</v>
      </c>
      <c r="T161" s="11">
        <f t="shared" si="77"/>
        <v>98</v>
      </c>
      <c r="V161" s="57">
        <f t="shared" si="78"/>
        <v>112</v>
      </c>
      <c r="X161" s="57">
        <f t="shared" si="75"/>
        <v>126</v>
      </c>
      <c r="Z161" s="57">
        <f t="shared" si="79"/>
        <v>140</v>
      </c>
      <c r="AB161" s="57">
        <f t="shared" si="80"/>
        <v>154</v>
      </c>
      <c r="AD161" s="57">
        <f t="shared" si="81"/>
        <v>168</v>
      </c>
      <c r="AF161" s="57">
        <f t="shared" si="82"/>
        <v>182</v>
      </c>
      <c r="AH161" s="57">
        <f t="shared" si="83"/>
        <v>196</v>
      </c>
      <c r="AJ161" s="57">
        <f t="shared" si="84"/>
        <v>210</v>
      </c>
      <c r="AL161" s="57">
        <f t="shared" si="85"/>
        <v>224</v>
      </c>
      <c r="AN161" s="57">
        <f t="shared" si="86"/>
        <v>238</v>
      </c>
      <c r="AP161" s="57">
        <f t="shared" si="87"/>
        <v>252</v>
      </c>
      <c r="AR161" s="57">
        <f t="shared" si="88"/>
        <v>266</v>
      </c>
      <c r="AT161" s="57">
        <f t="shared" si="89"/>
        <v>280</v>
      </c>
      <c r="AV161" s="57">
        <f t="shared" si="90"/>
        <v>294</v>
      </c>
    </row>
    <row r="162" spans="1:48">
      <c r="A162" s="128">
        <f>'Aim 2 Study Calendar - LEO'!A162</f>
        <v>360</v>
      </c>
      <c r="B162" s="3">
        <f>'Aim 2 Study Calendar - LEO'!E162</f>
        <v>0</v>
      </c>
      <c r="C162" s="59">
        <f>'Aim 2 Study Calendar - LEO'!T162</f>
        <v>0</v>
      </c>
      <c r="D162" s="57">
        <f>'Aim 2 Study Calendar - LEO'!AY162</f>
        <v>0</v>
      </c>
      <c r="F162" s="57">
        <f t="shared" si="69"/>
        <v>14</v>
      </c>
      <c r="H162" s="57">
        <f t="shared" si="70"/>
        <v>28</v>
      </c>
      <c r="J162" s="57">
        <f t="shared" si="71"/>
        <v>42</v>
      </c>
      <c r="L162" s="57">
        <f t="shared" si="72"/>
        <v>56</v>
      </c>
      <c r="N162" s="57">
        <f t="shared" si="73"/>
        <v>70</v>
      </c>
      <c r="P162" s="57">
        <f t="shared" si="74"/>
        <v>84</v>
      </c>
      <c r="R162" s="57">
        <f t="shared" si="76"/>
        <v>91</v>
      </c>
      <c r="T162" s="11">
        <f t="shared" si="77"/>
        <v>98</v>
      </c>
      <c r="V162" s="57">
        <f t="shared" si="78"/>
        <v>112</v>
      </c>
      <c r="X162" s="57">
        <f t="shared" si="75"/>
        <v>126</v>
      </c>
      <c r="Z162" s="57">
        <f t="shared" si="79"/>
        <v>140</v>
      </c>
      <c r="AB162" s="57">
        <f t="shared" si="80"/>
        <v>154</v>
      </c>
      <c r="AD162" s="57">
        <f t="shared" si="81"/>
        <v>168</v>
      </c>
      <c r="AF162" s="57">
        <f t="shared" si="82"/>
        <v>182</v>
      </c>
      <c r="AH162" s="57">
        <f t="shared" si="83"/>
        <v>196</v>
      </c>
      <c r="AJ162" s="57">
        <f t="shared" si="84"/>
        <v>210</v>
      </c>
      <c r="AL162" s="57">
        <f t="shared" si="85"/>
        <v>224</v>
      </c>
      <c r="AN162" s="57">
        <f t="shared" si="86"/>
        <v>238</v>
      </c>
      <c r="AP162" s="57">
        <f t="shared" si="87"/>
        <v>252</v>
      </c>
      <c r="AR162" s="57">
        <f t="shared" si="88"/>
        <v>266</v>
      </c>
      <c r="AT162" s="57">
        <f t="shared" si="89"/>
        <v>280</v>
      </c>
      <c r="AV162" s="57">
        <f t="shared" si="90"/>
        <v>294</v>
      </c>
    </row>
    <row r="163" spans="1:48">
      <c r="A163" s="128">
        <f>'Aim 2 Study Calendar - LEO'!A163</f>
        <v>361</v>
      </c>
      <c r="B163" s="3">
        <f>'Aim 2 Study Calendar - LEO'!E163</f>
        <v>0</v>
      </c>
      <c r="C163" s="59">
        <f>'Aim 2 Study Calendar - LEO'!T163</f>
        <v>0</v>
      </c>
      <c r="D163" s="57">
        <f>'Aim 2 Study Calendar - LEO'!AY163</f>
        <v>0</v>
      </c>
      <c r="F163" s="57">
        <f t="shared" si="69"/>
        <v>14</v>
      </c>
      <c r="H163" s="57">
        <f t="shared" si="70"/>
        <v>28</v>
      </c>
      <c r="J163" s="57">
        <f t="shared" si="71"/>
        <v>42</v>
      </c>
      <c r="L163" s="57">
        <f t="shared" si="72"/>
        <v>56</v>
      </c>
      <c r="N163" s="57">
        <f t="shared" si="73"/>
        <v>70</v>
      </c>
      <c r="P163" s="57">
        <f t="shared" si="74"/>
        <v>84</v>
      </c>
      <c r="R163" s="57">
        <f t="shared" si="76"/>
        <v>91</v>
      </c>
      <c r="T163" s="11">
        <f t="shared" si="77"/>
        <v>98</v>
      </c>
      <c r="V163" s="57">
        <f t="shared" si="78"/>
        <v>112</v>
      </c>
      <c r="X163" s="57">
        <f t="shared" si="75"/>
        <v>126</v>
      </c>
      <c r="Z163" s="57">
        <f t="shared" si="79"/>
        <v>140</v>
      </c>
      <c r="AB163" s="57">
        <f t="shared" si="80"/>
        <v>154</v>
      </c>
      <c r="AD163" s="57">
        <f t="shared" si="81"/>
        <v>168</v>
      </c>
      <c r="AF163" s="57">
        <f t="shared" si="82"/>
        <v>182</v>
      </c>
      <c r="AH163" s="57">
        <f t="shared" si="83"/>
        <v>196</v>
      </c>
      <c r="AJ163" s="57">
        <f t="shared" si="84"/>
        <v>210</v>
      </c>
      <c r="AL163" s="57">
        <f t="shared" si="85"/>
        <v>224</v>
      </c>
      <c r="AN163" s="57">
        <f t="shared" si="86"/>
        <v>238</v>
      </c>
      <c r="AP163" s="57">
        <f t="shared" si="87"/>
        <v>252</v>
      </c>
      <c r="AR163" s="57">
        <f t="shared" si="88"/>
        <v>266</v>
      </c>
      <c r="AT163" s="57">
        <f t="shared" si="89"/>
        <v>280</v>
      </c>
      <c r="AV163" s="57">
        <f t="shared" si="90"/>
        <v>294</v>
      </c>
    </row>
    <row r="164" spans="1:48">
      <c r="A164" s="128">
        <f>'Aim 2 Study Calendar - LEO'!A164</f>
        <v>362</v>
      </c>
      <c r="B164" s="3">
        <f>'Aim 2 Study Calendar - LEO'!E164</f>
        <v>0</v>
      </c>
      <c r="C164" s="59">
        <f>'Aim 2 Study Calendar - LEO'!T164</f>
        <v>0</v>
      </c>
      <c r="D164" s="57">
        <f>'Aim 2 Study Calendar - LEO'!AY164</f>
        <v>0</v>
      </c>
      <c r="F164" s="57">
        <f t="shared" si="69"/>
        <v>14</v>
      </c>
      <c r="H164" s="57">
        <f t="shared" si="70"/>
        <v>28</v>
      </c>
      <c r="J164" s="57">
        <f t="shared" si="71"/>
        <v>42</v>
      </c>
      <c r="L164" s="57">
        <f t="shared" si="72"/>
        <v>56</v>
      </c>
      <c r="N164" s="57">
        <f t="shared" si="73"/>
        <v>70</v>
      </c>
      <c r="P164" s="57">
        <f t="shared" si="74"/>
        <v>84</v>
      </c>
      <c r="R164" s="57">
        <f t="shared" si="76"/>
        <v>91</v>
      </c>
      <c r="T164" s="11">
        <f t="shared" si="77"/>
        <v>98</v>
      </c>
      <c r="V164" s="57">
        <f t="shared" si="78"/>
        <v>112</v>
      </c>
      <c r="X164" s="57">
        <f t="shared" si="75"/>
        <v>126</v>
      </c>
      <c r="Z164" s="57">
        <f t="shared" si="79"/>
        <v>140</v>
      </c>
      <c r="AB164" s="57">
        <f t="shared" si="80"/>
        <v>154</v>
      </c>
      <c r="AD164" s="57">
        <f t="shared" si="81"/>
        <v>168</v>
      </c>
      <c r="AF164" s="57">
        <f t="shared" si="82"/>
        <v>182</v>
      </c>
      <c r="AH164" s="57">
        <f t="shared" si="83"/>
        <v>196</v>
      </c>
      <c r="AJ164" s="57">
        <f t="shared" si="84"/>
        <v>210</v>
      </c>
      <c r="AL164" s="57">
        <f t="shared" si="85"/>
        <v>224</v>
      </c>
      <c r="AN164" s="57">
        <f t="shared" si="86"/>
        <v>238</v>
      </c>
      <c r="AP164" s="57">
        <f t="shared" si="87"/>
        <v>252</v>
      </c>
      <c r="AR164" s="57">
        <f t="shared" si="88"/>
        <v>266</v>
      </c>
      <c r="AT164" s="57">
        <f t="shared" si="89"/>
        <v>280</v>
      </c>
      <c r="AV164" s="57">
        <f t="shared" si="90"/>
        <v>294</v>
      </c>
    </row>
    <row r="165" spans="1:48">
      <c r="A165" s="128">
        <f>'Aim 2 Study Calendar - LEO'!A165</f>
        <v>363</v>
      </c>
      <c r="B165" s="3">
        <f>'Aim 2 Study Calendar - LEO'!E165</f>
        <v>0</v>
      </c>
      <c r="C165" s="59">
        <f>'Aim 2 Study Calendar - LEO'!T165</f>
        <v>0</v>
      </c>
      <c r="D165" s="57">
        <f>'Aim 2 Study Calendar - LEO'!AY165</f>
        <v>0</v>
      </c>
      <c r="F165" s="57">
        <f t="shared" si="69"/>
        <v>14</v>
      </c>
      <c r="H165" s="57">
        <f t="shared" si="70"/>
        <v>28</v>
      </c>
      <c r="J165" s="57">
        <f t="shared" si="71"/>
        <v>42</v>
      </c>
      <c r="L165" s="57">
        <f t="shared" si="72"/>
        <v>56</v>
      </c>
      <c r="N165" s="57">
        <f t="shared" si="73"/>
        <v>70</v>
      </c>
      <c r="P165" s="57">
        <f t="shared" si="74"/>
        <v>84</v>
      </c>
      <c r="R165" s="57">
        <f t="shared" si="76"/>
        <v>91</v>
      </c>
      <c r="T165" s="11">
        <f t="shared" si="77"/>
        <v>98</v>
      </c>
      <c r="V165" s="57">
        <f t="shared" si="78"/>
        <v>112</v>
      </c>
      <c r="X165" s="57">
        <f t="shared" si="75"/>
        <v>126</v>
      </c>
      <c r="Z165" s="57">
        <f t="shared" si="79"/>
        <v>140</v>
      </c>
      <c r="AB165" s="57">
        <f t="shared" si="80"/>
        <v>154</v>
      </c>
      <c r="AD165" s="57">
        <f t="shared" si="81"/>
        <v>168</v>
      </c>
      <c r="AF165" s="57">
        <f t="shared" si="82"/>
        <v>182</v>
      </c>
      <c r="AH165" s="57">
        <f t="shared" si="83"/>
        <v>196</v>
      </c>
      <c r="AJ165" s="57">
        <f t="shared" si="84"/>
        <v>210</v>
      </c>
      <c r="AL165" s="57">
        <f t="shared" si="85"/>
        <v>224</v>
      </c>
      <c r="AN165" s="57">
        <f t="shared" si="86"/>
        <v>238</v>
      </c>
      <c r="AP165" s="57">
        <f t="shared" si="87"/>
        <v>252</v>
      </c>
      <c r="AR165" s="57">
        <f t="shared" si="88"/>
        <v>266</v>
      </c>
      <c r="AT165" s="57">
        <f t="shared" si="89"/>
        <v>280</v>
      </c>
      <c r="AV165" s="57">
        <f t="shared" si="90"/>
        <v>294</v>
      </c>
    </row>
    <row r="166" spans="1:48">
      <c r="A166" s="128">
        <f>'Aim 2 Study Calendar - LEO'!A166</f>
        <v>364</v>
      </c>
      <c r="B166" s="3">
        <f>'Aim 2 Study Calendar - LEO'!E166</f>
        <v>0</v>
      </c>
      <c r="C166" s="59">
        <f>'Aim 2 Study Calendar - LEO'!T166</f>
        <v>0</v>
      </c>
      <c r="D166" s="57">
        <f>'Aim 2 Study Calendar - LEO'!AY166</f>
        <v>0</v>
      </c>
      <c r="F166" s="57">
        <f t="shared" si="69"/>
        <v>14</v>
      </c>
      <c r="H166" s="57">
        <f t="shared" si="70"/>
        <v>28</v>
      </c>
      <c r="J166" s="57">
        <f t="shared" si="71"/>
        <v>42</v>
      </c>
      <c r="L166" s="57">
        <f t="shared" si="72"/>
        <v>56</v>
      </c>
      <c r="N166" s="57">
        <f t="shared" si="73"/>
        <v>70</v>
      </c>
      <c r="P166" s="57">
        <f t="shared" si="74"/>
        <v>84</v>
      </c>
      <c r="R166" s="57">
        <f t="shared" si="76"/>
        <v>91</v>
      </c>
      <c r="T166" s="11">
        <f t="shared" si="77"/>
        <v>98</v>
      </c>
      <c r="V166" s="57">
        <f t="shared" si="78"/>
        <v>112</v>
      </c>
      <c r="X166" s="57">
        <f t="shared" si="75"/>
        <v>126</v>
      </c>
      <c r="Z166" s="57">
        <f t="shared" si="79"/>
        <v>140</v>
      </c>
      <c r="AB166" s="57">
        <f t="shared" si="80"/>
        <v>154</v>
      </c>
      <c r="AD166" s="57">
        <f t="shared" si="81"/>
        <v>168</v>
      </c>
      <c r="AF166" s="57">
        <f t="shared" si="82"/>
        <v>182</v>
      </c>
      <c r="AH166" s="57">
        <f t="shared" si="83"/>
        <v>196</v>
      </c>
      <c r="AJ166" s="57">
        <f t="shared" si="84"/>
        <v>210</v>
      </c>
      <c r="AL166" s="57">
        <f t="shared" si="85"/>
        <v>224</v>
      </c>
      <c r="AN166" s="57">
        <f t="shared" si="86"/>
        <v>238</v>
      </c>
      <c r="AP166" s="57">
        <f t="shared" si="87"/>
        <v>252</v>
      </c>
      <c r="AR166" s="57">
        <f t="shared" si="88"/>
        <v>266</v>
      </c>
      <c r="AT166" s="57">
        <f t="shared" si="89"/>
        <v>280</v>
      </c>
      <c r="AV166" s="57">
        <f t="shared" si="90"/>
        <v>294</v>
      </c>
    </row>
    <row r="167" spans="1:48">
      <c r="A167" s="128">
        <f>'Aim 2 Study Calendar - LEO'!A167</f>
        <v>365</v>
      </c>
      <c r="B167" s="3">
        <f>'Aim 2 Study Calendar - LEO'!E167</f>
        <v>0</v>
      </c>
      <c r="C167" s="59">
        <f>'Aim 2 Study Calendar - LEO'!T167</f>
        <v>0</v>
      </c>
      <c r="D167" s="57">
        <f>'Aim 2 Study Calendar - LEO'!AY167</f>
        <v>0</v>
      </c>
      <c r="F167" s="57">
        <f t="shared" si="69"/>
        <v>14</v>
      </c>
      <c r="H167" s="57">
        <f t="shared" si="70"/>
        <v>28</v>
      </c>
      <c r="J167" s="57">
        <f t="shared" si="71"/>
        <v>42</v>
      </c>
      <c r="L167" s="57">
        <f t="shared" si="72"/>
        <v>56</v>
      </c>
      <c r="N167" s="57">
        <f t="shared" si="73"/>
        <v>70</v>
      </c>
      <c r="P167" s="57">
        <f t="shared" si="74"/>
        <v>84</v>
      </c>
      <c r="R167" s="57">
        <f t="shared" si="76"/>
        <v>91</v>
      </c>
      <c r="T167" s="11">
        <f t="shared" si="77"/>
        <v>98</v>
      </c>
      <c r="V167" s="57">
        <f t="shared" si="78"/>
        <v>112</v>
      </c>
      <c r="X167" s="57">
        <f t="shared" si="75"/>
        <v>126</v>
      </c>
      <c r="Z167" s="57">
        <f t="shared" si="79"/>
        <v>140</v>
      </c>
      <c r="AB167" s="57">
        <f t="shared" si="80"/>
        <v>154</v>
      </c>
      <c r="AD167" s="57">
        <f t="shared" si="81"/>
        <v>168</v>
      </c>
      <c r="AF167" s="57">
        <f t="shared" si="82"/>
        <v>182</v>
      </c>
      <c r="AH167" s="57">
        <f t="shared" si="83"/>
        <v>196</v>
      </c>
      <c r="AJ167" s="57">
        <f t="shared" si="84"/>
        <v>210</v>
      </c>
      <c r="AL167" s="57">
        <f t="shared" si="85"/>
        <v>224</v>
      </c>
      <c r="AN167" s="57">
        <f t="shared" si="86"/>
        <v>238</v>
      </c>
      <c r="AP167" s="57">
        <f t="shared" si="87"/>
        <v>252</v>
      </c>
      <c r="AR167" s="57">
        <f t="shared" si="88"/>
        <v>266</v>
      </c>
      <c r="AT167" s="57">
        <f t="shared" si="89"/>
        <v>280</v>
      </c>
      <c r="AV167" s="57">
        <f t="shared" si="90"/>
        <v>294</v>
      </c>
    </row>
    <row r="168" spans="1:48">
      <c r="A168" s="128">
        <f>'Aim 2 Study Calendar - LEO'!A168</f>
        <v>366</v>
      </c>
      <c r="B168" s="3">
        <f>'Aim 2 Study Calendar - LEO'!E168</f>
        <v>0</v>
      </c>
      <c r="C168" s="59">
        <f>'Aim 2 Study Calendar - LEO'!T168</f>
        <v>0</v>
      </c>
      <c r="D168" s="57">
        <f>'Aim 2 Study Calendar - LEO'!AY168</f>
        <v>0</v>
      </c>
      <c r="F168" s="57">
        <f t="shared" si="69"/>
        <v>14</v>
      </c>
      <c r="H168" s="57">
        <f t="shared" si="70"/>
        <v>28</v>
      </c>
      <c r="J168" s="57">
        <f t="shared" si="71"/>
        <v>42</v>
      </c>
      <c r="L168" s="57">
        <f t="shared" si="72"/>
        <v>56</v>
      </c>
      <c r="N168" s="57">
        <f t="shared" si="73"/>
        <v>70</v>
      </c>
      <c r="P168" s="57">
        <f t="shared" si="74"/>
        <v>84</v>
      </c>
      <c r="R168" s="57">
        <f t="shared" si="76"/>
        <v>91</v>
      </c>
      <c r="T168" s="11">
        <f t="shared" si="77"/>
        <v>98</v>
      </c>
      <c r="V168" s="57">
        <f t="shared" si="78"/>
        <v>112</v>
      </c>
      <c r="X168" s="57">
        <f t="shared" si="75"/>
        <v>126</v>
      </c>
      <c r="Z168" s="57">
        <f t="shared" si="79"/>
        <v>140</v>
      </c>
      <c r="AB168" s="57">
        <f t="shared" si="80"/>
        <v>154</v>
      </c>
      <c r="AD168" s="57">
        <f t="shared" si="81"/>
        <v>168</v>
      </c>
      <c r="AF168" s="57">
        <f t="shared" si="82"/>
        <v>182</v>
      </c>
      <c r="AH168" s="57">
        <f t="shared" si="83"/>
        <v>196</v>
      </c>
      <c r="AJ168" s="57">
        <f t="shared" si="84"/>
        <v>210</v>
      </c>
      <c r="AL168" s="57">
        <f t="shared" si="85"/>
        <v>224</v>
      </c>
      <c r="AN168" s="57">
        <f t="shared" si="86"/>
        <v>238</v>
      </c>
      <c r="AP168" s="57">
        <f t="shared" si="87"/>
        <v>252</v>
      </c>
      <c r="AR168" s="57">
        <f t="shared" si="88"/>
        <v>266</v>
      </c>
      <c r="AT168" s="57">
        <f t="shared" si="89"/>
        <v>280</v>
      </c>
      <c r="AV168" s="57">
        <f t="shared" si="90"/>
        <v>294</v>
      </c>
    </row>
    <row r="169" spans="1:48">
      <c r="A169" s="128">
        <f>'Aim 2 Study Calendar - LEO'!A169</f>
        <v>367</v>
      </c>
      <c r="B169" s="3">
        <f>'Aim 2 Study Calendar - LEO'!E169</f>
        <v>0</v>
      </c>
      <c r="C169" s="59">
        <f>'Aim 2 Study Calendar - LEO'!T169</f>
        <v>0</v>
      </c>
      <c r="D169" s="57">
        <f>'Aim 2 Study Calendar - LEO'!AY169</f>
        <v>0</v>
      </c>
      <c r="F169" s="57">
        <f t="shared" si="69"/>
        <v>14</v>
      </c>
      <c r="H169" s="57">
        <f t="shared" si="70"/>
        <v>28</v>
      </c>
      <c r="J169" s="57">
        <f t="shared" si="71"/>
        <v>42</v>
      </c>
      <c r="L169" s="57">
        <f t="shared" si="72"/>
        <v>56</v>
      </c>
      <c r="N169" s="57">
        <f t="shared" si="73"/>
        <v>70</v>
      </c>
      <c r="P169" s="57">
        <f t="shared" si="74"/>
        <v>84</v>
      </c>
      <c r="R169" s="57">
        <f t="shared" si="76"/>
        <v>91</v>
      </c>
      <c r="T169" s="11">
        <f t="shared" si="77"/>
        <v>98</v>
      </c>
      <c r="V169" s="57">
        <f t="shared" si="78"/>
        <v>112</v>
      </c>
      <c r="X169" s="57">
        <f t="shared" si="75"/>
        <v>126</v>
      </c>
      <c r="Z169" s="57">
        <f t="shared" si="79"/>
        <v>140</v>
      </c>
      <c r="AB169" s="57">
        <f t="shared" si="80"/>
        <v>154</v>
      </c>
      <c r="AD169" s="57">
        <f t="shared" si="81"/>
        <v>168</v>
      </c>
      <c r="AF169" s="57">
        <f t="shared" si="82"/>
        <v>182</v>
      </c>
      <c r="AH169" s="57">
        <f t="shared" si="83"/>
        <v>196</v>
      </c>
      <c r="AJ169" s="57">
        <f t="shared" si="84"/>
        <v>210</v>
      </c>
      <c r="AL169" s="57">
        <f t="shared" si="85"/>
        <v>224</v>
      </c>
      <c r="AN169" s="57">
        <f t="shared" si="86"/>
        <v>238</v>
      </c>
      <c r="AP169" s="57">
        <f t="shared" si="87"/>
        <v>252</v>
      </c>
      <c r="AR169" s="57">
        <f t="shared" si="88"/>
        <v>266</v>
      </c>
      <c r="AT169" s="57">
        <f t="shared" si="89"/>
        <v>280</v>
      </c>
      <c r="AV169" s="57">
        <f t="shared" si="90"/>
        <v>294</v>
      </c>
    </row>
    <row r="170" spans="1:48">
      <c r="A170" s="128">
        <f>'Aim 2 Study Calendar - LEO'!A170</f>
        <v>368</v>
      </c>
      <c r="B170" s="3">
        <f>'Aim 2 Study Calendar - LEO'!E170</f>
        <v>0</v>
      </c>
      <c r="C170" s="59">
        <f>'Aim 2 Study Calendar - LEO'!T170</f>
        <v>0</v>
      </c>
      <c r="D170" s="57">
        <f>'Aim 2 Study Calendar - LEO'!AY170</f>
        <v>0</v>
      </c>
      <c r="F170" s="57">
        <f t="shared" si="69"/>
        <v>14</v>
      </c>
      <c r="H170" s="57">
        <f t="shared" si="70"/>
        <v>28</v>
      </c>
      <c r="J170" s="57">
        <f t="shared" si="71"/>
        <v>42</v>
      </c>
      <c r="L170" s="57">
        <f t="shared" si="72"/>
        <v>56</v>
      </c>
      <c r="N170" s="57">
        <f t="shared" si="73"/>
        <v>70</v>
      </c>
      <c r="P170" s="57">
        <f t="shared" si="74"/>
        <v>84</v>
      </c>
      <c r="R170" s="57">
        <f t="shared" si="76"/>
        <v>91</v>
      </c>
      <c r="T170" s="11">
        <f t="shared" si="77"/>
        <v>98</v>
      </c>
      <c r="V170" s="57">
        <f t="shared" si="78"/>
        <v>112</v>
      </c>
      <c r="X170" s="57">
        <f t="shared" si="75"/>
        <v>126</v>
      </c>
      <c r="Z170" s="57">
        <f t="shared" si="79"/>
        <v>140</v>
      </c>
      <c r="AB170" s="57">
        <f t="shared" si="80"/>
        <v>154</v>
      </c>
      <c r="AD170" s="57">
        <f t="shared" si="81"/>
        <v>168</v>
      </c>
      <c r="AF170" s="57">
        <f t="shared" si="82"/>
        <v>182</v>
      </c>
      <c r="AH170" s="57">
        <f t="shared" si="83"/>
        <v>196</v>
      </c>
      <c r="AJ170" s="57">
        <f t="shared" si="84"/>
        <v>210</v>
      </c>
      <c r="AL170" s="57">
        <f t="shared" si="85"/>
        <v>224</v>
      </c>
      <c r="AN170" s="57">
        <f t="shared" si="86"/>
        <v>238</v>
      </c>
      <c r="AP170" s="57">
        <f t="shared" si="87"/>
        <v>252</v>
      </c>
      <c r="AR170" s="57">
        <f t="shared" si="88"/>
        <v>266</v>
      </c>
      <c r="AT170" s="57">
        <f t="shared" si="89"/>
        <v>280</v>
      </c>
      <c r="AV170" s="57">
        <f t="shared" si="90"/>
        <v>294</v>
      </c>
    </row>
    <row r="171" spans="1:48">
      <c r="A171" s="128">
        <f>'Aim 2 Study Calendar - LEO'!A171</f>
        <v>369</v>
      </c>
      <c r="B171" s="3">
        <f>'Aim 2 Study Calendar - LEO'!E171</f>
        <v>0</v>
      </c>
      <c r="C171" s="59">
        <f>'Aim 2 Study Calendar - LEO'!T171</f>
        <v>0</v>
      </c>
      <c r="D171" s="57">
        <f>'Aim 2 Study Calendar - LEO'!AY171</f>
        <v>0</v>
      </c>
      <c r="F171" s="57">
        <f t="shared" si="69"/>
        <v>14</v>
      </c>
      <c r="H171" s="57">
        <f t="shared" si="70"/>
        <v>28</v>
      </c>
      <c r="J171" s="57">
        <f t="shared" si="71"/>
        <v>42</v>
      </c>
      <c r="L171" s="57">
        <f t="shared" si="72"/>
        <v>56</v>
      </c>
      <c r="N171" s="57">
        <f t="shared" si="73"/>
        <v>70</v>
      </c>
      <c r="P171" s="57">
        <f t="shared" si="74"/>
        <v>84</v>
      </c>
      <c r="R171" s="57">
        <f t="shared" si="76"/>
        <v>91</v>
      </c>
      <c r="T171" s="11">
        <f t="shared" si="77"/>
        <v>98</v>
      </c>
      <c r="V171" s="57">
        <f t="shared" si="78"/>
        <v>112</v>
      </c>
      <c r="X171" s="57">
        <f t="shared" si="75"/>
        <v>126</v>
      </c>
      <c r="Z171" s="57">
        <f t="shared" si="79"/>
        <v>140</v>
      </c>
      <c r="AB171" s="57">
        <f t="shared" si="80"/>
        <v>154</v>
      </c>
      <c r="AD171" s="57">
        <f t="shared" si="81"/>
        <v>168</v>
      </c>
      <c r="AF171" s="57">
        <f t="shared" si="82"/>
        <v>182</v>
      </c>
      <c r="AH171" s="57">
        <f t="shared" si="83"/>
        <v>196</v>
      </c>
      <c r="AJ171" s="57">
        <f t="shared" si="84"/>
        <v>210</v>
      </c>
      <c r="AL171" s="57">
        <f t="shared" si="85"/>
        <v>224</v>
      </c>
      <c r="AN171" s="57">
        <f t="shared" si="86"/>
        <v>238</v>
      </c>
      <c r="AP171" s="57">
        <f t="shared" si="87"/>
        <v>252</v>
      </c>
      <c r="AR171" s="57">
        <f t="shared" si="88"/>
        <v>266</v>
      </c>
      <c r="AT171" s="57">
        <f t="shared" si="89"/>
        <v>280</v>
      </c>
      <c r="AV171" s="57">
        <f t="shared" si="90"/>
        <v>294</v>
      </c>
    </row>
    <row r="172" spans="1:48">
      <c r="A172" s="128">
        <f>'Aim 2 Study Calendar - LEO'!A172</f>
        <v>370</v>
      </c>
      <c r="B172" s="3">
        <f>'Aim 2 Study Calendar - LEO'!E172</f>
        <v>0</v>
      </c>
      <c r="C172" s="59">
        <f>'Aim 2 Study Calendar - LEO'!T172</f>
        <v>0</v>
      </c>
      <c r="D172" s="57">
        <f>'Aim 2 Study Calendar - LEO'!AY172</f>
        <v>0</v>
      </c>
      <c r="F172" s="57">
        <f t="shared" si="69"/>
        <v>14</v>
      </c>
      <c r="H172" s="57">
        <f t="shared" si="70"/>
        <v>28</v>
      </c>
      <c r="J172" s="57">
        <f t="shared" si="71"/>
        <v>42</v>
      </c>
      <c r="L172" s="57">
        <f t="shared" si="72"/>
        <v>56</v>
      </c>
      <c r="N172" s="57">
        <f t="shared" si="73"/>
        <v>70</v>
      </c>
      <c r="P172" s="57">
        <f t="shared" si="74"/>
        <v>84</v>
      </c>
      <c r="R172" s="57">
        <f t="shared" si="76"/>
        <v>91</v>
      </c>
      <c r="T172" s="11">
        <f t="shared" si="77"/>
        <v>98</v>
      </c>
      <c r="V172" s="57">
        <f t="shared" si="78"/>
        <v>112</v>
      </c>
      <c r="X172" s="57">
        <f t="shared" si="75"/>
        <v>126</v>
      </c>
      <c r="Z172" s="57">
        <f t="shared" si="79"/>
        <v>140</v>
      </c>
      <c r="AB172" s="57">
        <f t="shared" si="80"/>
        <v>154</v>
      </c>
      <c r="AD172" s="57">
        <f t="shared" si="81"/>
        <v>168</v>
      </c>
      <c r="AF172" s="57">
        <f t="shared" si="82"/>
        <v>182</v>
      </c>
      <c r="AH172" s="57">
        <f t="shared" si="83"/>
        <v>196</v>
      </c>
      <c r="AJ172" s="57">
        <f t="shared" si="84"/>
        <v>210</v>
      </c>
      <c r="AL172" s="57">
        <f t="shared" si="85"/>
        <v>224</v>
      </c>
      <c r="AN172" s="57">
        <f t="shared" si="86"/>
        <v>238</v>
      </c>
      <c r="AP172" s="57">
        <f t="shared" si="87"/>
        <v>252</v>
      </c>
      <c r="AR172" s="57">
        <f t="shared" si="88"/>
        <v>266</v>
      </c>
      <c r="AT172" s="57">
        <f t="shared" si="89"/>
        <v>280</v>
      </c>
      <c r="AV172" s="57">
        <f t="shared" si="90"/>
        <v>294</v>
      </c>
    </row>
    <row r="173" spans="1:48">
      <c r="A173" s="128">
        <f>'Aim 2 Study Calendar - LEO'!A173</f>
        <v>371</v>
      </c>
      <c r="B173" s="3">
        <f>'Aim 2 Study Calendar - LEO'!E173</f>
        <v>0</v>
      </c>
      <c r="C173" s="59">
        <f>'Aim 2 Study Calendar - LEO'!T173</f>
        <v>0</v>
      </c>
      <c r="D173" s="57">
        <f>'Aim 2 Study Calendar - LEO'!AY173</f>
        <v>0</v>
      </c>
      <c r="F173" s="57">
        <f t="shared" si="69"/>
        <v>14</v>
      </c>
      <c r="H173" s="57">
        <f t="shared" si="70"/>
        <v>28</v>
      </c>
      <c r="J173" s="57">
        <f t="shared" si="71"/>
        <v>42</v>
      </c>
      <c r="L173" s="57">
        <f t="shared" si="72"/>
        <v>56</v>
      </c>
      <c r="N173" s="57">
        <f t="shared" si="73"/>
        <v>70</v>
      </c>
      <c r="P173" s="57">
        <f t="shared" si="74"/>
        <v>84</v>
      </c>
      <c r="R173" s="57">
        <f t="shared" si="76"/>
        <v>91</v>
      </c>
      <c r="T173" s="11">
        <f t="shared" si="77"/>
        <v>98</v>
      </c>
      <c r="V173" s="57">
        <f t="shared" si="78"/>
        <v>112</v>
      </c>
      <c r="X173" s="57">
        <f t="shared" si="75"/>
        <v>126</v>
      </c>
      <c r="Z173" s="57">
        <f t="shared" si="79"/>
        <v>140</v>
      </c>
      <c r="AB173" s="57">
        <f t="shared" si="80"/>
        <v>154</v>
      </c>
      <c r="AD173" s="57">
        <f t="shared" si="81"/>
        <v>168</v>
      </c>
      <c r="AF173" s="57">
        <f t="shared" si="82"/>
        <v>182</v>
      </c>
      <c r="AH173" s="57">
        <f t="shared" si="83"/>
        <v>196</v>
      </c>
      <c r="AJ173" s="57">
        <f t="shared" si="84"/>
        <v>210</v>
      </c>
      <c r="AL173" s="57">
        <f t="shared" si="85"/>
        <v>224</v>
      </c>
      <c r="AN173" s="57">
        <f t="shared" si="86"/>
        <v>238</v>
      </c>
      <c r="AP173" s="57">
        <f t="shared" si="87"/>
        <v>252</v>
      </c>
      <c r="AR173" s="57">
        <f t="shared" si="88"/>
        <v>266</v>
      </c>
      <c r="AT173" s="57">
        <f t="shared" si="89"/>
        <v>280</v>
      </c>
      <c r="AV173" s="57">
        <f t="shared" si="90"/>
        <v>294</v>
      </c>
    </row>
    <row r="174" spans="1:48">
      <c r="A174" s="128">
        <f>'Aim 2 Study Calendar - LEO'!A174</f>
        <v>372</v>
      </c>
      <c r="B174" s="3">
        <f>'Aim 2 Study Calendar - LEO'!E174</f>
        <v>0</v>
      </c>
      <c r="C174" s="59">
        <f>'Aim 2 Study Calendar - LEO'!T174</f>
        <v>0</v>
      </c>
      <c r="D174" s="57">
        <f>'Aim 2 Study Calendar - LEO'!AY174</f>
        <v>0</v>
      </c>
      <c r="F174" s="57">
        <f t="shared" si="69"/>
        <v>14</v>
      </c>
      <c r="H174" s="57">
        <f t="shared" si="70"/>
        <v>28</v>
      </c>
      <c r="J174" s="57">
        <f t="shared" si="71"/>
        <v>42</v>
      </c>
      <c r="L174" s="57">
        <f t="shared" si="72"/>
        <v>56</v>
      </c>
      <c r="N174" s="57">
        <f t="shared" si="73"/>
        <v>70</v>
      </c>
      <c r="P174" s="57">
        <f t="shared" si="74"/>
        <v>84</v>
      </c>
      <c r="R174" s="57">
        <f t="shared" si="76"/>
        <v>91</v>
      </c>
      <c r="T174" s="11">
        <f t="shared" si="77"/>
        <v>98</v>
      </c>
      <c r="V174" s="57">
        <f t="shared" si="78"/>
        <v>112</v>
      </c>
      <c r="X174" s="57">
        <f t="shared" si="75"/>
        <v>126</v>
      </c>
      <c r="Z174" s="57">
        <f t="shared" si="79"/>
        <v>140</v>
      </c>
      <c r="AB174" s="57">
        <f t="shared" si="80"/>
        <v>154</v>
      </c>
      <c r="AD174" s="57">
        <f t="shared" si="81"/>
        <v>168</v>
      </c>
      <c r="AF174" s="57">
        <f t="shared" si="82"/>
        <v>182</v>
      </c>
      <c r="AH174" s="57">
        <f t="shared" si="83"/>
        <v>196</v>
      </c>
      <c r="AJ174" s="57">
        <f t="shared" si="84"/>
        <v>210</v>
      </c>
      <c r="AL174" s="57">
        <f t="shared" si="85"/>
        <v>224</v>
      </c>
      <c r="AN174" s="57">
        <f t="shared" si="86"/>
        <v>238</v>
      </c>
      <c r="AP174" s="57">
        <f t="shared" si="87"/>
        <v>252</v>
      </c>
      <c r="AR174" s="57">
        <f t="shared" si="88"/>
        <v>266</v>
      </c>
      <c r="AT174" s="57">
        <f t="shared" si="89"/>
        <v>280</v>
      </c>
      <c r="AV174" s="57">
        <f t="shared" si="90"/>
        <v>294</v>
      </c>
    </row>
    <row r="175" spans="1:48">
      <c r="A175" s="128">
        <f>'Aim 2 Study Calendar - LEO'!A175</f>
        <v>373</v>
      </c>
      <c r="B175" s="3">
        <f>'Aim 2 Study Calendar - LEO'!E175</f>
        <v>0</v>
      </c>
      <c r="C175" s="59">
        <f>'Aim 2 Study Calendar - LEO'!T175</f>
        <v>0</v>
      </c>
      <c r="D175" s="57">
        <f>'Aim 2 Study Calendar - LEO'!AY175</f>
        <v>0</v>
      </c>
      <c r="F175" s="57">
        <f t="shared" si="69"/>
        <v>14</v>
      </c>
      <c r="H175" s="57">
        <f t="shared" si="70"/>
        <v>28</v>
      </c>
      <c r="J175" s="57">
        <f t="shared" si="71"/>
        <v>42</v>
      </c>
      <c r="L175" s="57">
        <f t="shared" si="72"/>
        <v>56</v>
      </c>
      <c r="N175" s="57">
        <f t="shared" si="73"/>
        <v>70</v>
      </c>
      <c r="P175" s="57">
        <f t="shared" si="74"/>
        <v>84</v>
      </c>
      <c r="R175" s="57">
        <f t="shared" si="76"/>
        <v>91</v>
      </c>
      <c r="T175" s="11">
        <f t="shared" si="77"/>
        <v>98</v>
      </c>
      <c r="V175" s="57">
        <f t="shared" si="78"/>
        <v>112</v>
      </c>
      <c r="X175" s="57">
        <f t="shared" si="75"/>
        <v>126</v>
      </c>
      <c r="Z175" s="57">
        <f t="shared" si="79"/>
        <v>140</v>
      </c>
      <c r="AB175" s="57">
        <f t="shared" si="80"/>
        <v>154</v>
      </c>
      <c r="AD175" s="57">
        <f t="shared" si="81"/>
        <v>168</v>
      </c>
      <c r="AF175" s="57">
        <f t="shared" si="82"/>
        <v>182</v>
      </c>
      <c r="AH175" s="57">
        <f t="shared" si="83"/>
        <v>196</v>
      </c>
      <c r="AJ175" s="57">
        <f t="shared" si="84"/>
        <v>210</v>
      </c>
      <c r="AL175" s="57">
        <f t="shared" si="85"/>
        <v>224</v>
      </c>
      <c r="AN175" s="57">
        <f t="shared" si="86"/>
        <v>238</v>
      </c>
      <c r="AP175" s="57">
        <f t="shared" si="87"/>
        <v>252</v>
      </c>
      <c r="AR175" s="57">
        <f t="shared" si="88"/>
        <v>266</v>
      </c>
      <c r="AT175" s="57">
        <f t="shared" si="89"/>
        <v>280</v>
      </c>
      <c r="AV175" s="57">
        <f t="shared" si="90"/>
        <v>294</v>
      </c>
    </row>
    <row r="176" spans="1:48">
      <c r="A176" s="128">
        <f>'Aim 2 Study Calendar - LEO'!A176</f>
        <v>374</v>
      </c>
      <c r="B176" s="3">
        <f>'Aim 2 Study Calendar - LEO'!E176</f>
        <v>0</v>
      </c>
      <c r="C176" s="59">
        <f>'Aim 2 Study Calendar - LEO'!T176</f>
        <v>0</v>
      </c>
      <c r="D176" s="57">
        <f>'Aim 2 Study Calendar - LEO'!AY176</f>
        <v>0</v>
      </c>
      <c r="F176" s="57">
        <f t="shared" si="69"/>
        <v>14</v>
      </c>
      <c r="H176" s="57">
        <f t="shared" si="70"/>
        <v>28</v>
      </c>
      <c r="J176" s="57">
        <f t="shared" si="71"/>
        <v>42</v>
      </c>
      <c r="L176" s="57">
        <f t="shared" si="72"/>
        <v>56</v>
      </c>
      <c r="N176" s="57">
        <f t="shared" si="73"/>
        <v>70</v>
      </c>
      <c r="P176" s="57">
        <f t="shared" si="74"/>
        <v>84</v>
      </c>
      <c r="R176" s="57">
        <f t="shared" si="76"/>
        <v>91</v>
      </c>
      <c r="T176" s="11">
        <f t="shared" si="77"/>
        <v>98</v>
      </c>
      <c r="V176" s="57">
        <f t="shared" si="78"/>
        <v>112</v>
      </c>
      <c r="X176" s="57">
        <f t="shared" si="75"/>
        <v>126</v>
      </c>
      <c r="Z176" s="57">
        <f t="shared" si="79"/>
        <v>140</v>
      </c>
      <c r="AB176" s="57">
        <f t="shared" si="80"/>
        <v>154</v>
      </c>
      <c r="AD176" s="57">
        <f t="shared" si="81"/>
        <v>168</v>
      </c>
      <c r="AF176" s="57">
        <f t="shared" si="82"/>
        <v>182</v>
      </c>
      <c r="AH176" s="57">
        <f t="shared" si="83"/>
        <v>196</v>
      </c>
      <c r="AJ176" s="57">
        <f t="shared" si="84"/>
        <v>210</v>
      </c>
      <c r="AL176" s="57">
        <f t="shared" si="85"/>
        <v>224</v>
      </c>
      <c r="AN176" s="57">
        <f t="shared" si="86"/>
        <v>238</v>
      </c>
      <c r="AP176" s="57">
        <f t="shared" si="87"/>
        <v>252</v>
      </c>
      <c r="AR176" s="57">
        <f t="shared" si="88"/>
        <v>266</v>
      </c>
      <c r="AT176" s="57">
        <f t="shared" si="89"/>
        <v>280</v>
      </c>
      <c r="AV176" s="57">
        <f t="shared" si="90"/>
        <v>294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391F-997A-489A-8B0A-4770B58AB717}">
  <dimension ref="A1:BQ67"/>
  <sheetViews>
    <sheetView zoomScale="68" zoomScaleNormal="100" workbookViewId="0">
      <pane xSplit="1" topLeftCell="I1" activePane="topRight" state="frozen"/>
      <selection activeCell="A24" sqref="A24"/>
      <selection pane="topRight" activeCell="L21" sqref="L21"/>
    </sheetView>
  </sheetViews>
  <sheetFormatPr defaultColWidth="8.625" defaultRowHeight="18"/>
  <cols>
    <col min="1" max="1" width="19.125" style="119" customWidth="1"/>
    <col min="2" max="2" width="35.625" style="1" customWidth="1"/>
    <col min="3" max="4" width="23.625" style="1" customWidth="1"/>
    <col min="5" max="37" width="13.125" style="4" customWidth="1"/>
    <col min="38" max="66" width="12.625" style="4" customWidth="1"/>
    <col min="67" max="67" width="12.625" customWidth="1"/>
  </cols>
  <sheetData>
    <row r="1" spans="1:69">
      <c r="A1" s="116" t="s">
        <v>149</v>
      </c>
      <c r="B1" s="5" t="s">
        <v>150</v>
      </c>
      <c r="C1" s="5" t="s">
        <v>99</v>
      </c>
      <c r="D1" s="5" t="s">
        <v>151</v>
      </c>
      <c r="E1" s="5" t="s">
        <v>8</v>
      </c>
      <c r="F1" s="5" t="s">
        <v>152</v>
      </c>
      <c r="G1" s="5" t="s">
        <v>153</v>
      </c>
      <c r="H1" s="5" t="s">
        <v>154</v>
      </c>
      <c r="I1" s="5" t="s">
        <v>155</v>
      </c>
      <c r="J1" s="5" t="s">
        <v>156</v>
      </c>
      <c r="K1" s="5" t="s">
        <v>157</v>
      </c>
      <c r="L1" s="5" t="s">
        <v>158</v>
      </c>
      <c r="M1" s="5" t="s">
        <v>159</v>
      </c>
      <c r="N1" s="5" t="s">
        <v>160</v>
      </c>
      <c r="O1" s="5" t="s">
        <v>161</v>
      </c>
      <c r="P1" s="5" t="s">
        <v>162</v>
      </c>
      <c r="Q1" s="5" t="s">
        <v>163</v>
      </c>
      <c r="R1" s="5" t="s">
        <v>164</v>
      </c>
      <c r="S1" s="5" t="s">
        <v>165</v>
      </c>
      <c r="T1" s="5" t="s">
        <v>166</v>
      </c>
      <c r="U1" s="5" t="s">
        <v>167</v>
      </c>
      <c r="V1" s="5" t="s">
        <v>168</v>
      </c>
      <c r="W1" s="5" t="s">
        <v>169</v>
      </c>
      <c r="X1" s="5" t="s">
        <v>170</v>
      </c>
      <c r="Y1" s="5" t="s">
        <v>171</v>
      </c>
      <c r="Z1" s="5" t="s">
        <v>172</v>
      </c>
      <c r="AA1" s="5" t="s">
        <v>173</v>
      </c>
      <c r="AB1" s="5" t="s">
        <v>174</v>
      </c>
      <c r="AC1" s="5" t="s">
        <v>175</v>
      </c>
      <c r="AD1" s="190" t="s">
        <v>176</v>
      </c>
      <c r="AE1" s="190" t="s">
        <v>177</v>
      </c>
      <c r="AF1" s="5" t="s">
        <v>178</v>
      </c>
      <c r="AG1" s="5" t="s">
        <v>179</v>
      </c>
      <c r="AH1" s="5" t="s">
        <v>180</v>
      </c>
      <c r="AI1" s="5" t="s">
        <v>181</v>
      </c>
      <c r="AJ1" s="5" t="s">
        <v>182</v>
      </c>
      <c r="AK1" s="5" t="s">
        <v>183</v>
      </c>
      <c r="AL1" s="5" t="s">
        <v>184</v>
      </c>
      <c r="AM1" s="5" t="s">
        <v>185</v>
      </c>
      <c r="AN1" s="5" t="s">
        <v>186</v>
      </c>
      <c r="AO1" s="5" t="s">
        <v>187</v>
      </c>
      <c r="AP1" s="5" t="s">
        <v>188</v>
      </c>
      <c r="AQ1" s="5" t="s">
        <v>189</v>
      </c>
      <c r="AR1" s="5" t="s">
        <v>190</v>
      </c>
      <c r="AS1" s="5" t="s">
        <v>191</v>
      </c>
      <c r="AT1" s="5" t="s">
        <v>192</v>
      </c>
      <c r="AU1" s="5" t="s">
        <v>193</v>
      </c>
      <c r="AV1" s="5" t="s">
        <v>194</v>
      </c>
      <c r="AW1" s="3"/>
      <c r="AX1" s="5" t="s">
        <v>195</v>
      </c>
      <c r="AY1" s="5" t="s">
        <v>196</v>
      </c>
      <c r="AZ1" s="5" t="s">
        <v>197</v>
      </c>
      <c r="BA1" s="5" t="s">
        <v>198</v>
      </c>
      <c r="BB1" s="5" t="s">
        <v>199</v>
      </c>
      <c r="BC1" s="5" t="s">
        <v>200</v>
      </c>
      <c r="BD1" s="5" t="s">
        <v>201</v>
      </c>
      <c r="BE1" s="5" t="s">
        <v>202</v>
      </c>
      <c r="BF1" s="5" t="s">
        <v>203</v>
      </c>
      <c r="BG1" s="5" t="s">
        <v>204</v>
      </c>
      <c r="BH1" s="5" t="s">
        <v>205</v>
      </c>
      <c r="BI1" s="5" t="s">
        <v>206</v>
      </c>
      <c r="BJ1" s="5" t="s">
        <v>207</v>
      </c>
      <c r="BK1" s="5" t="s">
        <v>208</v>
      </c>
      <c r="BL1" s="5" t="s">
        <v>209</v>
      </c>
      <c r="BM1" s="5" t="s">
        <v>210</v>
      </c>
      <c r="BN1" s="5" t="s">
        <v>211</v>
      </c>
      <c r="BO1" s="5" t="s">
        <v>212</v>
      </c>
      <c r="BP1" s="5" t="s">
        <v>213</v>
      </c>
      <c r="BQ1" s="5" t="s">
        <v>214</v>
      </c>
    </row>
    <row r="2" spans="1:69">
      <c r="A2" s="117" t="s">
        <v>215</v>
      </c>
      <c r="B2" s="1">
        <v>195871</v>
      </c>
      <c r="C2" s="1">
        <v>203284</v>
      </c>
      <c r="D2" s="60">
        <v>5</v>
      </c>
      <c r="E2" s="1">
        <v>1</v>
      </c>
      <c r="F2" s="4">
        <v>411.6</v>
      </c>
      <c r="G2" s="4">
        <v>245.4</v>
      </c>
      <c r="H2" s="4">
        <f>SUM(369.9,(350.6-280.1))</f>
        <v>440.4</v>
      </c>
      <c r="I2" s="4">
        <v>261.8</v>
      </c>
      <c r="J2" s="4">
        <f>SUM(325.3,(327.6-253.5))</f>
        <v>399.40000000000003</v>
      </c>
      <c r="K2" s="4">
        <v>234.8</v>
      </c>
      <c r="L2" s="4">
        <v>305.39999999999998</v>
      </c>
      <c r="M2" s="4">
        <v>134.80000000000001</v>
      </c>
      <c r="N2" s="4">
        <v>451.5</v>
      </c>
      <c r="O2" s="4">
        <f>334.8-53.7</f>
        <v>281.10000000000002</v>
      </c>
      <c r="P2" s="4">
        <f>531.5-53.7</f>
        <v>477.8</v>
      </c>
      <c r="Q2" s="4">
        <v>339</v>
      </c>
      <c r="R2" s="4">
        <v>339</v>
      </c>
      <c r="S2" s="115">
        <v>359.9</v>
      </c>
      <c r="T2" s="4">
        <v>399.9</v>
      </c>
      <c r="U2" s="4">
        <v>329.5</v>
      </c>
      <c r="V2" s="4">
        <v>436.5</v>
      </c>
      <c r="W2" s="4">
        <v>263.60000000000002</v>
      </c>
      <c r="X2" s="4">
        <v>402.9</v>
      </c>
      <c r="Y2" s="4">
        <v>264.10000000000002</v>
      </c>
      <c r="Z2" s="4">
        <v>264.10000000000002</v>
      </c>
      <c r="AA2" s="192"/>
      <c r="AB2" s="192"/>
      <c r="AC2" s="4">
        <v>329.4</v>
      </c>
      <c r="AD2" s="4">
        <v>413.3</v>
      </c>
      <c r="AE2" s="4">
        <v>264.10000000000002</v>
      </c>
      <c r="AF2" s="4">
        <v>264.10000000000002</v>
      </c>
      <c r="AG2" s="4">
        <v>343.6</v>
      </c>
      <c r="AH2" s="4">
        <v>454.4</v>
      </c>
      <c r="AI2" s="4">
        <v>285.2</v>
      </c>
      <c r="AJ2" s="4">
        <v>399.2</v>
      </c>
      <c r="AK2" s="4">
        <v>221.4</v>
      </c>
      <c r="AL2" s="4">
        <v>322.39999999999998</v>
      </c>
      <c r="AM2" s="4">
        <v>156.4</v>
      </c>
      <c r="AN2" s="4">
        <v>381.4</v>
      </c>
      <c r="AO2" s="4">
        <v>212.5</v>
      </c>
      <c r="AP2" s="4">
        <v>392.4</v>
      </c>
      <c r="AX2" s="56">
        <f t="shared" ref="AX2:AX21" si="0">(F2-G2)/D2</f>
        <v>33.24</v>
      </c>
      <c r="AY2" s="56">
        <f t="shared" ref="AY2:AY21" si="1">(H2-I2)/D2</f>
        <v>35.719999999999992</v>
      </c>
      <c r="AZ2" s="56">
        <f t="shared" ref="AZ2:AZ21" si="2">(J2-M2)/D2</f>
        <v>52.92</v>
      </c>
      <c r="BA2" s="56">
        <f t="shared" ref="BA2:BA21" si="3">(N2-O2)/D2</f>
        <v>34.08</v>
      </c>
      <c r="BB2" s="56">
        <f t="shared" ref="BB2:BB21" si="4">(P2-Q2)/D2</f>
        <v>27.76</v>
      </c>
      <c r="BC2" s="56">
        <f t="shared" ref="BC2:BC21" si="5">(R2-U2)/D2</f>
        <v>1.9</v>
      </c>
      <c r="BD2" s="56">
        <f t="shared" ref="BD2:BD21" si="6">(V2-W2)/D2</f>
        <v>34.58</v>
      </c>
      <c r="BE2" s="56">
        <f t="shared" ref="BE2:BE21" si="7">(X2-Y2)/D2</f>
        <v>27.759999999999991</v>
      </c>
      <c r="BF2" s="56">
        <f t="shared" ref="BF2:BF21" si="8">(Z2-AA2)/D2</f>
        <v>52.820000000000007</v>
      </c>
      <c r="BG2" s="56">
        <f t="shared" ref="BG2:BG21" si="9">(AB2-AC2)/D2</f>
        <v>-65.88</v>
      </c>
      <c r="BH2" s="56">
        <f t="shared" ref="BH2:BH22" si="10">(AF2-AG2)/D2</f>
        <v>-15.9</v>
      </c>
      <c r="BI2" s="56">
        <f t="shared" ref="BI2:BI21" si="11">(AH2-AI2)/D2</f>
        <v>33.839999999999996</v>
      </c>
      <c r="BJ2" s="56">
        <f t="shared" ref="BJ2:BJ21" si="12">(AJ2-AK2)/D2</f>
        <v>35.559999999999995</v>
      </c>
      <c r="BK2" s="56">
        <f t="shared" ref="BK2:BK21" si="13">(AL2-AM2)/D2</f>
        <v>33.199999999999996</v>
      </c>
      <c r="BL2" s="56">
        <f t="shared" ref="BL2:BL21" si="14">(AN2-AO2)/D2</f>
        <v>33.779999999999994</v>
      </c>
      <c r="BM2" s="56">
        <f t="shared" ref="BM2:BM21" si="15">(AP2-AQ2)/D2</f>
        <v>78.47999999999999</v>
      </c>
      <c r="BN2" s="56">
        <f t="shared" ref="BN2:BN21" si="16">(AR2-AS2)/D2</f>
        <v>0</v>
      </c>
      <c r="BO2" s="56">
        <f t="shared" ref="BO2:BO21" si="17">(AT2-AU2)/D2</f>
        <v>0</v>
      </c>
      <c r="BP2" s="56">
        <f t="shared" ref="BP2:BP21" si="18">(AV2-AW2)/D2</f>
        <v>0</v>
      </c>
      <c r="BQ2" s="56">
        <f t="shared" ref="BQ2:BQ21" si="19">(AX2-AY2)/D2</f>
        <v>-0.49599999999999794</v>
      </c>
    </row>
    <row r="3" spans="1:69">
      <c r="A3" s="117" t="s">
        <v>216</v>
      </c>
      <c r="B3" s="1">
        <v>195872</v>
      </c>
      <c r="C3" s="1">
        <v>203285</v>
      </c>
      <c r="D3" s="60">
        <v>3</v>
      </c>
      <c r="E3" s="1">
        <v>1</v>
      </c>
      <c r="F3" s="4">
        <v>395.4</v>
      </c>
      <c r="G3" s="4">
        <v>271.60000000000002</v>
      </c>
      <c r="H3" s="4">
        <v>406</v>
      </c>
      <c r="I3" s="4">
        <v>282.8</v>
      </c>
      <c r="J3" s="4">
        <f>SUM(328.5,(311.1-267.5))</f>
        <v>372.1</v>
      </c>
      <c r="K3" s="4">
        <v>250.6</v>
      </c>
      <c r="L3" s="4">
        <v>302.2</v>
      </c>
      <c r="M3" s="4">
        <v>180.4</v>
      </c>
      <c r="N3" s="4">
        <v>485.4</v>
      </c>
      <c r="O3" s="4">
        <f>427.5-53.7</f>
        <v>373.8</v>
      </c>
      <c r="P3" s="4">
        <f>427.5-53.7</f>
        <v>373.8</v>
      </c>
      <c r="Q3" s="4">
        <v>278.60000000000002</v>
      </c>
      <c r="R3" s="4">
        <v>278.60000000000002</v>
      </c>
      <c r="S3" s="115">
        <v>368.1</v>
      </c>
      <c r="T3" s="4">
        <v>400.7</v>
      </c>
      <c r="U3" s="4">
        <v>355.6</v>
      </c>
      <c r="V3" s="4">
        <v>413</v>
      </c>
      <c r="W3" s="4">
        <v>296.7</v>
      </c>
      <c r="X3" s="4">
        <v>400.1</v>
      </c>
      <c r="Y3" s="4">
        <v>345.4</v>
      </c>
      <c r="Z3" s="4">
        <v>345.4</v>
      </c>
      <c r="AA3" s="4">
        <v>285.2</v>
      </c>
      <c r="AB3" s="4">
        <v>402.2</v>
      </c>
      <c r="AC3" s="4">
        <v>291</v>
      </c>
      <c r="AD3" s="4">
        <v>439.3</v>
      </c>
      <c r="AE3" s="4">
        <v>345.4</v>
      </c>
      <c r="AF3" s="4">
        <v>345.4</v>
      </c>
      <c r="AG3" s="4">
        <v>378.8</v>
      </c>
      <c r="AH3" s="4">
        <v>446.5</v>
      </c>
      <c r="AI3" s="4">
        <v>322.10000000000002</v>
      </c>
      <c r="AJ3" s="4">
        <v>438.9</v>
      </c>
      <c r="AK3" s="4">
        <v>322.7</v>
      </c>
      <c r="AL3" s="4">
        <v>322.7</v>
      </c>
      <c r="AM3" s="4">
        <v>197.7</v>
      </c>
      <c r="AN3" s="4">
        <v>348.8</v>
      </c>
      <c r="AO3" s="4">
        <v>226.6</v>
      </c>
      <c r="AP3" s="4">
        <v>413.9</v>
      </c>
      <c r="AX3" s="56">
        <f t="shared" si="0"/>
        <v>41.266666666666652</v>
      </c>
      <c r="AY3" s="56">
        <f t="shared" si="1"/>
        <v>41.066666666666663</v>
      </c>
      <c r="AZ3" s="56">
        <f t="shared" si="2"/>
        <v>63.900000000000006</v>
      </c>
      <c r="BA3" s="56">
        <f t="shared" si="3"/>
        <v>37.199999999999989</v>
      </c>
      <c r="BB3" s="56">
        <f t="shared" si="4"/>
        <v>31.733333333333331</v>
      </c>
      <c r="BC3" s="56">
        <f t="shared" si="5"/>
        <v>-25.666666666666668</v>
      </c>
      <c r="BD3" s="56">
        <f t="shared" si="6"/>
        <v>38.766666666666673</v>
      </c>
      <c r="BE3" s="56">
        <f t="shared" si="7"/>
        <v>18.233333333333348</v>
      </c>
      <c r="BF3" s="56">
        <f t="shared" si="8"/>
        <v>20.066666666666663</v>
      </c>
      <c r="BG3" s="56">
        <f t="shared" si="9"/>
        <v>37.066666666666663</v>
      </c>
      <c r="BH3" s="56">
        <f t="shared" si="10"/>
        <v>-11.133333333333345</v>
      </c>
      <c r="BI3" s="56">
        <f t="shared" si="11"/>
        <v>41.466666666666661</v>
      </c>
      <c r="BJ3" s="56">
        <f t="shared" si="12"/>
        <v>38.733333333333327</v>
      </c>
      <c r="BK3" s="56">
        <f t="shared" si="13"/>
        <v>41.666666666666664</v>
      </c>
      <c r="BL3" s="56">
        <f t="shared" si="14"/>
        <v>40.733333333333341</v>
      </c>
      <c r="BM3" s="56">
        <f t="shared" si="15"/>
        <v>137.96666666666667</v>
      </c>
      <c r="BN3" s="56">
        <f t="shared" si="16"/>
        <v>0</v>
      </c>
      <c r="BO3" s="56">
        <f t="shared" si="17"/>
        <v>0</v>
      </c>
      <c r="BP3" s="56">
        <f t="shared" si="18"/>
        <v>0</v>
      </c>
      <c r="BQ3" s="56">
        <f t="shared" si="19"/>
        <v>6.6666666666662877E-2</v>
      </c>
    </row>
    <row r="4" spans="1:69">
      <c r="A4" s="117" t="s">
        <v>217</v>
      </c>
      <c r="B4" s="1">
        <v>195873</v>
      </c>
      <c r="C4" s="1">
        <v>203286</v>
      </c>
      <c r="D4" s="60">
        <v>3</v>
      </c>
      <c r="E4" s="1">
        <v>1</v>
      </c>
      <c r="F4" s="4">
        <v>413.6</v>
      </c>
      <c r="G4" s="4">
        <v>293.39999999999998</v>
      </c>
      <c r="H4" s="4">
        <v>387.1</v>
      </c>
      <c r="I4" s="4">
        <v>267.3</v>
      </c>
      <c r="J4" s="4">
        <f>SUM(305.9,(304.6-250))</f>
        <v>360.5</v>
      </c>
      <c r="K4" s="4">
        <v>243.8</v>
      </c>
      <c r="L4" s="4">
        <v>302.5</v>
      </c>
      <c r="M4" s="4">
        <v>194.2</v>
      </c>
      <c r="N4" s="4">
        <v>411</v>
      </c>
      <c r="O4" s="4">
        <f>347.5-53.7</f>
        <v>293.8</v>
      </c>
      <c r="P4" s="4">
        <f>347.5-53.7</f>
        <v>293.8</v>
      </c>
      <c r="Q4" s="4">
        <v>178.2</v>
      </c>
      <c r="R4" s="4">
        <v>178.2</v>
      </c>
      <c r="S4" s="115">
        <v>358.9</v>
      </c>
      <c r="T4" s="4">
        <v>401</v>
      </c>
      <c r="U4" s="4">
        <v>274.89999999999998</v>
      </c>
      <c r="V4" s="4">
        <v>430.9</v>
      </c>
      <c r="W4" s="4">
        <v>364.1</v>
      </c>
      <c r="X4" s="4">
        <v>418.4</v>
      </c>
      <c r="Y4" s="4">
        <v>292</v>
      </c>
      <c r="Z4" s="4">
        <v>399</v>
      </c>
      <c r="AA4" s="4">
        <v>270</v>
      </c>
      <c r="AB4" s="4">
        <v>404.4</v>
      </c>
      <c r="AC4" s="4">
        <v>274.3</v>
      </c>
      <c r="AD4" s="4">
        <v>420.7</v>
      </c>
      <c r="AE4" s="192"/>
      <c r="AF4" s="4">
        <v>304.39999999999998</v>
      </c>
      <c r="AG4" s="4">
        <v>347.9</v>
      </c>
      <c r="AH4" s="4">
        <v>434.9</v>
      </c>
      <c r="AI4" s="4">
        <v>315.2</v>
      </c>
      <c r="AJ4" s="4">
        <v>408.5</v>
      </c>
      <c r="AK4" s="4">
        <v>286.10000000000002</v>
      </c>
      <c r="AL4" s="4">
        <v>286.10000000000002</v>
      </c>
      <c r="AM4" s="4">
        <v>168.7</v>
      </c>
      <c r="AN4" s="4">
        <v>340</v>
      </c>
      <c r="AO4" s="4">
        <v>196.2</v>
      </c>
      <c r="AP4" s="4">
        <v>372</v>
      </c>
      <c r="AX4" s="56">
        <f t="shared" si="0"/>
        <v>40.066666666666684</v>
      </c>
      <c r="AY4" s="56">
        <f t="shared" si="1"/>
        <v>39.933333333333337</v>
      </c>
      <c r="AZ4" s="56">
        <f t="shared" si="2"/>
        <v>55.433333333333337</v>
      </c>
      <c r="BA4" s="56">
        <f t="shared" si="3"/>
        <v>39.066666666666663</v>
      </c>
      <c r="BB4" s="56">
        <f t="shared" si="4"/>
        <v>38.533333333333339</v>
      </c>
      <c r="BC4" s="56">
        <f t="shared" si="5"/>
        <v>-32.233333333333327</v>
      </c>
      <c r="BD4" s="56">
        <f t="shared" si="6"/>
        <v>22.266666666666652</v>
      </c>
      <c r="BE4" s="56">
        <f t="shared" si="7"/>
        <v>42.133333333333326</v>
      </c>
      <c r="BF4" s="56">
        <f t="shared" si="8"/>
        <v>43</v>
      </c>
      <c r="BG4" s="56">
        <f t="shared" si="9"/>
        <v>43.366666666666653</v>
      </c>
      <c r="BH4" s="56">
        <f t="shared" si="10"/>
        <v>-14.5</v>
      </c>
      <c r="BI4" s="56">
        <f t="shared" si="11"/>
        <v>39.9</v>
      </c>
      <c r="BJ4" s="56">
        <f t="shared" si="12"/>
        <v>40.79999999999999</v>
      </c>
      <c r="BK4" s="56">
        <f t="shared" si="13"/>
        <v>39.133333333333347</v>
      </c>
      <c r="BL4" s="56">
        <f t="shared" si="14"/>
        <v>47.933333333333337</v>
      </c>
      <c r="BM4" s="56">
        <f t="shared" si="15"/>
        <v>124</v>
      </c>
      <c r="BN4" s="56">
        <f t="shared" si="16"/>
        <v>0</v>
      </c>
      <c r="BO4" s="56">
        <f t="shared" si="17"/>
        <v>0</v>
      </c>
      <c r="BP4" s="56">
        <f t="shared" si="18"/>
        <v>0</v>
      </c>
      <c r="BQ4" s="56">
        <f t="shared" si="19"/>
        <v>4.4444444444449026E-2</v>
      </c>
    </row>
    <row r="5" spans="1:69">
      <c r="A5" s="117" t="s">
        <v>218</v>
      </c>
      <c r="B5" s="1">
        <v>200107</v>
      </c>
      <c r="C5" s="1">
        <v>198207</v>
      </c>
      <c r="D5" s="60">
        <v>2</v>
      </c>
      <c r="E5" s="1">
        <v>1</v>
      </c>
      <c r="F5" s="4">
        <v>89.7</v>
      </c>
      <c r="G5" s="4">
        <v>78.5</v>
      </c>
      <c r="H5" s="4">
        <v>179.5</v>
      </c>
      <c r="I5" s="4">
        <v>134.5</v>
      </c>
      <c r="J5" s="4">
        <f>SUM(195.4,177.8)</f>
        <v>373.20000000000005</v>
      </c>
      <c r="K5" s="4">
        <v>294.39999999999998</v>
      </c>
      <c r="L5" s="4">
        <v>430</v>
      </c>
      <c r="M5" s="4">
        <v>345.3</v>
      </c>
      <c r="N5" s="4">
        <v>352.1</v>
      </c>
      <c r="O5" s="4" t="s">
        <v>219</v>
      </c>
      <c r="P5" s="4" t="s">
        <v>219</v>
      </c>
      <c r="Q5" s="4" t="s">
        <v>219</v>
      </c>
      <c r="R5" s="4" t="s">
        <v>219</v>
      </c>
      <c r="S5" s="4">
        <v>214.4</v>
      </c>
      <c r="T5" s="4">
        <v>214.4</v>
      </c>
      <c r="U5" s="192"/>
      <c r="V5" s="192"/>
      <c r="W5" s="4">
        <v>355</v>
      </c>
      <c r="X5" s="4">
        <v>355</v>
      </c>
      <c r="Y5" s="4">
        <v>310.10000000000002</v>
      </c>
      <c r="Z5" s="4">
        <v>375.5</v>
      </c>
      <c r="AA5" s="4">
        <v>332.8</v>
      </c>
      <c r="AB5" s="4">
        <v>423</v>
      </c>
      <c r="AC5" s="4">
        <v>377.9</v>
      </c>
      <c r="AD5" s="4">
        <v>377.9</v>
      </c>
      <c r="AE5" s="4">
        <v>328.4</v>
      </c>
      <c r="AF5" s="4">
        <v>328.4</v>
      </c>
      <c r="AG5" s="4">
        <v>283.10000000000002</v>
      </c>
      <c r="AH5" s="4">
        <v>418.9</v>
      </c>
      <c r="AI5" s="192"/>
      <c r="AJ5" s="192"/>
      <c r="AK5" s="192"/>
      <c r="AL5" s="192"/>
      <c r="AX5" s="56">
        <f t="shared" si="0"/>
        <v>5.6000000000000014</v>
      </c>
      <c r="AY5" s="56">
        <f t="shared" si="1"/>
        <v>22.5</v>
      </c>
      <c r="AZ5" s="56">
        <f t="shared" si="2"/>
        <v>13.950000000000017</v>
      </c>
      <c r="BA5" s="56" t="e">
        <f t="shared" si="3"/>
        <v>#VALUE!</v>
      </c>
      <c r="BB5" s="56" t="e">
        <f t="shared" si="4"/>
        <v>#VALUE!</v>
      </c>
      <c r="BC5" s="56" t="e">
        <f t="shared" si="5"/>
        <v>#VALUE!</v>
      </c>
      <c r="BD5" s="56">
        <f t="shared" si="6"/>
        <v>-177.5</v>
      </c>
      <c r="BE5" s="56">
        <f t="shared" si="7"/>
        <v>22.449999999999989</v>
      </c>
      <c r="BF5" s="56">
        <f t="shared" si="8"/>
        <v>21.349999999999994</v>
      </c>
      <c r="BG5" s="56">
        <f t="shared" si="9"/>
        <v>22.550000000000011</v>
      </c>
      <c r="BH5" s="56">
        <f t="shared" si="10"/>
        <v>22.649999999999977</v>
      </c>
      <c r="BI5" s="56">
        <f t="shared" si="11"/>
        <v>209.45</v>
      </c>
      <c r="BJ5" s="56">
        <f t="shared" si="12"/>
        <v>0</v>
      </c>
      <c r="BK5" s="56">
        <f t="shared" si="13"/>
        <v>0</v>
      </c>
      <c r="BL5" s="56">
        <f t="shared" si="14"/>
        <v>0</v>
      </c>
      <c r="BM5" s="56">
        <f t="shared" si="15"/>
        <v>0</v>
      </c>
      <c r="BN5" s="56">
        <f t="shared" si="16"/>
        <v>0</v>
      </c>
      <c r="BO5" s="56">
        <f t="shared" si="17"/>
        <v>0</v>
      </c>
      <c r="BP5" s="56">
        <f t="shared" si="18"/>
        <v>0</v>
      </c>
      <c r="BQ5" s="56">
        <f t="shared" si="19"/>
        <v>-8.4499999999999993</v>
      </c>
    </row>
    <row r="6" spans="1:69">
      <c r="A6" s="117" t="s">
        <v>220</v>
      </c>
      <c r="B6" s="1">
        <v>198205</v>
      </c>
      <c r="C6" s="1" t="s">
        <v>66</v>
      </c>
      <c r="D6" s="60">
        <v>2</v>
      </c>
      <c r="E6" s="1">
        <v>1</v>
      </c>
      <c r="F6" s="4">
        <v>298.8</v>
      </c>
      <c r="G6" s="4">
        <v>98.3</v>
      </c>
      <c r="H6" s="4">
        <v>165.2</v>
      </c>
      <c r="I6" s="4">
        <v>120.2</v>
      </c>
      <c r="J6" s="4">
        <f>SUM(183.3,158.4)</f>
        <v>341.70000000000005</v>
      </c>
      <c r="K6" s="4">
        <v>247.4</v>
      </c>
      <c r="L6" s="4">
        <v>428</v>
      </c>
      <c r="M6" s="4">
        <v>324.2</v>
      </c>
      <c r="N6" s="4">
        <v>340.5</v>
      </c>
      <c r="O6" s="4" t="s">
        <v>219</v>
      </c>
      <c r="P6" s="4" t="s">
        <v>219</v>
      </c>
      <c r="Q6" s="4" t="s">
        <v>219</v>
      </c>
      <c r="R6" s="4" t="s">
        <v>219</v>
      </c>
      <c r="S6" s="4">
        <v>183.1</v>
      </c>
      <c r="T6" s="4">
        <v>183.1</v>
      </c>
      <c r="U6" s="192"/>
      <c r="V6" s="192"/>
      <c r="W6" s="4">
        <v>319.39999999999998</v>
      </c>
      <c r="X6" s="4">
        <v>319.39999999999998</v>
      </c>
      <c r="Y6" s="4">
        <v>248.5</v>
      </c>
      <c r="Z6" s="4">
        <v>417.6</v>
      </c>
      <c r="AA6" s="4">
        <v>349.6</v>
      </c>
      <c r="AB6" s="4">
        <v>405.9</v>
      </c>
      <c r="AC6" s="4">
        <v>339.4</v>
      </c>
      <c r="AD6" s="4">
        <v>436.3</v>
      </c>
      <c r="AE6" s="4">
        <v>355.2</v>
      </c>
      <c r="AF6" s="4">
        <v>355.2</v>
      </c>
      <c r="AG6" s="4">
        <v>287.39999999999998</v>
      </c>
      <c r="AH6" s="4">
        <v>404.8</v>
      </c>
      <c r="AI6" s="4">
        <v>338.7</v>
      </c>
      <c r="AJ6" s="4">
        <v>338.7</v>
      </c>
      <c r="AK6" s="192"/>
      <c r="AL6" s="192"/>
      <c r="AX6" s="56">
        <f t="shared" si="0"/>
        <v>100.25</v>
      </c>
      <c r="AY6" s="56">
        <f t="shared" si="1"/>
        <v>22.499999999999993</v>
      </c>
      <c r="AZ6" s="56">
        <f t="shared" si="2"/>
        <v>8.7500000000000284</v>
      </c>
      <c r="BA6" s="56" t="e">
        <f t="shared" si="3"/>
        <v>#VALUE!</v>
      </c>
      <c r="BB6" s="56" t="e">
        <f t="shared" si="4"/>
        <v>#VALUE!</v>
      </c>
      <c r="BC6" s="56" t="e">
        <f t="shared" si="5"/>
        <v>#VALUE!</v>
      </c>
      <c r="BD6" s="56">
        <f t="shared" si="6"/>
        <v>-159.69999999999999</v>
      </c>
      <c r="BE6" s="56">
        <f t="shared" si="7"/>
        <v>35.449999999999989</v>
      </c>
      <c r="BF6" s="56">
        <f t="shared" si="8"/>
        <v>34</v>
      </c>
      <c r="BG6" s="56">
        <f t="shared" si="9"/>
        <v>33.25</v>
      </c>
      <c r="BH6" s="56">
        <f t="shared" si="10"/>
        <v>33.900000000000006</v>
      </c>
      <c r="BI6" s="56">
        <f t="shared" si="11"/>
        <v>33.050000000000011</v>
      </c>
      <c r="BJ6" s="56">
        <f t="shared" si="12"/>
        <v>169.35</v>
      </c>
      <c r="BK6" s="56">
        <f t="shared" si="13"/>
        <v>0</v>
      </c>
      <c r="BL6" s="56">
        <f t="shared" si="14"/>
        <v>0</v>
      </c>
      <c r="BM6" s="56">
        <f t="shared" si="15"/>
        <v>0</v>
      </c>
      <c r="BN6" s="56">
        <f t="shared" si="16"/>
        <v>0</v>
      </c>
      <c r="BO6" s="56">
        <f t="shared" si="17"/>
        <v>0</v>
      </c>
      <c r="BP6" s="56">
        <f t="shared" si="18"/>
        <v>0</v>
      </c>
      <c r="BQ6" s="56">
        <f t="shared" si="19"/>
        <v>38.875</v>
      </c>
    </row>
    <row r="7" spans="1:69">
      <c r="A7" s="117" t="s">
        <v>221</v>
      </c>
      <c r="B7" s="1">
        <v>198206</v>
      </c>
      <c r="C7" s="1">
        <v>203298</v>
      </c>
      <c r="D7" s="60">
        <v>3</v>
      </c>
      <c r="E7" s="1">
        <v>1</v>
      </c>
      <c r="F7" s="4">
        <v>255.1</v>
      </c>
      <c r="G7" s="4">
        <v>177.5</v>
      </c>
      <c r="H7" s="4">
        <v>206.5</v>
      </c>
      <c r="I7" s="4">
        <v>116.5</v>
      </c>
      <c r="J7" s="4">
        <f>SUM(228.4,161)</f>
        <v>389.4</v>
      </c>
      <c r="K7" s="4">
        <v>280</v>
      </c>
      <c r="L7" s="4">
        <v>440.8</v>
      </c>
      <c r="M7" s="4">
        <v>323</v>
      </c>
      <c r="N7" s="4">
        <v>449.5</v>
      </c>
      <c r="O7" s="4" t="s">
        <v>219</v>
      </c>
      <c r="P7" s="4" t="s">
        <v>219</v>
      </c>
      <c r="Q7" s="4" t="s">
        <v>219</v>
      </c>
      <c r="R7" s="4" t="s">
        <v>219</v>
      </c>
      <c r="S7" s="4">
        <v>229.6</v>
      </c>
      <c r="T7" s="4">
        <v>229.6</v>
      </c>
      <c r="U7" s="192"/>
      <c r="V7" s="192"/>
      <c r="W7" s="4">
        <v>290.89999999999998</v>
      </c>
      <c r="X7" s="4">
        <v>425.7</v>
      </c>
      <c r="Y7" s="4">
        <v>324.5</v>
      </c>
      <c r="Z7" s="4">
        <v>445.8</v>
      </c>
      <c r="AA7" s="4">
        <v>337</v>
      </c>
      <c r="AB7" s="4">
        <v>410.5</v>
      </c>
      <c r="AC7" s="4">
        <v>315.89999999999998</v>
      </c>
      <c r="AD7" s="4">
        <v>442.2</v>
      </c>
      <c r="AE7" s="4">
        <v>338.1</v>
      </c>
      <c r="AF7" s="4">
        <v>413.4</v>
      </c>
      <c r="AG7" s="4">
        <v>312.8</v>
      </c>
      <c r="AH7" s="4">
        <v>405.8</v>
      </c>
      <c r="AI7" s="4">
        <v>302.7</v>
      </c>
      <c r="AJ7" s="4">
        <v>302.7</v>
      </c>
      <c r="AX7" s="56">
        <f t="shared" si="0"/>
        <v>25.866666666666664</v>
      </c>
      <c r="AY7" s="56">
        <f t="shared" si="1"/>
        <v>30</v>
      </c>
      <c r="AZ7" s="56">
        <f t="shared" si="2"/>
        <v>22.133333333333326</v>
      </c>
      <c r="BA7" s="56" t="e">
        <f t="shared" si="3"/>
        <v>#VALUE!</v>
      </c>
      <c r="BB7" s="56" t="e">
        <f t="shared" si="4"/>
        <v>#VALUE!</v>
      </c>
      <c r="BC7" s="56" t="e">
        <f t="shared" si="5"/>
        <v>#VALUE!</v>
      </c>
      <c r="BD7" s="56">
        <f t="shared" si="6"/>
        <v>-96.966666666666654</v>
      </c>
      <c r="BE7" s="56">
        <f t="shared" si="7"/>
        <v>33.733333333333327</v>
      </c>
      <c r="BF7" s="56">
        <f t="shared" si="8"/>
        <v>36.266666666666673</v>
      </c>
      <c r="BG7" s="56">
        <f t="shared" si="9"/>
        <v>31.533333333333342</v>
      </c>
      <c r="BH7" s="56">
        <f t="shared" si="10"/>
        <v>33.533333333333324</v>
      </c>
      <c r="BI7" s="56">
        <f t="shared" si="11"/>
        <v>34.366666666666674</v>
      </c>
      <c r="BJ7" s="56">
        <f t="shared" si="12"/>
        <v>100.89999999999999</v>
      </c>
      <c r="BK7" s="56">
        <f t="shared" si="13"/>
        <v>0</v>
      </c>
      <c r="BL7" s="56">
        <f t="shared" si="14"/>
        <v>0</v>
      </c>
      <c r="BM7" s="56">
        <f t="shared" si="15"/>
        <v>0</v>
      </c>
      <c r="BN7" s="56">
        <f t="shared" si="16"/>
        <v>0</v>
      </c>
      <c r="BO7" s="56">
        <f t="shared" si="17"/>
        <v>0</v>
      </c>
      <c r="BP7" s="56">
        <f t="shared" si="18"/>
        <v>0</v>
      </c>
      <c r="BQ7" s="56">
        <f t="shared" si="19"/>
        <v>-1.3777777777777789</v>
      </c>
    </row>
    <row r="8" spans="1:69">
      <c r="A8" s="117" t="s">
        <v>222</v>
      </c>
      <c r="B8" s="1">
        <v>200102</v>
      </c>
      <c r="C8" s="1">
        <v>203299</v>
      </c>
      <c r="D8" s="60">
        <v>1</v>
      </c>
      <c r="E8" s="1">
        <v>1</v>
      </c>
      <c r="F8" s="4">
        <v>97.2</v>
      </c>
      <c r="G8" s="4">
        <v>63.6</v>
      </c>
      <c r="H8" s="4">
        <v>142.5</v>
      </c>
      <c r="I8" s="4">
        <v>104.4</v>
      </c>
      <c r="J8" s="4">
        <v>419.1</v>
      </c>
      <c r="K8" s="4">
        <v>381</v>
      </c>
      <c r="L8" s="4">
        <v>381</v>
      </c>
      <c r="M8" s="4">
        <v>338.5</v>
      </c>
      <c r="N8" s="4">
        <v>338.5</v>
      </c>
      <c r="O8" s="4" t="s">
        <v>219</v>
      </c>
      <c r="P8" s="4" t="s">
        <v>219</v>
      </c>
      <c r="Q8" s="4" t="s">
        <v>219</v>
      </c>
      <c r="R8" s="4" t="s">
        <v>219</v>
      </c>
      <c r="S8" s="4">
        <v>243.3</v>
      </c>
      <c r="T8" s="4">
        <v>243.3</v>
      </c>
      <c r="U8" s="192"/>
      <c r="V8" s="192"/>
      <c r="W8" s="4">
        <v>327.39999999999998</v>
      </c>
      <c r="X8" s="4">
        <v>327.39999999999998</v>
      </c>
      <c r="Y8" s="4">
        <v>284.7</v>
      </c>
      <c r="Z8" s="4">
        <v>401.2</v>
      </c>
      <c r="AA8" s="4">
        <v>326.2</v>
      </c>
      <c r="AB8" s="4">
        <v>408.7</v>
      </c>
      <c r="AC8" s="4">
        <v>366.4</v>
      </c>
      <c r="AD8" s="4">
        <v>366.4</v>
      </c>
      <c r="AE8" s="4">
        <v>323.3</v>
      </c>
      <c r="AF8" s="4">
        <v>323.3</v>
      </c>
      <c r="AG8" s="4">
        <v>280</v>
      </c>
      <c r="AH8" s="4">
        <v>403.2</v>
      </c>
      <c r="AI8" s="192"/>
      <c r="AJ8" s="192"/>
      <c r="AX8" s="56">
        <f t="shared" si="0"/>
        <v>33.6</v>
      </c>
      <c r="AY8" s="56">
        <f t="shared" si="1"/>
        <v>38.099999999999994</v>
      </c>
      <c r="AZ8" s="56">
        <f t="shared" si="2"/>
        <v>80.600000000000023</v>
      </c>
      <c r="BA8" s="56" t="e">
        <f t="shared" si="3"/>
        <v>#VALUE!</v>
      </c>
      <c r="BB8" s="56" t="e">
        <f t="shared" si="4"/>
        <v>#VALUE!</v>
      </c>
      <c r="BC8" s="56" t="e">
        <f t="shared" si="5"/>
        <v>#VALUE!</v>
      </c>
      <c r="BD8" s="56">
        <f t="shared" si="6"/>
        <v>-327.39999999999998</v>
      </c>
      <c r="BE8" s="56">
        <f t="shared" si="7"/>
        <v>42.699999999999989</v>
      </c>
      <c r="BF8" s="56">
        <f t="shared" si="8"/>
        <v>75</v>
      </c>
      <c r="BG8" s="56">
        <f t="shared" si="9"/>
        <v>42.300000000000011</v>
      </c>
      <c r="BH8" s="56">
        <f t="shared" si="10"/>
        <v>43.300000000000011</v>
      </c>
      <c r="BI8" s="56">
        <f t="shared" si="11"/>
        <v>403.2</v>
      </c>
      <c r="BJ8" s="56">
        <f t="shared" si="12"/>
        <v>0</v>
      </c>
      <c r="BK8" s="56">
        <f t="shared" si="13"/>
        <v>0</v>
      </c>
      <c r="BL8" s="56">
        <f t="shared" si="14"/>
        <v>0</v>
      </c>
      <c r="BM8" s="56">
        <f t="shared" si="15"/>
        <v>0</v>
      </c>
      <c r="BN8" s="56">
        <f t="shared" si="16"/>
        <v>0</v>
      </c>
      <c r="BO8" s="56">
        <f t="shared" si="17"/>
        <v>0</v>
      </c>
      <c r="BP8" s="56">
        <f t="shared" si="18"/>
        <v>0</v>
      </c>
      <c r="BQ8" s="56">
        <f t="shared" si="19"/>
        <v>-4.4999999999999929</v>
      </c>
    </row>
    <row r="9" spans="1:69">
      <c r="A9" s="117" t="s">
        <v>223</v>
      </c>
      <c r="B9" s="1">
        <v>198207</v>
      </c>
      <c r="C9" s="1">
        <v>203301</v>
      </c>
      <c r="D9" s="60">
        <v>3</v>
      </c>
      <c r="E9" s="1">
        <v>1</v>
      </c>
      <c r="F9" s="4">
        <v>300.7</v>
      </c>
      <c r="G9" s="4">
        <v>103.5</v>
      </c>
      <c r="H9" s="4">
        <v>204.8</v>
      </c>
      <c r="I9" s="4">
        <v>82.5</v>
      </c>
      <c r="J9" s="4">
        <v>369.2</v>
      </c>
      <c r="K9" s="4">
        <v>233.8</v>
      </c>
      <c r="L9" s="4">
        <v>443.3</v>
      </c>
      <c r="M9" s="4">
        <v>308.7</v>
      </c>
      <c r="N9" s="4">
        <v>434.2</v>
      </c>
      <c r="O9" s="4" t="s">
        <v>219</v>
      </c>
      <c r="P9" s="4" t="s">
        <v>219</v>
      </c>
      <c r="Q9" s="4" t="s">
        <v>219</v>
      </c>
      <c r="R9" s="4" t="s">
        <v>219</v>
      </c>
      <c r="W9" s="4">
        <v>394.5</v>
      </c>
      <c r="X9" s="4">
        <v>394.5</v>
      </c>
      <c r="AG9" s="4">
        <v>295.5</v>
      </c>
      <c r="AH9" s="4">
        <v>401</v>
      </c>
      <c r="AI9" s="4">
        <v>277.7</v>
      </c>
      <c r="AJ9" s="4">
        <v>360.7</v>
      </c>
      <c r="AX9" s="56">
        <f t="shared" si="0"/>
        <v>65.733333333333334</v>
      </c>
      <c r="AY9" s="56">
        <f t="shared" si="1"/>
        <v>40.766666666666673</v>
      </c>
      <c r="AZ9" s="56">
        <f t="shared" si="2"/>
        <v>20.166666666666668</v>
      </c>
      <c r="BA9" s="56" t="e">
        <f t="shared" si="3"/>
        <v>#VALUE!</v>
      </c>
      <c r="BB9" s="56" t="e">
        <f t="shared" si="4"/>
        <v>#VALUE!</v>
      </c>
      <c r="BC9" s="56" t="e">
        <f t="shared" si="5"/>
        <v>#VALUE!</v>
      </c>
      <c r="BD9" s="56">
        <f t="shared" si="6"/>
        <v>-131.5</v>
      </c>
      <c r="BE9" s="56">
        <f t="shared" si="7"/>
        <v>131.5</v>
      </c>
      <c r="BF9" s="56">
        <f t="shared" si="8"/>
        <v>0</v>
      </c>
      <c r="BG9" s="56">
        <f t="shared" si="9"/>
        <v>0</v>
      </c>
      <c r="BH9" s="56">
        <f t="shared" si="10"/>
        <v>-98.5</v>
      </c>
      <c r="BI9" s="56">
        <f t="shared" si="11"/>
        <v>41.1</v>
      </c>
      <c r="BJ9" s="56">
        <f t="shared" si="12"/>
        <v>120.23333333333333</v>
      </c>
      <c r="BK9" s="56">
        <f t="shared" si="13"/>
        <v>0</v>
      </c>
      <c r="BL9" s="56">
        <f t="shared" si="14"/>
        <v>0</v>
      </c>
      <c r="BM9" s="56">
        <f t="shared" si="15"/>
        <v>0</v>
      </c>
      <c r="BN9" s="56">
        <f t="shared" si="16"/>
        <v>0</v>
      </c>
      <c r="BO9" s="56">
        <f t="shared" si="17"/>
        <v>0</v>
      </c>
      <c r="BP9" s="56">
        <f t="shared" si="18"/>
        <v>0</v>
      </c>
      <c r="BQ9" s="56">
        <f t="shared" si="19"/>
        <v>8.3222222222222211</v>
      </c>
    </row>
    <row r="10" spans="1:69">
      <c r="A10" s="117" t="s">
        <v>224</v>
      </c>
      <c r="B10" s="1">
        <v>198820</v>
      </c>
      <c r="C10" s="1">
        <v>203376</v>
      </c>
      <c r="D10" s="60">
        <v>4</v>
      </c>
      <c r="E10" s="1">
        <v>1</v>
      </c>
      <c r="F10" s="4">
        <f>SUM(289,(321.5-219.6))</f>
        <v>390.9</v>
      </c>
      <c r="G10" s="4">
        <v>255.7</v>
      </c>
      <c r="H10" s="4">
        <v>310</v>
      </c>
      <c r="I10" s="4">
        <v>181</v>
      </c>
      <c r="J10" s="4">
        <v>402.6</v>
      </c>
      <c r="K10" s="4">
        <v>246.6</v>
      </c>
      <c r="L10" s="4">
        <v>398.8</v>
      </c>
      <c r="M10" s="4">
        <v>252.6</v>
      </c>
      <c r="N10" s="4">
        <v>404.1</v>
      </c>
      <c r="O10" s="4" t="s">
        <v>219</v>
      </c>
      <c r="P10" s="4" t="s">
        <v>219</v>
      </c>
      <c r="Q10" s="4" t="s">
        <v>219</v>
      </c>
      <c r="R10" s="4" t="s">
        <v>219</v>
      </c>
      <c r="S10" s="4">
        <v>240.5</v>
      </c>
      <c r="T10" s="4">
        <v>402.5</v>
      </c>
      <c r="U10" s="4">
        <v>249.9</v>
      </c>
      <c r="V10" s="4">
        <v>249.9</v>
      </c>
      <c r="AG10" s="4">
        <v>306.3</v>
      </c>
      <c r="AH10" s="4">
        <v>306.3</v>
      </c>
      <c r="AI10" s="4">
        <v>172.8</v>
      </c>
      <c r="AJ10" s="4">
        <v>363.5</v>
      </c>
      <c r="AX10" s="56">
        <f t="shared" si="0"/>
        <v>33.799999999999997</v>
      </c>
      <c r="AY10" s="56">
        <f t="shared" si="1"/>
        <v>32.25</v>
      </c>
      <c r="AZ10" s="56">
        <f t="shared" si="2"/>
        <v>37.500000000000007</v>
      </c>
      <c r="BA10" s="56" t="e">
        <f t="shared" si="3"/>
        <v>#VALUE!</v>
      </c>
      <c r="BB10" s="56" t="e">
        <f t="shared" si="4"/>
        <v>#VALUE!</v>
      </c>
      <c r="BC10" s="56" t="e">
        <f t="shared" si="5"/>
        <v>#VALUE!</v>
      </c>
      <c r="BD10" s="56">
        <f t="shared" si="6"/>
        <v>62.475000000000001</v>
      </c>
      <c r="BE10" s="56">
        <f t="shared" si="7"/>
        <v>0</v>
      </c>
      <c r="BF10" s="56">
        <f t="shared" si="8"/>
        <v>0</v>
      </c>
      <c r="BG10" s="56">
        <f t="shared" si="9"/>
        <v>0</v>
      </c>
      <c r="BH10" s="56">
        <f t="shared" si="10"/>
        <v>-76.575000000000003</v>
      </c>
      <c r="BI10" s="56">
        <f t="shared" si="11"/>
        <v>33.375</v>
      </c>
      <c r="BJ10" s="56">
        <f t="shared" si="12"/>
        <v>90.875</v>
      </c>
      <c r="BK10" s="56">
        <f t="shared" si="13"/>
        <v>0</v>
      </c>
      <c r="BL10" s="56">
        <f t="shared" si="14"/>
        <v>0</v>
      </c>
      <c r="BM10" s="56">
        <f t="shared" si="15"/>
        <v>0</v>
      </c>
      <c r="BN10" s="56">
        <f t="shared" si="16"/>
        <v>0</v>
      </c>
      <c r="BO10" s="56">
        <f t="shared" si="17"/>
        <v>0</v>
      </c>
      <c r="BP10" s="56">
        <f t="shared" si="18"/>
        <v>0</v>
      </c>
      <c r="BQ10" s="56">
        <f t="shared" si="19"/>
        <v>0.38749999999999929</v>
      </c>
    </row>
    <row r="11" spans="1:69">
      <c r="A11" s="117" t="s">
        <v>225</v>
      </c>
      <c r="B11" s="1">
        <v>200095</v>
      </c>
      <c r="C11" s="1">
        <v>203377</v>
      </c>
      <c r="D11" s="60">
        <v>1</v>
      </c>
      <c r="E11" s="1">
        <v>1</v>
      </c>
      <c r="F11" s="4">
        <f>SUM(254,(327.8-232))</f>
        <v>349.8</v>
      </c>
      <c r="G11" s="4">
        <v>302.89999999999998</v>
      </c>
      <c r="H11" s="4">
        <v>302.89999999999998</v>
      </c>
      <c r="I11" s="4">
        <v>261.10000000000002</v>
      </c>
      <c r="J11" s="4">
        <v>414.1</v>
      </c>
      <c r="K11" s="4">
        <v>365.8</v>
      </c>
      <c r="L11" s="4">
        <v>365.8</v>
      </c>
      <c r="M11" s="4">
        <v>329.5</v>
      </c>
      <c r="N11" s="4">
        <v>313.10000000000002</v>
      </c>
      <c r="O11" s="4" t="s">
        <v>219</v>
      </c>
      <c r="P11" s="4" t="s">
        <v>219</v>
      </c>
      <c r="Q11" s="4" t="s">
        <v>219</v>
      </c>
      <c r="R11" s="4" t="s">
        <v>219</v>
      </c>
      <c r="S11" s="4">
        <v>227.1</v>
      </c>
      <c r="T11" s="4">
        <v>227.1</v>
      </c>
      <c r="U11" s="4">
        <v>324.10000000000002</v>
      </c>
      <c r="V11" s="4">
        <v>324.10000000000002</v>
      </c>
      <c r="AG11" s="4">
        <v>291.60000000000002</v>
      </c>
      <c r="AH11" s="4">
        <v>291.60000000000002</v>
      </c>
      <c r="AI11" s="4">
        <v>251</v>
      </c>
      <c r="AJ11" s="4">
        <v>367.1</v>
      </c>
      <c r="AX11" s="56">
        <f t="shared" si="0"/>
        <v>46.900000000000034</v>
      </c>
      <c r="AY11" s="56">
        <f t="shared" si="1"/>
        <v>41.799999999999955</v>
      </c>
      <c r="AZ11" s="56">
        <f t="shared" si="2"/>
        <v>84.600000000000023</v>
      </c>
      <c r="BA11" s="56" t="e">
        <f t="shared" si="3"/>
        <v>#VALUE!</v>
      </c>
      <c r="BB11" s="56" t="e">
        <f t="shared" si="4"/>
        <v>#VALUE!</v>
      </c>
      <c r="BC11" s="56" t="e">
        <f t="shared" si="5"/>
        <v>#VALUE!</v>
      </c>
      <c r="BD11" s="56">
        <f t="shared" si="6"/>
        <v>324.10000000000002</v>
      </c>
      <c r="BE11" s="56">
        <f t="shared" si="7"/>
        <v>0</v>
      </c>
      <c r="BF11" s="56">
        <f t="shared" si="8"/>
        <v>0</v>
      </c>
      <c r="BG11" s="56">
        <f t="shared" si="9"/>
        <v>0</v>
      </c>
      <c r="BH11" s="56">
        <f t="shared" si="10"/>
        <v>-291.60000000000002</v>
      </c>
      <c r="BI11" s="56">
        <f t="shared" si="11"/>
        <v>40.600000000000023</v>
      </c>
      <c r="BJ11" s="56">
        <f t="shared" si="12"/>
        <v>367.1</v>
      </c>
      <c r="BK11" s="56">
        <f t="shared" si="13"/>
        <v>0</v>
      </c>
      <c r="BL11" s="56">
        <f t="shared" si="14"/>
        <v>0</v>
      </c>
      <c r="BM11" s="56">
        <f t="shared" si="15"/>
        <v>0</v>
      </c>
      <c r="BN11" s="56">
        <f t="shared" si="16"/>
        <v>0</v>
      </c>
      <c r="BO11" s="56">
        <f t="shared" si="17"/>
        <v>0</v>
      </c>
      <c r="BP11" s="56">
        <f t="shared" si="18"/>
        <v>0</v>
      </c>
      <c r="BQ11" s="56">
        <f t="shared" si="19"/>
        <v>5.1000000000000796</v>
      </c>
    </row>
    <row r="12" spans="1:69">
      <c r="A12" s="117" t="s">
        <v>226</v>
      </c>
      <c r="B12" s="1">
        <v>198821</v>
      </c>
      <c r="C12" s="1">
        <v>203378</v>
      </c>
      <c r="D12" s="60">
        <v>2</v>
      </c>
      <c r="E12" s="1">
        <v>1</v>
      </c>
      <c r="F12" s="4">
        <f>SUM(213.3,(234.5-170.5))</f>
        <v>277.3</v>
      </c>
      <c r="G12" s="4">
        <v>197.3</v>
      </c>
      <c r="H12" s="4">
        <v>257</v>
      </c>
      <c r="I12" s="4">
        <v>177</v>
      </c>
      <c r="J12" s="4">
        <v>394.3</v>
      </c>
      <c r="K12" s="4">
        <v>309.3</v>
      </c>
      <c r="L12" s="4">
        <v>309.3</v>
      </c>
      <c r="M12" s="4">
        <v>246.5</v>
      </c>
      <c r="N12" s="4">
        <v>412.3</v>
      </c>
      <c r="O12" s="4" t="s">
        <v>219</v>
      </c>
      <c r="P12" s="4" t="s">
        <v>219</v>
      </c>
      <c r="Q12" s="4" t="s">
        <v>219</v>
      </c>
      <c r="R12" s="4" t="s">
        <v>219</v>
      </c>
      <c r="S12" s="4">
        <v>271.10000000000002</v>
      </c>
      <c r="T12" s="4">
        <v>271.10000000000002</v>
      </c>
      <c r="U12" s="4">
        <v>349.4</v>
      </c>
      <c r="V12" s="4">
        <v>349.4</v>
      </c>
      <c r="AG12" s="4">
        <v>221.8</v>
      </c>
      <c r="AH12" s="4">
        <v>221.8</v>
      </c>
      <c r="AI12" s="4">
        <v>183.6</v>
      </c>
      <c r="AJ12" s="4">
        <v>183.6</v>
      </c>
      <c r="AX12" s="56">
        <f t="shared" si="0"/>
        <v>40</v>
      </c>
      <c r="AY12" s="56">
        <f t="shared" si="1"/>
        <v>40</v>
      </c>
      <c r="AZ12" s="56">
        <f t="shared" si="2"/>
        <v>73.900000000000006</v>
      </c>
      <c r="BA12" s="56" t="e">
        <f t="shared" si="3"/>
        <v>#VALUE!</v>
      </c>
      <c r="BB12" s="56" t="e">
        <f t="shared" si="4"/>
        <v>#VALUE!</v>
      </c>
      <c r="BC12" s="56" t="e">
        <f t="shared" si="5"/>
        <v>#VALUE!</v>
      </c>
      <c r="BD12" s="56">
        <f t="shared" si="6"/>
        <v>174.7</v>
      </c>
      <c r="BE12" s="56">
        <f t="shared" si="7"/>
        <v>0</v>
      </c>
      <c r="BF12" s="56">
        <f t="shared" si="8"/>
        <v>0</v>
      </c>
      <c r="BG12" s="56">
        <f t="shared" si="9"/>
        <v>0</v>
      </c>
      <c r="BH12" s="56">
        <f t="shared" si="10"/>
        <v>-110.9</v>
      </c>
      <c r="BI12" s="56">
        <f t="shared" si="11"/>
        <v>19.100000000000009</v>
      </c>
      <c r="BJ12" s="56">
        <f t="shared" si="12"/>
        <v>91.8</v>
      </c>
      <c r="BK12" s="56">
        <f t="shared" si="13"/>
        <v>0</v>
      </c>
      <c r="BL12" s="56">
        <f t="shared" si="14"/>
        <v>0</v>
      </c>
      <c r="BM12" s="56">
        <f t="shared" si="15"/>
        <v>0</v>
      </c>
      <c r="BN12" s="56">
        <f t="shared" si="16"/>
        <v>0</v>
      </c>
      <c r="BO12" s="56">
        <f t="shared" si="17"/>
        <v>0</v>
      </c>
      <c r="BP12" s="56">
        <f t="shared" si="18"/>
        <v>0</v>
      </c>
      <c r="BQ12" s="56">
        <f t="shared" si="19"/>
        <v>0</v>
      </c>
    </row>
    <row r="13" spans="1:69">
      <c r="A13" s="117" t="s">
        <v>227</v>
      </c>
      <c r="B13" s="1">
        <v>201352</v>
      </c>
      <c r="C13" s="1" t="s">
        <v>66</v>
      </c>
      <c r="D13" s="60">
        <v>4</v>
      </c>
      <c r="E13" s="1">
        <v>1</v>
      </c>
      <c r="F13" s="4">
        <v>319.89999999999998</v>
      </c>
      <c r="G13" s="4">
        <v>184.2</v>
      </c>
      <c r="H13" s="4">
        <v>424.2</v>
      </c>
      <c r="I13" s="4">
        <v>276.60000000000002</v>
      </c>
      <c r="J13" s="4">
        <v>445.6</v>
      </c>
      <c r="K13" s="4">
        <v>287.10000000000002</v>
      </c>
      <c r="L13" s="4">
        <v>400.1</v>
      </c>
      <c r="M13" s="4">
        <v>210</v>
      </c>
      <c r="AC13" s="4">
        <v>295.3</v>
      </c>
      <c r="AD13" s="4">
        <v>405.7</v>
      </c>
      <c r="AE13" s="4">
        <v>284.10000000000002</v>
      </c>
      <c r="AF13" s="4">
        <v>441.1</v>
      </c>
      <c r="AG13" s="4">
        <v>325.89999999999998</v>
      </c>
      <c r="AH13" s="4">
        <v>425.3</v>
      </c>
      <c r="AI13" s="4">
        <v>303.8</v>
      </c>
      <c r="AJ13" s="4">
        <v>381.5</v>
      </c>
      <c r="AX13" s="56">
        <f t="shared" si="0"/>
        <v>33.924999999999997</v>
      </c>
      <c r="AY13" s="56">
        <f t="shared" si="1"/>
        <v>36.899999999999991</v>
      </c>
      <c r="AZ13" s="56">
        <f t="shared" si="2"/>
        <v>58.900000000000006</v>
      </c>
      <c r="BA13" s="56">
        <f t="shared" si="3"/>
        <v>0</v>
      </c>
      <c r="BB13" s="56">
        <f t="shared" si="4"/>
        <v>0</v>
      </c>
      <c r="BC13" s="56">
        <f t="shared" si="5"/>
        <v>0</v>
      </c>
      <c r="BD13" s="56">
        <f t="shared" si="6"/>
        <v>0</v>
      </c>
      <c r="BE13" s="56">
        <f t="shared" si="7"/>
        <v>0</v>
      </c>
      <c r="BF13" s="56">
        <f t="shared" si="8"/>
        <v>0</v>
      </c>
      <c r="BG13" s="56">
        <f t="shared" si="9"/>
        <v>-73.825000000000003</v>
      </c>
      <c r="BH13" s="56">
        <f t="shared" si="10"/>
        <v>28.800000000000011</v>
      </c>
      <c r="BI13" s="56">
        <f t="shared" si="11"/>
        <v>30.375</v>
      </c>
      <c r="BJ13" s="56">
        <f t="shared" si="12"/>
        <v>95.375</v>
      </c>
      <c r="BK13" s="56">
        <f t="shared" si="13"/>
        <v>0</v>
      </c>
      <c r="BL13" s="56">
        <f t="shared" si="14"/>
        <v>0</v>
      </c>
      <c r="BM13" s="56">
        <f t="shared" si="15"/>
        <v>0</v>
      </c>
      <c r="BN13" s="56">
        <f t="shared" si="16"/>
        <v>0</v>
      </c>
      <c r="BO13" s="56">
        <f t="shared" si="17"/>
        <v>0</v>
      </c>
      <c r="BP13" s="56">
        <f t="shared" si="18"/>
        <v>0</v>
      </c>
      <c r="BQ13" s="56">
        <f t="shared" si="19"/>
        <v>-0.74374999999999858</v>
      </c>
    </row>
    <row r="14" spans="1:69">
      <c r="A14" s="117" t="s">
        <v>228</v>
      </c>
      <c r="B14" s="1">
        <v>201353</v>
      </c>
      <c r="C14" s="1" t="s">
        <v>66</v>
      </c>
      <c r="D14" s="60">
        <v>5</v>
      </c>
      <c r="E14" s="1">
        <v>1</v>
      </c>
      <c r="F14" s="4">
        <v>356.8</v>
      </c>
      <c r="G14" s="4">
        <v>181.1</v>
      </c>
      <c r="H14" s="4">
        <v>404</v>
      </c>
      <c r="I14" s="4">
        <v>220.8</v>
      </c>
      <c r="J14" s="4">
        <v>418.8</v>
      </c>
      <c r="K14" s="4">
        <v>238.8</v>
      </c>
      <c r="L14" s="4">
        <v>402.2</v>
      </c>
      <c r="M14" s="4">
        <v>222.6</v>
      </c>
      <c r="AC14" s="4">
        <v>246</v>
      </c>
      <c r="AD14" s="4">
        <v>421.4</v>
      </c>
      <c r="AE14" s="4">
        <v>240</v>
      </c>
      <c r="AF14" s="4">
        <v>401</v>
      </c>
      <c r="AG14" s="4">
        <v>234.5</v>
      </c>
      <c r="AH14" s="4">
        <v>460</v>
      </c>
      <c r="AI14" s="4">
        <v>294.7</v>
      </c>
      <c r="AJ14" s="4">
        <v>380.4</v>
      </c>
      <c r="AX14" s="56">
        <f t="shared" si="0"/>
        <v>35.14</v>
      </c>
      <c r="AY14" s="56">
        <f t="shared" si="1"/>
        <v>36.64</v>
      </c>
      <c r="AZ14" s="56">
        <f t="shared" si="2"/>
        <v>39.24</v>
      </c>
      <c r="BA14" s="56">
        <f t="shared" si="3"/>
        <v>0</v>
      </c>
      <c r="BB14" s="56">
        <f t="shared" si="4"/>
        <v>0</v>
      </c>
      <c r="BC14" s="56">
        <f t="shared" si="5"/>
        <v>0</v>
      </c>
      <c r="BD14" s="56">
        <f t="shared" si="6"/>
        <v>0</v>
      </c>
      <c r="BE14" s="56">
        <f t="shared" si="7"/>
        <v>0</v>
      </c>
      <c r="BF14" s="56">
        <f t="shared" si="8"/>
        <v>0</v>
      </c>
      <c r="BG14" s="56">
        <f t="shared" si="9"/>
        <v>-49.2</v>
      </c>
      <c r="BH14" s="56">
        <f t="shared" si="10"/>
        <v>33.299999999999997</v>
      </c>
      <c r="BI14" s="56">
        <f t="shared" si="11"/>
        <v>33.06</v>
      </c>
      <c r="BJ14" s="56">
        <f t="shared" si="12"/>
        <v>76.08</v>
      </c>
      <c r="BK14" s="56">
        <f t="shared" si="13"/>
        <v>0</v>
      </c>
      <c r="BL14" s="56">
        <f t="shared" si="14"/>
        <v>0</v>
      </c>
      <c r="BM14" s="56">
        <f t="shared" si="15"/>
        <v>0</v>
      </c>
      <c r="BN14" s="56">
        <f t="shared" si="16"/>
        <v>0</v>
      </c>
      <c r="BO14" s="56">
        <f t="shared" si="17"/>
        <v>0</v>
      </c>
      <c r="BP14" s="56">
        <f t="shared" si="18"/>
        <v>0</v>
      </c>
      <c r="BQ14" s="56">
        <f t="shared" si="19"/>
        <v>-0.3</v>
      </c>
    </row>
    <row r="15" spans="1:69">
      <c r="A15" s="117" t="s">
        <v>229</v>
      </c>
      <c r="B15" s="1">
        <v>202516</v>
      </c>
      <c r="C15" s="1">
        <v>203308</v>
      </c>
      <c r="D15" s="60">
        <v>4</v>
      </c>
      <c r="E15" s="1">
        <v>1</v>
      </c>
      <c r="F15" s="4">
        <v>411.4</v>
      </c>
      <c r="G15" s="4">
        <v>262.8</v>
      </c>
      <c r="H15" s="4">
        <v>424.5</v>
      </c>
      <c r="I15" s="4">
        <v>302.3</v>
      </c>
      <c r="J15" s="4">
        <v>425.7</v>
      </c>
      <c r="K15" s="4">
        <v>281</v>
      </c>
      <c r="L15" s="4">
        <v>427.3</v>
      </c>
      <c r="M15" s="4">
        <v>303.2</v>
      </c>
      <c r="N15" s="4">
        <v>303.2</v>
      </c>
      <c r="U15" s="4">
        <v>359.3</v>
      </c>
      <c r="V15" s="4">
        <v>359.3</v>
      </c>
      <c r="AA15" s="4">
        <v>310</v>
      </c>
      <c r="AB15" s="4">
        <v>411.1</v>
      </c>
      <c r="AC15" s="4">
        <v>285</v>
      </c>
      <c r="AD15" s="4">
        <v>303.7</v>
      </c>
      <c r="AE15" s="4">
        <v>174.7</v>
      </c>
      <c r="AF15" s="4">
        <v>387.8</v>
      </c>
      <c r="AG15" s="4">
        <v>260.89999999999998</v>
      </c>
      <c r="AH15" s="4">
        <v>387.3</v>
      </c>
      <c r="AI15" s="192"/>
      <c r="AJ15" s="192"/>
      <c r="AX15" s="56">
        <f t="shared" si="0"/>
        <v>37.149999999999991</v>
      </c>
      <c r="AY15" s="56">
        <f t="shared" si="1"/>
        <v>30.549999999999997</v>
      </c>
      <c r="AZ15" s="56">
        <f t="shared" si="2"/>
        <v>30.625</v>
      </c>
      <c r="BA15" s="56">
        <f t="shared" si="3"/>
        <v>75.8</v>
      </c>
      <c r="BB15" s="56">
        <f t="shared" si="4"/>
        <v>0</v>
      </c>
      <c r="BC15" s="56">
        <f t="shared" si="5"/>
        <v>-89.825000000000003</v>
      </c>
      <c r="BD15" s="56">
        <f t="shared" si="6"/>
        <v>89.825000000000003</v>
      </c>
      <c r="BE15" s="56">
        <f t="shared" si="7"/>
        <v>0</v>
      </c>
      <c r="BF15" s="56">
        <f t="shared" si="8"/>
        <v>-77.5</v>
      </c>
      <c r="BG15" s="56">
        <f t="shared" si="9"/>
        <v>31.525000000000006</v>
      </c>
      <c r="BH15" s="56">
        <f t="shared" si="10"/>
        <v>31.725000000000009</v>
      </c>
      <c r="BI15" s="56">
        <f t="shared" si="11"/>
        <v>96.825000000000003</v>
      </c>
      <c r="BJ15" s="56">
        <f t="shared" si="12"/>
        <v>0</v>
      </c>
      <c r="BK15" s="56">
        <f t="shared" si="13"/>
        <v>0</v>
      </c>
      <c r="BL15" s="56">
        <f t="shared" si="14"/>
        <v>0</v>
      </c>
      <c r="BM15" s="56">
        <f t="shared" si="15"/>
        <v>0</v>
      </c>
      <c r="BN15" s="56">
        <f t="shared" si="16"/>
        <v>0</v>
      </c>
      <c r="BO15" s="56">
        <f t="shared" si="17"/>
        <v>0</v>
      </c>
      <c r="BP15" s="56">
        <f t="shared" si="18"/>
        <v>0</v>
      </c>
      <c r="BQ15" s="56">
        <f t="shared" si="19"/>
        <v>1.6499999999999986</v>
      </c>
    </row>
    <row r="16" spans="1:69">
      <c r="A16" s="117" t="s">
        <v>230</v>
      </c>
      <c r="B16" s="1">
        <v>202517</v>
      </c>
      <c r="C16" s="1">
        <v>203309</v>
      </c>
      <c r="D16" s="60">
        <v>3</v>
      </c>
      <c r="E16" s="1">
        <v>1</v>
      </c>
      <c r="F16" s="4">
        <v>410.1</v>
      </c>
      <c r="G16" s="4">
        <v>265.7</v>
      </c>
      <c r="H16" s="4">
        <v>399.5</v>
      </c>
      <c r="I16" s="4">
        <v>290.10000000000002</v>
      </c>
      <c r="J16" s="4">
        <v>411.9</v>
      </c>
      <c r="K16" s="4">
        <v>310.89999999999998</v>
      </c>
      <c r="L16" s="4">
        <v>405.5</v>
      </c>
      <c r="M16" s="4">
        <v>299</v>
      </c>
      <c r="N16" s="4">
        <v>299</v>
      </c>
      <c r="U16" s="4">
        <v>362.9</v>
      </c>
      <c r="V16" s="4">
        <v>362.9</v>
      </c>
      <c r="AA16" s="4">
        <v>326.60000000000002</v>
      </c>
      <c r="AB16" s="4">
        <v>409.2</v>
      </c>
      <c r="AC16" s="4">
        <v>303.5</v>
      </c>
      <c r="AD16" s="4">
        <v>303.5</v>
      </c>
      <c r="AE16" s="4">
        <v>168.4</v>
      </c>
      <c r="AF16" s="4">
        <v>382.6</v>
      </c>
      <c r="AG16" s="4">
        <v>267.7</v>
      </c>
      <c r="AH16" s="4">
        <v>424.1</v>
      </c>
      <c r="AI16" s="4">
        <v>322.3</v>
      </c>
      <c r="AJ16" s="4">
        <v>417.5</v>
      </c>
      <c r="AX16" s="56">
        <f t="shared" si="0"/>
        <v>48.133333333333347</v>
      </c>
      <c r="AY16" s="56">
        <f t="shared" si="1"/>
        <v>36.466666666666661</v>
      </c>
      <c r="AZ16" s="56">
        <f t="shared" si="2"/>
        <v>37.633333333333326</v>
      </c>
      <c r="BA16" s="56">
        <f t="shared" si="3"/>
        <v>99.666666666666671</v>
      </c>
      <c r="BB16" s="56">
        <f t="shared" si="4"/>
        <v>0</v>
      </c>
      <c r="BC16" s="56">
        <f t="shared" si="5"/>
        <v>-120.96666666666665</v>
      </c>
      <c r="BD16" s="56">
        <f t="shared" si="6"/>
        <v>120.96666666666665</v>
      </c>
      <c r="BE16" s="56">
        <f t="shared" si="7"/>
        <v>0</v>
      </c>
      <c r="BF16" s="56">
        <f t="shared" si="8"/>
        <v>-108.86666666666667</v>
      </c>
      <c r="BG16" s="56">
        <f t="shared" si="9"/>
        <v>35.233333333333327</v>
      </c>
      <c r="BH16" s="56">
        <f t="shared" si="10"/>
        <v>38.300000000000011</v>
      </c>
      <c r="BI16" s="56">
        <f t="shared" si="11"/>
        <v>33.933333333333337</v>
      </c>
      <c r="BJ16" s="56">
        <f t="shared" si="12"/>
        <v>139.16666666666666</v>
      </c>
      <c r="BK16" s="56">
        <f t="shared" si="13"/>
        <v>0</v>
      </c>
      <c r="BL16" s="56">
        <f t="shared" si="14"/>
        <v>0</v>
      </c>
      <c r="BM16" s="56">
        <f t="shared" si="15"/>
        <v>0</v>
      </c>
      <c r="BN16" s="56">
        <f t="shared" si="16"/>
        <v>0</v>
      </c>
      <c r="BO16" s="56">
        <f t="shared" si="17"/>
        <v>0</v>
      </c>
      <c r="BP16" s="56">
        <f t="shared" si="18"/>
        <v>0</v>
      </c>
      <c r="BQ16" s="56">
        <f t="shared" si="19"/>
        <v>3.8888888888888951</v>
      </c>
    </row>
    <row r="17" spans="1:69">
      <c r="A17" s="117" t="s">
        <v>231</v>
      </c>
      <c r="B17" s="1">
        <v>202671</v>
      </c>
      <c r="C17" s="1" t="s">
        <v>66</v>
      </c>
      <c r="D17" s="60">
        <v>4</v>
      </c>
      <c r="E17" s="1">
        <v>1</v>
      </c>
      <c r="F17" s="4">
        <v>422.9</v>
      </c>
      <c r="G17" s="4">
        <v>263.7</v>
      </c>
      <c r="H17" s="4">
        <v>415</v>
      </c>
      <c r="I17" s="4">
        <v>213</v>
      </c>
      <c r="J17" s="4">
        <v>355.1</v>
      </c>
      <c r="K17" s="4">
        <v>291.39999999999998</v>
      </c>
      <c r="L17" s="4">
        <v>414.7</v>
      </c>
      <c r="M17" s="4">
        <v>290.89999999999998</v>
      </c>
      <c r="N17" s="4">
        <v>290.89999999999998</v>
      </c>
      <c r="U17" s="4">
        <v>309.10000000000002</v>
      </c>
      <c r="V17" s="4">
        <v>309.10000000000002</v>
      </c>
      <c r="AA17" s="4">
        <v>327.8</v>
      </c>
      <c r="AB17" s="4">
        <v>465.2</v>
      </c>
      <c r="AC17" s="4">
        <v>345.2</v>
      </c>
      <c r="AD17" s="4">
        <v>345.2</v>
      </c>
      <c r="AE17" s="4">
        <v>217.1</v>
      </c>
      <c r="AF17" s="4">
        <v>393.4</v>
      </c>
      <c r="AG17" s="4">
        <v>273.39999999999998</v>
      </c>
      <c r="AH17" s="4">
        <v>411.1</v>
      </c>
      <c r="AI17" s="4">
        <v>321.2</v>
      </c>
      <c r="AJ17" s="4">
        <v>405.4</v>
      </c>
      <c r="AX17" s="56">
        <f t="shared" si="0"/>
        <v>39.799999999999997</v>
      </c>
      <c r="AY17" s="56">
        <f t="shared" si="1"/>
        <v>50.5</v>
      </c>
      <c r="AZ17" s="56">
        <f t="shared" si="2"/>
        <v>16.050000000000011</v>
      </c>
      <c r="BA17" s="56">
        <f t="shared" si="3"/>
        <v>72.724999999999994</v>
      </c>
      <c r="BB17" s="56">
        <f t="shared" si="4"/>
        <v>0</v>
      </c>
      <c r="BC17" s="56">
        <f t="shared" si="5"/>
        <v>-77.275000000000006</v>
      </c>
      <c r="BD17" s="56">
        <f t="shared" si="6"/>
        <v>77.275000000000006</v>
      </c>
      <c r="BE17" s="56">
        <f t="shared" si="7"/>
        <v>0</v>
      </c>
      <c r="BF17" s="56">
        <f t="shared" si="8"/>
        <v>-81.95</v>
      </c>
      <c r="BG17" s="56">
        <f t="shared" si="9"/>
        <v>30</v>
      </c>
      <c r="BH17" s="56">
        <f t="shared" si="10"/>
        <v>30</v>
      </c>
      <c r="BI17" s="56">
        <f t="shared" si="11"/>
        <v>22.475000000000009</v>
      </c>
      <c r="BJ17" s="56">
        <f t="shared" si="12"/>
        <v>101.35</v>
      </c>
      <c r="BK17" s="56">
        <f t="shared" si="13"/>
        <v>0</v>
      </c>
      <c r="BL17" s="56">
        <f t="shared" si="14"/>
        <v>0</v>
      </c>
      <c r="BM17" s="56">
        <f t="shared" si="15"/>
        <v>0</v>
      </c>
      <c r="BN17" s="56">
        <f t="shared" si="16"/>
        <v>0</v>
      </c>
      <c r="BO17" s="56">
        <f t="shared" si="17"/>
        <v>0</v>
      </c>
      <c r="BP17" s="56">
        <f t="shared" si="18"/>
        <v>0</v>
      </c>
      <c r="BQ17" s="56">
        <f t="shared" si="19"/>
        <v>-2.6750000000000007</v>
      </c>
    </row>
    <row r="18" spans="1:69">
      <c r="A18" s="117" t="s">
        <v>232</v>
      </c>
      <c r="B18" s="1">
        <v>202672</v>
      </c>
      <c r="C18" s="1" t="s">
        <v>66</v>
      </c>
      <c r="D18" s="60">
        <v>5</v>
      </c>
      <c r="E18" s="1">
        <v>1</v>
      </c>
      <c r="F18" s="4">
        <v>409.5</v>
      </c>
      <c r="G18" s="4">
        <v>194.6</v>
      </c>
      <c r="H18" s="4">
        <v>411.1</v>
      </c>
      <c r="I18" s="4">
        <v>230</v>
      </c>
      <c r="J18" s="4">
        <v>431.2</v>
      </c>
      <c r="K18" s="4">
        <v>232.2</v>
      </c>
      <c r="L18" s="4">
        <v>421.2</v>
      </c>
      <c r="M18" s="4">
        <v>263</v>
      </c>
      <c r="N18" s="4">
        <v>263</v>
      </c>
      <c r="U18" s="4">
        <v>155.69999999999999</v>
      </c>
      <c r="V18" s="4">
        <v>256.89999999999998</v>
      </c>
      <c r="AA18" s="4">
        <v>264.2</v>
      </c>
      <c r="AB18" s="4">
        <v>408.4</v>
      </c>
      <c r="AC18" s="4">
        <v>229.3</v>
      </c>
      <c r="AD18" s="4">
        <v>303.8</v>
      </c>
      <c r="AE18" s="4">
        <v>124.7</v>
      </c>
      <c r="AF18" s="4">
        <v>452.1</v>
      </c>
      <c r="AG18" s="4">
        <v>273.89999999999998</v>
      </c>
      <c r="AH18" s="4">
        <v>428.1</v>
      </c>
      <c r="AI18" s="4">
        <v>248.9</v>
      </c>
      <c r="AJ18" s="4">
        <v>407.5</v>
      </c>
      <c r="AX18" s="56">
        <f t="shared" si="0"/>
        <v>42.980000000000004</v>
      </c>
      <c r="AY18" s="56">
        <f t="shared" si="1"/>
        <v>36.220000000000006</v>
      </c>
      <c r="AZ18" s="56">
        <f t="shared" si="2"/>
        <v>33.64</v>
      </c>
      <c r="BA18" s="56">
        <f t="shared" si="3"/>
        <v>52.6</v>
      </c>
      <c r="BB18" s="56">
        <f t="shared" si="4"/>
        <v>0</v>
      </c>
      <c r="BC18" s="56">
        <f t="shared" si="5"/>
        <v>-31.139999999999997</v>
      </c>
      <c r="BD18" s="56">
        <f t="shared" si="6"/>
        <v>51.379999999999995</v>
      </c>
      <c r="BE18" s="56">
        <f t="shared" si="7"/>
        <v>0</v>
      </c>
      <c r="BF18" s="56">
        <f t="shared" si="8"/>
        <v>-52.839999999999996</v>
      </c>
      <c r="BG18" s="56">
        <f t="shared" si="9"/>
        <v>35.819999999999993</v>
      </c>
      <c r="BH18" s="56">
        <f t="shared" si="10"/>
        <v>35.640000000000008</v>
      </c>
      <c r="BI18" s="56">
        <f t="shared" si="11"/>
        <v>35.840000000000003</v>
      </c>
      <c r="BJ18" s="56">
        <f t="shared" si="12"/>
        <v>81.5</v>
      </c>
      <c r="BK18" s="56">
        <f t="shared" si="13"/>
        <v>0</v>
      </c>
      <c r="BL18" s="56">
        <f t="shared" si="14"/>
        <v>0</v>
      </c>
      <c r="BM18" s="56">
        <f t="shared" si="15"/>
        <v>0</v>
      </c>
      <c r="BN18" s="56">
        <f t="shared" si="16"/>
        <v>0</v>
      </c>
      <c r="BO18" s="56">
        <f t="shared" si="17"/>
        <v>0</v>
      </c>
      <c r="BP18" s="56">
        <f t="shared" si="18"/>
        <v>0</v>
      </c>
      <c r="BQ18" s="56">
        <f t="shared" si="19"/>
        <v>1.3519999999999996</v>
      </c>
    </row>
    <row r="19" spans="1:69">
      <c r="A19" s="117" t="s">
        <v>233</v>
      </c>
      <c r="B19" s="1">
        <v>202673</v>
      </c>
      <c r="C19" s="1" t="s">
        <v>66</v>
      </c>
      <c r="D19" s="60">
        <v>4</v>
      </c>
      <c r="E19" s="1">
        <v>1</v>
      </c>
      <c r="F19" s="4">
        <v>424.8</v>
      </c>
      <c r="G19" s="4">
        <v>267.5</v>
      </c>
      <c r="H19" s="4">
        <v>443.2</v>
      </c>
      <c r="I19" s="4">
        <v>305.10000000000002</v>
      </c>
      <c r="J19" s="4">
        <v>412.2</v>
      </c>
      <c r="K19" s="4">
        <v>251.5</v>
      </c>
      <c r="L19" s="4">
        <v>426.3</v>
      </c>
      <c r="M19" s="4">
        <v>297.39999999999998</v>
      </c>
      <c r="N19" s="4">
        <v>297.39999999999998</v>
      </c>
      <c r="U19" s="4">
        <v>194.8</v>
      </c>
      <c r="V19" s="4">
        <v>260.39999999999998</v>
      </c>
      <c r="AA19" s="4">
        <v>290.8</v>
      </c>
      <c r="AB19" s="4">
        <v>402.6</v>
      </c>
      <c r="AC19" s="4">
        <v>250.1</v>
      </c>
      <c r="AD19" s="4">
        <v>302.7</v>
      </c>
      <c r="AE19" s="4">
        <v>151.9</v>
      </c>
      <c r="AF19" s="4">
        <v>386</v>
      </c>
      <c r="AG19" s="4">
        <v>237.5</v>
      </c>
      <c r="AH19" s="4">
        <v>414.9</v>
      </c>
      <c r="AI19" s="4">
        <v>265.7</v>
      </c>
      <c r="AJ19" s="4">
        <v>403</v>
      </c>
      <c r="AX19" s="56">
        <f t="shared" si="0"/>
        <v>39.325000000000003</v>
      </c>
      <c r="AY19" s="56">
        <f t="shared" si="1"/>
        <v>34.524999999999991</v>
      </c>
      <c r="AZ19" s="56">
        <f t="shared" si="2"/>
        <v>28.700000000000003</v>
      </c>
      <c r="BA19" s="56">
        <f t="shared" si="3"/>
        <v>74.349999999999994</v>
      </c>
      <c r="BB19" s="56">
        <f t="shared" si="4"/>
        <v>0</v>
      </c>
      <c r="BC19" s="56">
        <f t="shared" si="5"/>
        <v>-48.7</v>
      </c>
      <c r="BD19" s="56">
        <f t="shared" si="6"/>
        <v>65.099999999999994</v>
      </c>
      <c r="BE19" s="56">
        <f t="shared" si="7"/>
        <v>0</v>
      </c>
      <c r="BF19" s="56">
        <f t="shared" si="8"/>
        <v>-72.7</v>
      </c>
      <c r="BG19" s="56">
        <f t="shared" si="9"/>
        <v>38.125000000000007</v>
      </c>
      <c r="BH19" s="56">
        <f t="shared" si="10"/>
        <v>37.125</v>
      </c>
      <c r="BI19" s="56">
        <f t="shared" si="11"/>
        <v>37.299999999999997</v>
      </c>
      <c r="BJ19" s="56">
        <f t="shared" si="12"/>
        <v>100.75</v>
      </c>
      <c r="BK19" s="56">
        <f t="shared" si="13"/>
        <v>0</v>
      </c>
      <c r="BL19" s="56">
        <f t="shared" si="14"/>
        <v>0</v>
      </c>
      <c r="BM19" s="56">
        <f t="shared" si="15"/>
        <v>0</v>
      </c>
      <c r="BN19" s="56">
        <f t="shared" si="16"/>
        <v>0</v>
      </c>
      <c r="BO19" s="56">
        <f t="shared" si="17"/>
        <v>0</v>
      </c>
      <c r="BP19" s="56">
        <f t="shared" si="18"/>
        <v>0</v>
      </c>
      <c r="BQ19" s="56">
        <f t="shared" si="19"/>
        <v>1.2000000000000028</v>
      </c>
    </row>
    <row r="20" spans="1:69">
      <c r="A20" s="117" t="s">
        <v>234</v>
      </c>
      <c r="B20" s="1">
        <v>203656</v>
      </c>
      <c r="C20" s="1" t="s">
        <v>66</v>
      </c>
      <c r="D20" s="60">
        <v>4</v>
      </c>
      <c r="E20" s="1">
        <v>1</v>
      </c>
      <c r="F20" s="4">
        <v>463.4</v>
      </c>
      <c r="G20" s="4">
        <v>337.3</v>
      </c>
      <c r="H20" s="4">
        <v>404.6</v>
      </c>
      <c r="I20" s="4">
        <v>258.7</v>
      </c>
      <c r="J20" s="4">
        <v>414.4</v>
      </c>
      <c r="K20" s="4">
        <v>218.5</v>
      </c>
      <c r="L20" s="4">
        <v>428.1</v>
      </c>
      <c r="AA20" s="4">
        <v>284.10000000000002</v>
      </c>
      <c r="AB20" s="4">
        <v>299.89999999999998</v>
      </c>
      <c r="AC20" s="4">
        <v>175.2</v>
      </c>
      <c r="AD20" s="4">
        <v>418</v>
      </c>
      <c r="AE20" s="4">
        <v>295.39999999999998</v>
      </c>
      <c r="AF20" s="4">
        <v>361.3</v>
      </c>
      <c r="AG20" s="4">
        <v>238.4</v>
      </c>
      <c r="AH20" s="4">
        <v>378.9</v>
      </c>
      <c r="AX20" s="56">
        <f t="shared" si="0"/>
        <v>31.524999999999991</v>
      </c>
      <c r="AY20" s="56">
        <f t="shared" si="1"/>
        <v>36.475000000000009</v>
      </c>
      <c r="AZ20" s="56">
        <f t="shared" si="2"/>
        <v>103.6</v>
      </c>
      <c r="BA20" s="56">
        <f t="shared" si="3"/>
        <v>0</v>
      </c>
      <c r="BB20" s="56">
        <f t="shared" si="4"/>
        <v>0</v>
      </c>
      <c r="BC20" s="56">
        <f t="shared" si="5"/>
        <v>0</v>
      </c>
      <c r="BD20" s="56">
        <f t="shared" si="6"/>
        <v>0</v>
      </c>
      <c r="BE20" s="56">
        <f t="shared" si="7"/>
        <v>0</v>
      </c>
      <c r="BF20" s="56">
        <f t="shared" si="8"/>
        <v>-71.025000000000006</v>
      </c>
      <c r="BG20" s="56">
        <f t="shared" si="9"/>
        <v>31.174999999999997</v>
      </c>
      <c r="BH20" s="56">
        <f t="shared" si="10"/>
        <v>30.725000000000001</v>
      </c>
      <c r="BI20" s="56">
        <f t="shared" si="11"/>
        <v>94.724999999999994</v>
      </c>
      <c r="BJ20" s="56">
        <f t="shared" si="12"/>
        <v>0</v>
      </c>
      <c r="BK20" s="56">
        <f t="shared" si="13"/>
        <v>0</v>
      </c>
      <c r="BL20" s="56">
        <f t="shared" si="14"/>
        <v>0</v>
      </c>
      <c r="BM20" s="56">
        <f t="shared" si="15"/>
        <v>0</v>
      </c>
      <c r="BN20" s="56">
        <f t="shared" si="16"/>
        <v>0</v>
      </c>
      <c r="BO20" s="56">
        <f t="shared" si="17"/>
        <v>0</v>
      </c>
      <c r="BP20" s="56">
        <f t="shared" si="18"/>
        <v>0</v>
      </c>
      <c r="BQ20" s="56">
        <f t="shared" si="19"/>
        <v>-1.2375000000000043</v>
      </c>
    </row>
    <row r="21" spans="1:69">
      <c r="A21" s="117" t="s">
        <v>235</v>
      </c>
      <c r="B21" s="1">
        <v>203658</v>
      </c>
      <c r="C21" s="1" t="s">
        <v>66</v>
      </c>
      <c r="D21" s="60">
        <v>5</v>
      </c>
      <c r="E21" s="1">
        <v>1</v>
      </c>
      <c r="F21" s="4">
        <v>403.5</v>
      </c>
      <c r="G21" s="4">
        <v>249</v>
      </c>
      <c r="H21" s="4">
        <v>417.3</v>
      </c>
      <c r="I21" s="4">
        <v>242.8</v>
      </c>
      <c r="J21" s="4">
        <v>417.5</v>
      </c>
      <c r="K21" s="4">
        <v>220.4</v>
      </c>
      <c r="L21" s="4">
        <v>400</v>
      </c>
      <c r="AA21" s="4">
        <v>259.89999999999998</v>
      </c>
      <c r="AB21" s="4">
        <v>300</v>
      </c>
      <c r="AC21" s="4">
        <v>230.6</v>
      </c>
      <c r="AD21" s="4">
        <v>402.2</v>
      </c>
      <c r="AE21" s="4">
        <v>332</v>
      </c>
      <c r="AF21" s="4">
        <v>332</v>
      </c>
      <c r="AG21" s="4">
        <v>265</v>
      </c>
      <c r="AH21" s="4">
        <v>378.6</v>
      </c>
      <c r="AX21" s="56">
        <f t="shared" si="0"/>
        <v>30.9</v>
      </c>
      <c r="AY21" s="56">
        <f t="shared" si="1"/>
        <v>34.9</v>
      </c>
      <c r="AZ21" s="56">
        <f t="shared" si="2"/>
        <v>83.5</v>
      </c>
      <c r="BA21" s="56">
        <f t="shared" si="3"/>
        <v>0</v>
      </c>
      <c r="BB21" s="56">
        <f t="shared" si="4"/>
        <v>0</v>
      </c>
      <c r="BC21" s="56">
        <f t="shared" si="5"/>
        <v>0</v>
      </c>
      <c r="BD21" s="56">
        <f t="shared" si="6"/>
        <v>0</v>
      </c>
      <c r="BE21" s="56">
        <f t="shared" si="7"/>
        <v>0</v>
      </c>
      <c r="BF21" s="56">
        <f t="shared" si="8"/>
        <v>-51.98</v>
      </c>
      <c r="BG21" s="56">
        <f t="shared" si="9"/>
        <v>13.88</v>
      </c>
      <c r="BH21" s="56">
        <f t="shared" si="10"/>
        <v>13.4</v>
      </c>
      <c r="BI21" s="56">
        <f t="shared" si="11"/>
        <v>75.72</v>
      </c>
      <c r="BJ21" s="56">
        <f t="shared" si="12"/>
        <v>0</v>
      </c>
      <c r="BK21" s="56">
        <f t="shared" si="13"/>
        <v>0</v>
      </c>
      <c r="BL21" s="56">
        <f t="shared" si="14"/>
        <v>0</v>
      </c>
      <c r="BM21" s="56">
        <f t="shared" si="15"/>
        <v>0</v>
      </c>
      <c r="BN21" s="56">
        <f t="shared" si="16"/>
        <v>0</v>
      </c>
      <c r="BO21" s="56">
        <f t="shared" si="17"/>
        <v>0</v>
      </c>
      <c r="BP21" s="56">
        <f t="shared" si="18"/>
        <v>0</v>
      </c>
      <c r="BQ21" s="56">
        <f t="shared" si="19"/>
        <v>-0.8</v>
      </c>
    </row>
    <row r="22" spans="1:69">
      <c r="A22" s="118" t="s">
        <v>236</v>
      </c>
      <c r="B22" s="1">
        <v>205011</v>
      </c>
      <c r="C22" s="1" t="s">
        <v>66</v>
      </c>
      <c r="D22" s="1">
        <v>5</v>
      </c>
      <c r="E22" s="1">
        <v>1</v>
      </c>
      <c r="F22" s="4">
        <v>451.1</v>
      </c>
      <c r="G22" s="4">
        <v>271.60000000000002</v>
      </c>
      <c r="H22" s="4">
        <v>402.7</v>
      </c>
      <c r="I22" s="4">
        <v>274.60000000000002</v>
      </c>
      <c r="J22" s="4">
        <v>401</v>
      </c>
      <c r="Y22" s="4">
        <v>241.8</v>
      </c>
      <c r="Z22" s="4">
        <v>304.8</v>
      </c>
      <c r="AA22" s="4">
        <v>265.10000000000002</v>
      </c>
      <c r="AB22" s="4">
        <v>265.10000000000002</v>
      </c>
      <c r="AC22" s="4">
        <v>225.6</v>
      </c>
      <c r="AD22" s="4">
        <v>225.6</v>
      </c>
      <c r="AE22" s="4">
        <v>187.8</v>
      </c>
      <c r="AF22" s="4">
        <v>285.89999999999998</v>
      </c>
      <c r="BH22" s="4">
        <f t="shared" si="10"/>
        <v>57.179999999999993</v>
      </c>
      <c r="BO22" s="4"/>
      <c r="BP22" s="4"/>
    </row>
    <row r="23" spans="1:69">
      <c r="A23" s="119" t="s">
        <v>237</v>
      </c>
      <c r="B23" s="1">
        <v>205012</v>
      </c>
      <c r="C23" s="1" t="s">
        <v>66</v>
      </c>
      <c r="D23" s="1">
        <v>4</v>
      </c>
      <c r="E23" s="1">
        <v>1</v>
      </c>
      <c r="F23" s="4">
        <v>446.9</v>
      </c>
      <c r="G23" s="4">
        <v>309.5</v>
      </c>
      <c r="H23" s="4">
        <v>402</v>
      </c>
      <c r="I23" s="4">
        <v>199</v>
      </c>
      <c r="J23" s="4">
        <v>400.7</v>
      </c>
      <c r="Y23" s="4">
        <v>278.89999999999998</v>
      </c>
      <c r="Z23" s="4">
        <v>325.39999999999998</v>
      </c>
      <c r="AA23" s="4">
        <v>288</v>
      </c>
      <c r="AB23" s="4">
        <v>413.1</v>
      </c>
      <c r="AC23" s="4">
        <v>376.1</v>
      </c>
      <c r="AD23" s="4">
        <v>376.1</v>
      </c>
      <c r="AE23" s="192"/>
      <c r="AF23" s="192"/>
      <c r="BO23" s="4"/>
      <c r="BP23" s="4"/>
    </row>
    <row r="24" spans="1:69">
      <c r="A24" s="119" t="s">
        <v>238</v>
      </c>
      <c r="B24" s="1">
        <v>205013</v>
      </c>
      <c r="C24" s="1" t="s">
        <v>66</v>
      </c>
      <c r="D24" s="1">
        <v>5</v>
      </c>
      <c r="E24" s="1">
        <v>1</v>
      </c>
      <c r="F24" s="4">
        <v>409.1</v>
      </c>
      <c r="G24" s="4">
        <v>203.4</v>
      </c>
      <c r="H24" s="4">
        <v>401.6</v>
      </c>
      <c r="I24" s="4">
        <v>197.7</v>
      </c>
      <c r="J24" s="4">
        <v>400.9</v>
      </c>
      <c r="Y24" s="4">
        <v>296.10000000000002</v>
      </c>
      <c r="Z24" s="4">
        <v>405.3</v>
      </c>
      <c r="AA24" s="4">
        <v>253.2</v>
      </c>
      <c r="AB24" s="4">
        <v>403.6</v>
      </c>
      <c r="AC24" s="4">
        <v>257.8</v>
      </c>
      <c r="AD24" s="4">
        <v>417.7</v>
      </c>
      <c r="AE24" s="192"/>
      <c r="AF24" s="192"/>
    </row>
    <row r="25" spans="1:69">
      <c r="A25" s="119" t="s">
        <v>239</v>
      </c>
      <c r="B25" s="1">
        <v>205014</v>
      </c>
      <c r="C25" s="1" t="s">
        <v>66</v>
      </c>
      <c r="D25" s="1">
        <v>3</v>
      </c>
      <c r="E25" s="1">
        <v>1</v>
      </c>
      <c r="F25" s="4">
        <v>410.1</v>
      </c>
      <c r="G25" s="4">
        <v>287.2</v>
      </c>
      <c r="H25" s="4">
        <v>401.9</v>
      </c>
      <c r="I25" s="4">
        <v>266.39999999999998</v>
      </c>
      <c r="J25" s="4">
        <v>351.5</v>
      </c>
      <c r="Y25" s="4">
        <v>229.9</v>
      </c>
      <c r="Z25" s="4">
        <v>300.5</v>
      </c>
      <c r="AA25" s="4">
        <v>260.10000000000002</v>
      </c>
      <c r="AB25" s="4">
        <v>260.10000000000002</v>
      </c>
      <c r="AC25" s="4">
        <v>221.2</v>
      </c>
      <c r="AD25" s="4">
        <v>284.89999999999998</v>
      </c>
      <c r="AE25" s="4">
        <v>246.2</v>
      </c>
      <c r="AF25" s="4">
        <v>280.39999999999998</v>
      </c>
    </row>
    <row r="26" spans="1:69">
      <c r="A26" s="119" t="s">
        <v>240</v>
      </c>
      <c r="B26" s="1">
        <v>205156</v>
      </c>
      <c r="C26" s="1" t="s">
        <v>66</v>
      </c>
      <c r="D26" s="1">
        <v>3</v>
      </c>
      <c r="E26" s="1">
        <v>1</v>
      </c>
      <c r="F26" s="4">
        <v>398.7</v>
      </c>
      <c r="G26" s="4">
        <v>291.7</v>
      </c>
      <c r="H26" s="4">
        <v>401.1</v>
      </c>
      <c r="I26" s="4">
        <v>296.89999999999998</v>
      </c>
      <c r="J26" s="4">
        <v>359</v>
      </c>
      <c r="Y26" s="4">
        <v>196.5</v>
      </c>
      <c r="Z26" s="4">
        <v>312.7</v>
      </c>
      <c r="AA26" s="4">
        <v>272.5</v>
      </c>
      <c r="AB26" s="4">
        <v>272.5</v>
      </c>
      <c r="AC26" s="4">
        <v>229.4</v>
      </c>
      <c r="AD26" s="4">
        <v>348.7</v>
      </c>
      <c r="AE26" s="4">
        <v>311.3</v>
      </c>
      <c r="AF26" s="4">
        <v>311.3</v>
      </c>
    </row>
    <row r="27" spans="1:69">
      <c r="A27" s="119" t="s">
        <v>241</v>
      </c>
      <c r="B27" s="1">
        <v>205159</v>
      </c>
      <c r="C27" s="1" t="s">
        <v>66</v>
      </c>
      <c r="D27" s="1">
        <v>3</v>
      </c>
      <c r="E27" s="1">
        <v>1</v>
      </c>
      <c r="F27" s="4">
        <v>459.9</v>
      </c>
      <c r="G27" s="4">
        <v>299.5</v>
      </c>
      <c r="H27" s="4">
        <v>422.4</v>
      </c>
      <c r="I27" s="4">
        <v>299.5</v>
      </c>
      <c r="J27" s="4">
        <v>406.5</v>
      </c>
      <c r="K27" s="4">
        <v>292</v>
      </c>
      <c r="L27" s="4">
        <v>413.7</v>
      </c>
      <c r="W27" s="4">
        <v>319.89999999999998</v>
      </c>
      <c r="X27" s="4">
        <v>438.6</v>
      </c>
      <c r="Y27" s="4">
        <v>332.8</v>
      </c>
      <c r="Z27" s="4">
        <v>332.8</v>
      </c>
      <c r="AA27" s="4">
        <v>229.1</v>
      </c>
      <c r="AB27" s="4">
        <v>372.3</v>
      </c>
      <c r="AC27" s="4">
        <v>272.7</v>
      </c>
      <c r="AD27" s="4">
        <v>420.8</v>
      </c>
      <c r="AE27" s="4">
        <v>323</v>
      </c>
      <c r="AF27" s="4">
        <v>401.3</v>
      </c>
    </row>
    <row r="28" spans="1:69">
      <c r="A28" s="119" t="s">
        <v>242</v>
      </c>
      <c r="B28" s="1">
        <v>205160</v>
      </c>
      <c r="C28" s="1" t="s">
        <v>66</v>
      </c>
      <c r="D28" s="1">
        <v>2</v>
      </c>
      <c r="E28" s="1">
        <v>1</v>
      </c>
      <c r="F28" s="4">
        <v>416.1</v>
      </c>
      <c r="I28" s="4">
        <v>336</v>
      </c>
      <c r="J28" s="4">
        <v>433.7</v>
      </c>
      <c r="K28" s="4">
        <v>354.2</v>
      </c>
      <c r="L28" s="4">
        <v>354.2</v>
      </c>
      <c r="W28" s="4">
        <v>373.5</v>
      </c>
      <c r="X28" s="4">
        <v>408.6</v>
      </c>
      <c r="Y28" s="4">
        <v>333.5</v>
      </c>
      <c r="Z28" s="4">
        <v>333.5</v>
      </c>
      <c r="AA28" s="4">
        <v>255.8</v>
      </c>
      <c r="AB28" s="4">
        <v>396.7</v>
      </c>
      <c r="AC28" s="4">
        <v>320.7</v>
      </c>
      <c r="AD28" s="4">
        <v>320.7</v>
      </c>
      <c r="AE28" s="4">
        <v>259</v>
      </c>
      <c r="AF28" s="4">
        <v>356</v>
      </c>
    </row>
    <row r="29" spans="1:69">
      <c r="A29" s="119" t="s">
        <v>243</v>
      </c>
      <c r="B29" s="1">
        <v>206887</v>
      </c>
      <c r="C29" s="1" t="s">
        <v>66</v>
      </c>
      <c r="D29" s="1">
        <v>4</v>
      </c>
      <c r="E29" s="1">
        <v>1</v>
      </c>
      <c r="F29" s="4">
        <v>297</v>
      </c>
      <c r="G29" s="4">
        <v>411.1</v>
      </c>
      <c r="H29" s="4">
        <v>250</v>
      </c>
      <c r="I29" s="4">
        <v>399.2</v>
      </c>
    </row>
    <row r="30" spans="1:69">
      <c r="A30" s="119" t="s">
        <v>244</v>
      </c>
      <c r="B30" s="1">
        <v>206888</v>
      </c>
      <c r="C30" s="1" t="s">
        <v>66</v>
      </c>
      <c r="D30" s="1">
        <v>4</v>
      </c>
      <c r="E30" s="1">
        <v>1</v>
      </c>
      <c r="F30" s="4">
        <v>305.39999999999998</v>
      </c>
      <c r="G30" s="4">
        <v>444.3</v>
      </c>
      <c r="H30" s="4">
        <v>308.5</v>
      </c>
      <c r="I30" s="4">
        <v>401.1</v>
      </c>
      <c r="U30" s="4">
        <v>248.3</v>
      </c>
      <c r="V30" s="4">
        <v>405.1</v>
      </c>
      <c r="W30" s="4">
        <v>276.8</v>
      </c>
      <c r="X30" s="4">
        <v>304.10000000000002</v>
      </c>
      <c r="Y30" s="4">
        <v>178.7</v>
      </c>
      <c r="Z30" s="4">
        <v>410.4</v>
      </c>
      <c r="AA30" s="4">
        <v>296.10000000000002</v>
      </c>
      <c r="AB30" s="4">
        <v>370</v>
      </c>
      <c r="AC30" s="4">
        <v>250.6</v>
      </c>
      <c r="AD30" s="4">
        <v>378.5</v>
      </c>
    </row>
    <row r="31" spans="1:69">
      <c r="A31" s="119" t="s">
        <v>245</v>
      </c>
      <c r="B31" s="1">
        <v>206889</v>
      </c>
      <c r="C31" s="1" t="s">
        <v>66</v>
      </c>
      <c r="D31" s="1">
        <v>2</v>
      </c>
      <c r="E31" s="1">
        <v>1</v>
      </c>
      <c r="F31" s="4">
        <v>338.2</v>
      </c>
      <c r="G31" s="4">
        <v>402.4</v>
      </c>
      <c r="H31" s="4">
        <v>323.89999999999998</v>
      </c>
      <c r="I31" s="4">
        <v>323.89999999999998</v>
      </c>
      <c r="U31" s="4">
        <v>300</v>
      </c>
      <c r="V31" s="4">
        <v>300</v>
      </c>
      <c r="W31" s="4">
        <v>259.89999999999998</v>
      </c>
      <c r="X31" s="4">
        <v>302.89999999999998</v>
      </c>
    </row>
    <row r="32" spans="1:69">
      <c r="A32" s="119" t="s">
        <v>246</v>
      </c>
      <c r="B32" s="1">
        <v>206883</v>
      </c>
      <c r="C32" s="1" t="s">
        <v>66</v>
      </c>
      <c r="D32" s="1">
        <v>2</v>
      </c>
      <c r="E32" s="1">
        <v>1</v>
      </c>
      <c r="F32" s="4">
        <v>351.4</v>
      </c>
      <c r="G32" s="4">
        <v>403.4</v>
      </c>
      <c r="H32" s="4">
        <v>317.89999999999998</v>
      </c>
      <c r="I32" s="4">
        <v>317.89999999999998</v>
      </c>
      <c r="U32" s="4">
        <v>289.10000000000002</v>
      </c>
      <c r="V32" s="4">
        <v>289.10000000000002</v>
      </c>
      <c r="W32" s="4">
        <v>246.7</v>
      </c>
      <c r="X32" s="4">
        <v>295.39999999999998</v>
      </c>
    </row>
    <row r="33" spans="1:30">
      <c r="A33" s="119" t="s">
        <v>247</v>
      </c>
      <c r="B33" s="1">
        <v>206884</v>
      </c>
      <c r="C33" s="1" t="s">
        <v>66</v>
      </c>
      <c r="D33" s="1">
        <v>4</v>
      </c>
      <c r="E33" s="1">
        <v>1</v>
      </c>
      <c r="F33" s="4">
        <v>286.10000000000002</v>
      </c>
      <c r="G33" s="4">
        <v>407</v>
      </c>
      <c r="H33" s="4">
        <v>247.5</v>
      </c>
      <c r="I33" s="4">
        <v>398.8</v>
      </c>
      <c r="U33" s="4">
        <v>260.8</v>
      </c>
      <c r="V33" s="4">
        <v>417.6</v>
      </c>
      <c r="W33" s="4">
        <v>260</v>
      </c>
      <c r="X33" s="4">
        <v>332.2</v>
      </c>
      <c r="Y33" s="4">
        <v>245.8</v>
      </c>
      <c r="Z33" s="4">
        <v>386.8</v>
      </c>
      <c r="AA33" s="4">
        <v>308.10000000000002</v>
      </c>
      <c r="AB33" s="4">
        <v>308.10000000000002</v>
      </c>
      <c r="AC33" s="4">
        <v>231.8</v>
      </c>
      <c r="AD33" s="4">
        <v>377.1</v>
      </c>
    </row>
    <row r="34" spans="1:30">
      <c r="A34" s="119" t="s">
        <v>248</v>
      </c>
      <c r="B34" s="1">
        <v>207581</v>
      </c>
      <c r="C34" s="1" t="s">
        <v>66</v>
      </c>
      <c r="D34" s="1">
        <v>3</v>
      </c>
      <c r="E34" s="1">
        <v>1</v>
      </c>
      <c r="F34" s="4">
        <v>300</v>
      </c>
      <c r="G34" s="4">
        <v>350</v>
      </c>
      <c r="U34" s="4">
        <v>314.3</v>
      </c>
      <c r="V34" s="4">
        <v>314.3</v>
      </c>
      <c r="W34" s="4">
        <v>264.8</v>
      </c>
      <c r="X34" s="4">
        <v>404.2</v>
      </c>
      <c r="Y34" s="4">
        <v>383</v>
      </c>
      <c r="Z34" s="4">
        <v>383</v>
      </c>
      <c r="AA34" s="4">
        <v>280.10000000000002</v>
      </c>
      <c r="AB34" s="4">
        <v>409.9</v>
      </c>
    </row>
    <row r="35" spans="1:30">
      <c r="A35" s="119" t="s">
        <v>249</v>
      </c>
      <c r="B35" s="1">
        <v>207582</v>
      </c>
      <c r="C35" s="1" t="s">
        <v>66</v>
      </c>
      <c r="D35" s="1">
        <v>5</v>
      </c>
      <c r="E35" s="1">
        <v>1</v>
      </c>
      <c r="F35" s="4">
        <v>214.2</v>
      </c>
      <c r="G35" s="4">
        <v>399.4</v>
      </c>
      <c r="U35" s="4">
        <v>332.6</v>
      </c>
      <c r="V35" s="4">
        <v>332.6</v>
      </c>
      <c r="W35" s="4">
        <v>283.39999999999998</v>
      </c>
      <c r="X35" s="4">
        <v>412.9</v>
      </c>
      <c r="Y35" s="4">
        <v>348.4</v>
      </c>
      <c r="Z35" s="4">
        <v>348.4</v>
      </c>
      <c r="AA35" s="4">
        <v>237.2</v>
      </c>
      <c r="AB35" s="4">
        <v>377.7</v>
      </c>
    </row>
    <row r="36" spans="1:30">
      <c r="A36" s="119" t="s">
        <v>250</v>
      </c>
      <c r="C36" s="1" t="s">
        <v>66</v>
      </c>
      <c r="E36" s="1">
        <v>1</v>
      </c>
      <c r="F36" s="4">
        <v>358.1</v>
      </c>
      <c r="G36" s="4">
        <v>319.89999999999998</v>
      </c>
      <c r="H36" s="4">
        <v>400.1</v>
      </c>
      <c r="U36" s="4">
        <v>125.7</v>
      </c>
      <c r="V36" s="4">
        <v>301.3</v>
      </c>
    </row>
    <row r="37" spans="1:30">
      <c r="A37" s="119" t="s">
        <v>251</v>
      </c>
      <c r="B37" s="1">
        <v>209326</v>
      </c>
      <c r="C37" s="1" t="s">
        <v>66</v>
      </c>
      <c r="D37" s="1">
        <v>3</v>
      </c>
      <c r="E37" s="1">
        <v>1</v>
      </c>
      <c r="F37" s="4">
        <v>403</v>
      </c>
      <c r="U37" s="194" t="s">
        <v>252</v>
      </c>
      <c r="V37" s="194" t="s">
        <v>252</v>
      </c>
      <c r="W37" s="4">
        <v>269.10000000000002</v>
      </c>
      <c r="X37" s="4">
        <v>269.10000000000002</v>
      </c>
      <c r="Y37" s="4">
        <v>228.5</v>
      </c>
      <c r="Z37" s="4">
        <v>315.3</v>
      </c>
    </row>
    <row r="38" spans="1:30">
      <c r="A38" s="119">
        <v>122</v>
      </c>
      <c r="B38" s="1">
        <v>209450</v>
      </c>
      <c r="C38" s="1" t="s">
        <v>66</v>
      </c>
      <c r="D38" s="1">
        <v>1</v>
      </c>
      <c r="E38" s="1">
        <v>1</v>
      </c>
      <c r="F38" s="4">
        <v>256.3</v>
      </c>
      <c r="S38" s="4">
        <v>341.4</v>
      </c>
      <c r="T38" s="4">
        <v>341.4</v>
      </c>
    </row>
    <row r="39" spans="1:30">
      <c r="A39" s="119" t="s">
        <v>253</v>
      </c>
      <c r="B39" s="1">
        <v>209449</v>
      </c>
      <c r="C39" s="1" t="s">
        <v>66</v>
      </c>
      <c r="D39" s="1">
        <v>3</v>
      </c>
      <c r="E39" s="1">
        <v>1</v>
      </c>
      <c r="F39" s="4">
        <v>398.3</v>
      </c>
      <c r="U39" s="194" t="s">
        <v>252</v>
      </c>
      <c r="V39" s="194" t="s">
        <v>252</v>
      </c>
      <c r="W39" s="195">
        <v>301.3</v>
      </c>
      <c r="X39" s="195">
        <v>301.3</v>
      </c>
      <c r="Y39" s="4">
        <v>264.8</v>
      </c>
      <c r="Z39" s="4">
        <v>416.7</v>
      </c>
    </row>
    <row r="40" spans="1:30">
      <c r="A40" s="119">
        <v>125</v>
      </c>
      <c r="E40" s="1"/>
      <c r="F40" s="4" t="s">
        <v>394</v>
      </c>
      <c r="G40" s="4" t="s">
        <v>394</v>
      </c>
      <c r="H40" s="4" t="s">
        <v>394</v>
      </c>
      <c r="I40" s="4" t="s">
        <v>394</v>
      </c>
      <c r="J40" s="4" t="s">
        <v>394</v>
      </c>
      <c r="K40" s="4" t="s">
        <v>394</v>
      </c>
      <c r="L40" s="4" t="s">
        <v>394</v>
      </c>
      <c r="M40" s="4" t="s">
        <v>394</v>
      </c>
      <c r="N40" s="4" t="s">
        <v>394</v>
      </c>
      <c r="O40" s="4" t="s">
        <v>394</v>
      </c>
      <c r="P40" s="4" t="s">
        <v>394</v>
      </c>
      <c r="Q40" s="4" t="s">
        <v>394</v>
      </c>
      <c r="R40" s="4" t="s">
        <v>394</v>
      </c>
      <c r="S40" s="4" t="s">
        <v>394</v>
      </c>
      <c r="T40" s="4" t="s">
        <v>394</v>
      </c>
      <c r="U40" s="4" t="s">
        <v>394</v>
      </c>
      <c r="V40" s="4" t="s">
        <v>394</v>
      </c>
      <c r="W40" s="195">
        <v>270</v>
      </c>
      <c r="X40" s="195">
        <v>270</v>
      </c>
      <c r="Y40" s="4">
        <v>230.4</v>
      </c>
      <c r="Z40" s="4">
        <v>365.3</v>
      </c>
    </row>
    <row r="41" spans="1:30">
      <c r="A41" s="119">
        <v>126</v>
      </c>
      <c r="B41" s="1">
        <v>209450</v>
      </c>
      <c r="C41" s="1" t="s">
        <v>66</v>
      </c>
      <c r="D41" s="1">
        <v>1</v>
      </c>
      <c r="E41" s="1">
        <v>1</v>
      </c>
      <c r="F41" s="4">
        <v>271.89999999999998</v>
      </c>
      <c r="S41" s="4">
        <v>207</v>
      </c>
      <c r="T41" s="4">
        <v>350.5</v>
      </c>
    </row>
    <row r="42" spans="1:30">
      <c r="A42" s="119" t="s">
        <v>254</v>
      </c>
      <c r="B42" s="1">
        <v>189929</v>
      </c>
      <c r="C42" s="1">
        <v>211218</v>
      </c>
      <c r="D42" s="1">
        <v>2</v>
      </c>
      <c r="E42" s="4">
        <v>1</v>
      </c>
      <c r="F42" s="4">
        <v>349.2</v>
      </c>
      <c r="U42" s="4">
        <v>296.7</v>
      </c>
      <c r="V42" s="4">
        <v>410.6</v>
      </c>
    </row>
    <row r="43" spans="1:30">
      <c r="A43" s="119" t="s">
        <v>255</v>
      </c>
      <c r="B43" s="1">
        <v>189929</v>
      </c>
      <c r="C43" s="1">
        <v>211219</v>
      </c>
      <c r="D43" s="1">
        <v>4</v>
      </c>
      <c r="E43" s="4">
        <v>1</v>
      </c>
      <c r="M43" s="194" t="s">
        <v>389</v>
      </c>
      <c r="N43" s="4">
        <v>403.9</v>
      </c>
      <c r="U43" s="4">
        <v>296.10000000000002</v>
      </c>
      <c r="V43" s="4">
        <v>404.1</v>
      </c>
    </row>
    <row r="44" spans="1:30">
      <c r="A44" s="119" t="s">
        <v>256</v>
      </c>
      <c r="B44" s="1">
        <v>189929</v>
      </c>
      <c r="C44" s="1">
        <v>211691</v>
      </c>
      <c r="D44" s="1">
        <v>2</v>
      </c>
      <c r="E44" s="4">
        <v>1</v>
      </c>
      <c r="G44" s="4">
        <v>77.099999999999994</v>
      </c>
      <c r="H44" s="4">
        <v>349.2</v>
      </c>
      <c r="M44" s="4">
        <v>311.10000000000002</v>
      </c>
      <c r="N44" s="4">
        <v>311.10000000000002</v>
      </c>
    </row>
    <row r="45" spans="1:30">
      <c r="A45" s="119" t="s">
        <v>257</v>
      </c>
      <c r="B45" s="1">
        <v>194881</v>
      </c>
      <c r="C45" s="1">
        <v>211686</v>
      </c>
      <c r="D45" s="1">
        <v>4</v>
      </c>
      <c r="E45" s="4">
        <v>1</v>
      </c>
      <c r="G45" s="4">
        <v>47.8</v>
      </c>
      <c r="H45" s="4">
        <v>365.5</v>
      </c>
      <c r="K45" s="4">
        <v>357.8</v>
      </c>
      <c r="L45" s="4">
        <v>401.2</v>
      </c>
    </row>
    <row r="46" spans="1:30">
      <c r="A46" s="119" t="s">
        <v>258</v>
      </c>
      <c r="B46" s="1">
        <v>194881</v>
      </c>
      <c r="C46" s="1">
        <v>211687</v>
      </c>
      <c r="D46" s="1">
        <v>3</v>
      </c>
      <c r="E46" s="4">
        <v>1</v>
      </c>
      <c r="G46" s="4">
        <v>262.3</v>
      </c>
      <c r="H46" s="4">
        <v>358.1</v>
      </c>
      <c r="K46" s="4">
        <v>304.39999999999998</v>
      </c>
      <c r="L46" s="4">
        <v>421.2</v>
      </c>
      <c r="M46" s="4">
        <v>280</v>
      </c>
      <c r="N46" s="4">
        <v>310.89999999999998</v>
      </c>
      <c r="S46" s="4">
        <v>300.5</v>
      </c>
      <c r="T46" s="4">
        <v>349.4</v>
      </c>
      <c r="U46" s="4">
        <v>309.5</v>
      </c>
      <c r="V46" s="4">
        <v>387.6</v>
      </c>
    </row>
    <row r="47" spans="1:30">
      <c r="A47" s="119" t="s">
        <v>259</v>
      </c>
      <c r="B47" s="1">
        <v>194881</v>
      </c>
      <c r="C47" s="1">
        <v>211688</v>
      </c>
      <c r="D47" s="1">
        <v>3</v>
      </c>
      <c r="E47" s="4">
        <v>1</v>
      </c>
      <c r="G47" s="4">
        <v>301.8</v>
      </c>
      <c r="H47" s="4">
        <v>411.1</v>
      </c>
      <c r="K47" s="4">
        <v>392.8</v>
      </c>
      <c r="L47" s="4">
        <v>410</v>
      </c>
      <c r="M47" s="4">
        <v>312.10000000000002</v>
      </c>
      <c r="N47" s="4">
        <v>311.8</v>
      </c>
      <c r="S47" s="4">
        <v>308.3</v>
      </c>
      <c r="T47" s="4">
        <v>245.3</v>
      </c>
      <c r="U47" s="192"/>
      <c r="V47" s="192"/>
    </row>
    <row r="48" spans="1:30">
      <c r="A48" s="119" t="s">
        <v>260</v>
      </c>
      <c r="B48" s="1">
        <v>189931</v>
      </c>
      <c r="C48" s="1">
        <v>211895</v>
      </c>
      <c r="D48" s="1">
        <v>4</v>
      </c>
      <c r="E48" s="4">
        <v>1</v>
      </c>
      <c r="G48" s="4">
        <v>270.10000000000002</v>
      </c>
      <c r="H48" s="4">
        <v>406</v>
      </c>
      <c r="K48" s="4">
        <v>81.3</v>
      </c>
      <c r="L48" s="4">
        <v>414.4</v>
      </c>
    </row>
    <row r="49" spans="1:14">
      <c r="A49" s="119" t="s">
        <v>261</v>
      </c>
      <c r="B49" s="1">
        <v>189929</v>
      </c>
      <c r="C49" s="1">
        <v>211896</v>
      </c>
      <c r="D49" s="1">
        <v>5</v>
      </c>
      <c r="E49" s="4">
        <v>1</v>
      </c>
      <c r="G49" s="4">
        <v>187</v>
      </c>
      <c r="H49" s="4">
        <v>428</v>
      </c>
      <c r="K49" s="4">
        <v>408.7</v>
      </c>
      <c r="L49" s="4">
        <v>408.7</v>
      </c>
    </row>
    <row r="50" spans="1:14">
      <c r="A50" s="119" t="s">
        <v>262</v>
      </c>
      <c r="D50" s="1">
        <v>4</v>
      </c>
      <c r="G50" s="4">
        <v>323.5</v>
      </c>
      <c r="H50" s="4">
        <v>408.8</v>
      </c>
      <c r="I50" s="4">
        <v>294.39999999999998</v>
      </c>
      <c r="J50" s="4">
        <v>294.39999999999998</v>
      </c>
      <c r="K50" s="4">
        <v>179.1</v>
      </c>
      <c r="L50" s="4">
        <v>376.6</v>
      </c>
      <c r="M50" s="4">
        <v>264.39999999999998</v>
      </c>
      <c r="N50" s="4">
        <v>430</v>
      </c>
    </row>
    <row r="51" spans="1:14">
      <c r="A51" s="119" t="s">
        <v>263</v>
      </c>
      <c r="D51" s="1">
        <v>3</v>
      </c>
      <c r="G51" s="4">
        <v>280.10000000000002</v>
      </c>
      <c r="H51" s="4">
        <v>399.9</v>
      </c>
      <c r="I51" s="4">
        <v>253.2</v>
      </c>
      <c r="J51" s="4">
        <v>302.7</v>
      </c>
      <c r="K51" s="4">
        <v>183.4</v>
      </c>
      <c r="L51" s="4">
        <v>382.7</v>
      </c>
      <c r="M51" s="4">
        <v>255.5</v>
      </c>
      <c r="N51" s="4">
        <v>421.7</v>
      </c>
    </row>
    <row r="52" spans="1:14">
      <c r="A52" s="119" t="s">
        <v>264</v>
      </c>
      <c r="D52" s="1">
        <v>5</v>
      </c>
      <c r="G52" s="4">
        <v>257.60000000000002</v>
      </c>
      <c r="H52" s="4">
        <v>399.1</v>
      </c>
      <c r="I52" s="4">
        <v>226.4</v>
      </c>
      <c r="J52" s="4">
        <v>309.89999999999998</v>
      </c>
      <c r="K52" s="4">
        <v>131.69999999999999</v>
      </c>
      <c r="L52" s="4">
        <v>402.8</v>
      </c>
      <c r="M52" s="4">
        <v>228.4</v>
      </c>
      <c r="N52" s="4">
        <v>438.5</v>
      </c>
    </row>
    <row r="53" spans="1:14">
      <c r="A53" s="119">
        <v>177</v>
      </c>
      <c r="D53" s="1">
        <v>1</v>
      </c>
      <c r="G53" s="192"/>
      <c r="H53" s="192"/>
      <c r="I53" s="4">
        <v>300.7</v>
      </c>
      <c r="J53" s="4">
        <v>300.7</v>
      </c>
      <c r="K53" s="4">
        <v>269.89999999999998</v>
      </c>
      <c r="L53" s="4">
        <v>423.6</v>
      </c>
      <c r="M53" s="4">
        <v>287.39999999999998</v>
      </c>
      <c r="N53" s="4">
        <v>315.2</v>
      </c>
    </row>
    <row r="54" spans="1:14">
      <c r="A54" s="119" t="s">
        <v>265</v>
      </c>
      <c r="D54" s="1">
        <v>2</v>
      </c>
      <c r="G54" s="4">
        <v>366.1</v>
      </c>
      <c r="H54" s="4">
        <v>366.1</v>
      </c>
      <c r="I54" s="4">
        <v>312.39999999999998</v>
      </c>
      <c r="J54" s="4">
        <v>402.8</v>
      </c>
      <c r="K54" s="4">
        <v>342.5</v>
      </c>
      <c r="L54" s="4">
        <v>342.5</v>
      </c>
      <c r="M54" s="4">
        <v>285.2</v>
      </c>
      <c r="N54" s="4">
        <v>296.7</v>
      </c>
    </row>
    <row r="55" spans="1:14">
      <c r="A55" s="119">
        <v>180</v>
      </c>
      <c r="D55" s="1">
        <v>1</v>
      </c>
      <c r="G55" s="4">
        <v>388.5</v>
      </c>
      <c r="H55" s="4">
        <v>388.5</v>
      </c>
      <c r="I55" s="4">
        <v>350.6</v>
      </c>
      <c r="J55" s="4">
        <v>350.6</v>
      </c>
      <c r="K55" s="4">
        <v>312.89999999999998</v>
      </c>
      <c r="L55" s="4">
        <v>312.89999999999998</v>
      </c>
      <c r="M55" s="4">
        <v>276.5</v>
      </c>
      <c r="N55" s="4">
        <v>281.7</v>
      </c>
    </row>
    <row r="56" spans="1:14">
      <c r="A56" s="119" t="s">
        <v>266</v>
      </c>
      <c r="D56" s="1">
        <v>4</v>
      </c>
      <c r="G56" s="4">
        <v>268.5</v>
      </c>
      <c r="H56" s="4">
        <v>434</v>
      </c>
      <c r="I56" s="4">
        <v>281.2</v>
      </c>
      <c r="J56" s="4">
        <v>391</v>
      </c>
      <c r="K56" s="4">
        <v>252</v>
      </c>
      <c r="L56" s="4">
        <v>361.2</v>
      </c>
      <c r="M56" s="4">
        <v>209.2</v>
      </c>
      <c r="N56" s="4">
        <v>363.5</v>
      </c>
    </row>
    <row r="57" spans="1:14">
      <c r="A57" s="119" t="s">
        <v>267</v>
      </c>
      <c r="D57" s="1">
        <v>2</v>
      </c>
      <c r="G57" s="4">
        <v>344.4</v>
      </c>
      <c r="H57" s="4">
        <v>400.9</v>
      </c>
      <c r="I57" s="4">
        <v>324.8</v>
      </c>
      <c r="J57" s="4">
        <v>397</v>
      </c>
      <c r="K57" s="4">
        <v>322.2</v>
      </c>
      <c r="L57" s="4">
        <v>388.7</v>
      </c>
      <c r="M57" s="4">
        <v>314.5</v>
      </c>
      <c r="N57" s="4">
        <v>314.5</v>
      </c>
    </row>
    <row r="58" spans="1:14">
      <c r="A58" s="119" t="s">
        <v>268</v>
      </c>
      <c r="D58" s="1">
        <v>5</v>
      </c>
      <c r="F58" s="4">
        <v>419.6</v>
      </c>
      <c r="G58" s="4">
        <v>281.5</v>
      </c>
      <c r="H58" s="4">
        <v>301.89999999999998</v>
      </c>
      <c r="I58" s="4">
        <v>139</v>
      </c>
      <c r="J58" s="4">
        <v>401.6</v>
      </c>
      <c r="K58" s="4">
        <v>239.9</v>
      </c>
      <c r="L58" s="4">
        <v>398.1</v>
      </c>
      <c r="M58" s="4">
        <v>239.1</v>
      </c>
      <c r="N58" s="4">
        <v>419.6</v>
      </c>
    </row>
    <row r="59" spans="1:14">
      <c r="A59" s="119" t="s">
        <v>269</v>
      </c>
      <c r="D59" s="1">
        <v>5</v>
      </c>
      <c r="F59" s="4">
        <v>417.3</v>
      </c>
      <c r="G59" s="4">
        <v>228.8</v>
      </c>
      <c r="H59" s="4">
        <v>335.6</v>
      </c>
      <c r="I59" s="4">
        <v>192.2</v>
      </c>
      <c r="J59" s="4">
        <v>398.7</v>
      </c>
      <c r="K59" s="4">
        <v>204.6</v>
      </c>
      <c r="L59" s="4">
        <v>305.3</v>
      </c>
      <c r="M59" s="4">
        <v>106.2</v>
      </c>
      <c r="N59" s="4">
        <v>434.7</v>
      </c>
    </row>
    <row r="60" spans="1:14">
      <c r="A60" s="119" t="s">
        <v>270</v>
      </c>
      <c r="B60" s="166">
        <f>'Aim 1 Study Calendar - JV'!D49</f>
        <v>202671</v>
      </c>
      <c r="C60" s="166" t="str">
        <f>'Aim 1 Study Calendar - JV'!E49</f>
        <v>Unchanged</v>
      </c>
      <c r="D60" s="1">
        <v>4</v>
      </c>
      <c r="F60" s="4">
        <v>404.7</v>
      </c>
      <c r="G60" s="4">
        <v>286.5</v>
      </c>
      <c r="H60" s="4">
        <v>418.3</v>
      </c>
      <c r="I60" s="4">
        <v>292.7</v>
      </c>
      <c r="J60" s="4">
        <v>401.3</v>
      </c>
      <c r="K60" s="4">
        <v>271.5</v>
      </c>
      <c r="L60" s="4">
        <v>394.5</v>
      </c>
    </row>
    <row r="61" spans="1:14">
      <c r="A61" s="119" t="s">
        <v>271</v>
      </c>
      <c r="B61" s="166">
        <f>'Aim 1 Study Calendar - JV'!D205</f>
        <v>217689</v>
      </c>
      <c r="C61" s="166" t="str">
        <f>'Aim 1 Study Calendar - JV'!E50</f>
        <v>Unchanged</v>
      </c>
      <c r="D61" s="1">
        <v>4</v>
      </c>
      <c r="F61" s="4">
        <v>440.1</v>
      </c>
      <c r="G61" s="4">
        <v>307.8</v>
      </c>
      <c r="H61" s="4">
        <v>402.4</v>
      </c>
      <c r="I61" s="4">
        <v>263.3</v>
      </c>
      <c r="J61" s="4">
        <v>305.5</v>
      </c>
      <c r="K61" s="4">
        <v>243.5</v>
      </c>
      <c r="L61" s="4">
        <v>373.6</v>
      </c>
    </row>
    <row r="62" spans="1:14">
      <c r="A62" s="119" t="s">
        <v>272</v>
      </c>
      <c r="B62" s="166">
        <f>'Aim 1 Study Calendar - JV'!D206</f>
        <v>217690</v>
      </c>
      <c r="C62" s="166" t="str">
        <f>'Aim 1 Study Calendar - JV'!E51</f>
        <v>Unchanged</v>
      </c>
      <c r="D62" s="1">
        <v>5</v>
      </c>
      <c r="F62" s="4">
        <v>428.3</v>
      </c>
      <c r="G62" s="4">
        <v>256.7</v>
      </c>
      <c r="H62" s="4">
        <v>399.3</v>
      </c>
      <c r="I62" s="4">
        <v>220.9</v>
      </c>
      <c r="J62" s="4">
        <v>12.2</v>
      </c>
      <c r="K62" s="4">
        <v>245.4</v>
      </c>
      <c r="L62" s="4">
        <v>364.1</v>
      </c>
    </row>
    <row r="63" spans="1:14">
      <c r="A63" s="119" t="s">
        <v>273</v>
      </c>
      <c r="B63" s="166">
        <f>'Aim 1 Study Calendar - JV'!D211</f>
        <v>217691</v>
      </c>
      <c r="C63" s="166" t="str">
        <f>'Aim 1 Study Calendar - JV'!E52</f>
        <v>Unchanged</v>
      </c>
      <c r="D63" s="1">
        <v>5</v>
      </c>
      <c r="F63" s="4">
        <v>435.8</v>
      </c>
      <c r="G63" s="4">
        <v>257.89999999999998</v>
      </c>
      <c r="H63" s="4">
        <v>399.3</v>
      </c>
      <c r="I63" s="4">
        <v>221.7</v>
      </c>
      <c r="J63" s="4">
        <v>398.7</v>
      </c>
      <c r="K63" s="4">
        <v>208.1</v>
      </c>
      <c r="L63" s="4">
        <v>427.2</v>
      </c>
    </row>
    <row r="64" spans="1:14">
      <c r="A64" s="119">
        <v>515</v>
      </c>
      <c r="B64" s="1">
        <f>'Aim 1 Study Calendar - JV'!D216</f>
        <v>217698</v>
      </c>
      <c r="C64" s="166" t="str">
        <f>'Aim 1 Study Calendar - JV'!E53</f>
        <v>Unchanged</v>
      </c>
      <c r="D64" s="1">
        <v>1</v>
      </c>
      <c r="F64" s="4">
        <v>453.1</v>
      </c>
      <c r="G64" s="4">
        <v>406</v>
      </c>
      <c r="H64" s="4">
        <v>406</v>
      </c>
      <c r="I64" s="4">
        <v>366.4</v>
      </c>
      <c r="J64" s="4">
        <v>366.4</v>
      </c>
      <c r="K64" s="4">
        <v>322.60000000000002</v>
      </c>
      <c r="L64" s="4">
        <v>322.60000000000002</v>
      </c>
    </row>
    <row r="65" spans="1:12">
      <c r="A65" s="119" t="s">
        <v>274</v>
      </c>
      <c r="B65" s="1">
        <f>'Aim 1 Study Calendar - JV'!D217</f>
        <v>217699</v>
      </c>
      <c r="C65" s="166" t="str">
        <f>'Aim 1 Study Calendar - JV'!E54</f>
        <v>Unchanged</v>
      </c>
      <c r="D65" s="1">
        <v>3</v>
      </c>
      <c r="F65" s="4">
        <v>437.5</v>
      </c>
      <c r="G65" s="4">
        <v>329.1</v>
      </c>
      <c r="H65" s="4">
        <v>329.1</v>
      </c>
      <c r="I65" s="4">
        <v>210.6</v>
      </c>
      <c r="J65" s="4">
        <v>400.7</v>
      </c>
      <c r="K65" s="4">
        <v>285.5</v>
      </c>
      <c r="L65" s="4">
        <v>419.9</v>
      </c>
    </row>
    <row r="66" spans="1:12">
      <c r="A66" s="119" t="s">
        <v>275</v>
      </c>
      <c r="D66" s="1">
        <v>3</v>
      </c>
      <c r="F66" s="4">
        <v>384.6</v>
      </c>
      <c r="G66" s="4">
        <v>275.39999999999998</v>
      </c>
      <c r="H66" s="4">
        <v>398.1</v>
      </c>
      <c r="I66" s="4">
        <v>291.39999999999998</v>
      </c>
      <c r="J66" s="4">
        <v>443.9</v>
      </c>
    </row>
    <row r="67" spans="1:12">
      <c r="A67" s="119" t="s">
        <v>276</v>
      </c>
      <c r="F67" s="4">
        <v>388.5</v>
      </c>
      <c r="G67" s="4">
        <v>236.5</v>
      </c>
      <c r="H67" s="4">
        <v>394.3</v>
      </c>
      <c r="I67" s="4">
        <v>233.9</v>
      </c>
      <c r="J67" s="4">
        <v>367.5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A5D9-73EB-48DD-A430-8D142CD05F2C}">
  <dimension ref="A1:BO42"/>
  <sheetViews>
    <sheetView zoomScale="75" workbookViewId="0">
      <pane xSplit="1" topLeftCell="C1" activePane="topRight" state="frozen"/>
      <selection pane="topRight" activeCell="H20" sqref="H20"/>
    </sheetView>
  </sheetViews>
  <sheetFormatPr defaultColWidth="8.625" defaultRowHeight="18"/>
  <cols>
    <col min="1" max="1" width="19.125" style="119" customWidth="1"/>
    <col min="2" max="2" width="35.625" style="1" customWidth="1"/>
    <col min="3" max="4" width="23.625" style="1" customWidth="1"/>
    <col min="5" max="35" width="13.125" style="4" customWidth="1"/>
    <col min="36" max="64" width="12.625" style="4" customWidth="1"/>
    <col min="65" max="65" width="12.625" customWidth="1"/>
  </cols>
  <sheetData>
    <row r="1" spans="1:67">
      <c r="A1" s="116" t="s">
        <v>149</v>
      </c>
      <c r="B1" s="5" t="s">
        <v>150</v>
      </c>
      <c r="C1" s="5" t="s">
        <v>99</v>
      </c>
      <c r="D1" s="5" t="s">
        <v>151</v>
      </c>
      <c r="E1" s="5" t="s">
        <v>8</v>
      </c>
      <c r="F1" s="5" t="s">
        <v>152</v>
      </c>
      <c r="G1" s="5" t="s">
        <v>153</v>
      </c>
      <c r="H1" s="5" t="s">
        <v>154</v>
      </c>
      <c r="I1" s="5" t="s">
        <v>155</v>
      </c>
      <c r="J1" s="5" t="s">
        <v>156</v>
      </c>
      <c r="K1" s="5" t="s">
        <v>157</v>
      </c>
      <c r="L1" s="5" t="s">
        <v>158</v>
      </c>
      <c r="M1" s="5" t="s">
        <v>159</v>
      </c>
      <c r="N1" s="5" t="s">
        <v>160</v>
      </c>
      <c r="O1" s="5" t="s">
        <v>161</v>
      </c>
      <c r="P1" s="5" t="s">
        <v>162</v>
      </c>
      <c r="Q1" s="5" t="s">
        <v>163</v>
      </c>
      <c r="R1" s="5" t="s">
        <v>164</v>
      </c>
      <c r="S1" s="5" t="s">
        <v>165</v>
      </c>
      <c r="T1" s="5" t="s">
        <v>166</v>
      </c>
      <c r="U1" s="5" t="s">
        <v>167</v>
      </c>
      <c r="V1" s="5" t="s">
        <v>168</v>
      </c>
      <c r="W1" s="5" t="s">
        <v>169</v>
      </c>
      <c r="X1" s="5" t="s">
        <v>170</v>
      </c>
      <c r="Y1" s="5" t="s">
        <v>171</v>
      </c>
      <c r="Z1" s="5" t="s">
        <v>172</v>
      </c>
      <c r="AA1" s="5" t="s">
        <v>173</v>
      </c>
      <c r="AB1" s="5" t="s">
        <v>174</v>
      </c>
      <c r="AC1" s="5" t="s">
        <v>175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  <c r="AI1" s="5" t="s">
        <v>183</v>
      </c>
      <c r="AJ1" s="5" t="s">
        <v>184</v>
      </c>
      <c r="AK1" s="5" t="s">
        <v>185</v>
      </c>
      <c r="AL1" s="5" t="s">
        <v>186</v>
      </c>
      <c r="AM1" s="5" t="s">
        <v>187</v>
      </c>
      <c r="AN1" s="5" t="s">
        <v>188</v>
      </c>
      <c r="AO1" s="5" t="s">
        <v>189</v>
      </c>
      <c r="AP1" s="5" t="s">
        <v>190</v>
      </c>
      <c r="AQ1" s="5" t="s">
        <v>191</v>
      </c>
      <c r="AR1" s="5" t="s">
        <v>192</v>
      </c>
      <c r="AS1" s="5" t="s">
        <v>193</v>
      </c>
      <c r="AT1" s="5" t="s">
        <v>194</v>
      </c>
      <c r="AU1" s="3"/>
      <c r="AV1" s="5" t="s">
        <v>195</v>
      </c>
      <c r="AW1" s="5" t="s">
        <v>196</v>
      </c>
      <c r="AX1" s="5" t="s">
        <v>197</v>
      </c>
      <c r="AY1" s="5" t="s">
        <v>198</v>
      </c>
      <c r="AZ1" s="5" t="s">
        <v>199</v>
      </c>
      <c r="BA1" s="5" t="s">
        <v>200</v>
      </c>
      <c r="BB1" s="5" t="s">
        <v>201</v>
      </c>
      <c r="BC1" s="5" t="s">
        <v>202</v>
      </c>
      <c r="BD1" s="5" t="s">
        <v>203</v>
      </c>
      <c r="BE1" s="5" t="s">
        <v>204</v>
      </c>
      <c r="BF1" s="5" t="s">
        <v>205</v>
      </c>
      <c r="BG1" s="5" t="s">
        <v>206</v>
      </c>
      <c r="BH1" s="5" t="s">
        <v>207</v>
      </c>
      <c r="BI1" s="5" t="s">
        <v>208</v>
      </c>
      <c r="BJ1" s="5" t="s">
        <v>209</v>
      </c>
      <c r="BK1" s="5" t="s">
        <v>210</v>
      </c>
      <c r="BL1" s="5" t="s">
        <v>211</v>
      </c>
      <c r="BM1" s="5" t="s">
        <v>212</v>
      </c>
      <c r="BN1" s="5" t="s">
        <v>213</v>
      </c>
      <c r="BO1" s="5" t="s">
        <v>214</v>
      </c>
    </row>
    <row r="2" spans="1:67">
      <c r="A2" s="117" t="s">
        <v>277</v>
      </c>
      <c r="C2" s="3">
        <v>209576</v>
      </c>
      <c r="D2" s="60">
        <v>5</v>
      </c>
      <c r="E2" s="1">
        <v>2</v>
      </c>
      <c r="F2" s="4">
        <v>401.4</v>
      </c>
      <c r="G2" s="4">
        <v>319.2</v>
      </c>
      <c r="H2" s="4">
        <v>408.7</v>
      </c>
      <c r="I2" s="4">
        <v>267.3</v>
      </c>
      <c r="J2" s="4">
        <v>267.2</v>
      </c>
      <c r="U2" s="4">
        <v>262.10000000000002</v>
      </c>
      <c r="V2" s="192"/>
      <c r="W2" s="4">
        <v>255.3</v>
      </c>
      <c r="X2" s="4">
        <v>428.4</v>
      </c>
      <c r="Y2" s="4">
        <v>286.39999999999998</v>
      </c>
      <c r="Z2" s="4">
        <v>404.3</v>
      </c>
      <c r="AV2" s="56">
        <f t="shared" ref="AV2:AV23" si="0">(F2-G2)/D2</f>
        <v>16.439999999999998</v>
      </c>
      <c r="AW2" s="56">
        <f t="shared" ref="AW2:AW23" si="1">(H2-I2)/D2</f>
        <v>28.279999999999994</v>
      </c>
      <c r="AX2" s="56">
        <f t="shared" ref="AX2:AX23" si="2">(J2-M2)/D2</f>
        <v>53.44</v>
      </c>
      <c r="AY2" s="56">
        <f t="shared" ref="AY2:AY23" si="3">(N2-O2)/D2</f>
        <v>0</v>
      </c>
      <c r="AZ2" s="56">
        <f t="shared" ref="AZ2:AZ23" si="4">(P2-Q2)/D2</f>
        <v>0</v>
      </c>
      <c r="BA2" s="56">
        <f t="shared" ref="BA2:BA23" si="5">(R2-U2)/D2</f>
        <v>-52.42</v>
      </c>
      <c r="BB2" s="56">
        <f t="shared" ref="BB2:BB23" si="6">(V2-W2)/D2</f>
        <v>-51.06</v>
      </c>
      <c r="BC2" s="56">
        <f t="shared" ref="BC2:BC23" si="7">(X2-Y2)/D2</f>
        <v>28.4</v>
      </c>
      <c r="BD2" s="56">
        <f t="shared" ref="BD2:BD23" si="8">(Z2-AA2)/D2</f>
        <v>80.86</v>
      </c>
      <c r="BE2" s="56">
        <f t="shared" ref="BE2:BE23" si="9">(AB2-AC2)/D2</f>
        <v>0</v>
      </c>
      <c r="BF2" s="56">
        <f t="shared" ref="BF2:BF23" si="10">(AD2-AE2)/D2</f>
        <v>0</v>
      </c>
      <c r="BG2" s="56">
        <f t="shared" ref="BG2:BG23" si="11">(AF2-AG2)/D2</f>
        <v>0</v>
      </c>
      <c r="BH2" s="56">
        <f t="shared" ref="BH2:BH23" si="12">(AH2-AI2)/D2</f>
        <v>0</v>
      </c>
      <c r="BI2" s="56">
        <f t="shared" ref="BI2:BI23" si="13">(AJ2-AK2)/D2</f>
        <v>0</v>
      </c>
      <c r="BJ2" s="56">
        <f t="shared" ref="BJ2:BJ23" si="14">(AL2-AM2)/D2</f>
        <v>0</v>
      </c>
      <c r="BK2" s="56">
        <f t="shared" ref="BK2:BK23" si="15">(AN2-AO2)/D2</f>
        <v>0</v>
      </c>
      <c r="BL2" s="56">
        <f t="shared" ref="BL2:BL23" si="16">(AP2-AQ2)/D2</f>
        <v>0</v>
      </c>
      <c r="BM2" s="56">
        <f t="shared" ref="BM2:BM23" si="17">(AR2-AS2)/D2</f>
        <v>0</v>
      </c>
      <c r="BN2" s="56">
        <f t="shared" ref="BN2:BN23" si="18">(AT2-AU2)/D2</f>
        <v>0</v>
      </c>
      <c r="BO2" s="56">
        <f t="shared" ref="BO2:BO23" si="19">(AV2-AW2)/D2</f>
        <v>-2.3679999999999994</v>
      </c>
    </row>
    <row r="3" spans="1:67">
      <c r="A3" s="117" t="s">
        <v>278</v>
      </c>
      <c r="C3" s="144">
        <v>209577</v>
      </c>
      <c r="D3" s="60">
        <v>2</v>
      </c>
      <c r="E3" s="1">
        <v>2</v>
      </c>
      <c r="F3" s="4">
        <v>352.2</v>
      </c>
      <c r="G3" s="4">
        <v>271.8</v>
      </c>
      <c r="H3" s="4">
        <v>406.2</v>
      </c>
      <c r="I3" s="4">
        <v>337.7</v>
      </c>
      <c r="J3" s="4">
        <v>337.3</v>
      </c>
      <c r="U3" s="4">
        <v>236.4</v>
      </c>
      <c r="V3" s="4">
        <v>444.9</v>
      </c>
      <c r="W3" s="4">
        <v>371</v>
      </c>
      <c r="X3" s="4">
        <v>371</v>
      </c>
      <c r="Y3" s="4">
        <v>302.89999999999998</v>
      </c>
      <c r="Z3" s="4">
        <v>302.89999999999998</v>
      </c>
      <c r="AV3" s="56">
        <f t="shared" si="0"/>
        <v>40.199999999999989</v>
      </c>
      <c r="AW3" s="56">
        <f t="shared" si="1"/>
        <v>34.25</v>
      </c>
      <c r="AX3" s="56">
        <f t="shared" si="2"/>
        <v>168.65</v>
      </c>
      <c r="AY3" s="56">
        <f t="shared" si="3"/>
        <v>0</v>
      </c>
      <c r="AZ3" s="56">
        <f t="shared" si="4"/>
        <v>0</v>
      </c>
      <c r="BA3" s="56">
        <f t="shared" si="5"/>
        <v>-118.2</v>
      </c>
      <c r="BB3" s="56">
        <f t="shared" si="6"/>
        <v>36.949999999999989</v>
      </c>
      <c r="BC3" s="56">
        <f t="shared" si="7"/>
        <v>34.050000000000011</v>
      </c>
      <c r="BD3" s="56">
        <f t="shared" si="8"/>
        <v>151.44999999999999</v>
      </c>
      <c r="BE3" s="56">
        <f t="shared" si="9"/>
        <v>0</v>
      </c>
      <c r="BF3" s="56">
        <f t="shared" si="10"/>
        <v>0</v>
      </c>
      <c r="BG3" s="56">
        <f t="shared" si="11"/>
        <v>0</v>
      </c>
      <c r="BH3" s="56">
        <f t="shared" si="12"/>
        <v>0</v>
      </c>
      <c r="BI3" s="56">
        <f t="shared" si="13"/>
        <v>0</v>
      </c>
      <c r="BJ3" s="56">
        <f t="shared" si="14"/>
        <v>0</v>
      </c>
      <c r="BK3" s="56">
        <f t="shared" si="15"/>
        <v>0</v>
      </c>
      <c r="BL3" s="56">
        <f t="shared" si="16"/>
        <v>0</v>
      </c>
      <c r="BM3" s="56">
        <f t="shared" si="17"/>
        <v>0</v>
      </c>
      <c r="BN3" s="56">
        <f t="shared" si="18"/>
        <v>0</v>
      </c>
      <c r="BO3" s="56">
        <f t="shared" si="19"/>
        <v>2.9749999999999943</v>
      </c>
    </row>
    <row r="4" spans="1:67">
      <c r="A4" s="117" t="s">
        <v>279</v>
      </c>
      <c r="C4" s="1">
        <v>210468</v>
      </c>
      <c r="D4" s="60">
        <v>2</v>
      </c>
      <c r="E4" s="1">
        <v>2</v>
      </c>
      <c r="F4" s="4" t="s">
        <v>280</v>
      </c>
      <c r="G4" s="4" t="s">
        <v>281</v>
      </c>
      <c r="H4" s="4" t="s">
        <v>281</v>
      </c>
      <c r="I4" s="4" t="s">
        <v>282</v>
      </c>
      <c r="J4" s="4" t="s">
        <v>282</v>
      </c>
      <c r="S4" s="4">
        <v>310.89999999999998</v>
      </c>
      <c r="T4" s="4">
        <v>310.89999999999998</v>
      </c>
      <c r="U4" s="192"/>
      <c r="V4" s="192"/>
      <c r="W4" s="4">
        <v>241.1</v>
      </c>
      <c r="X4" s="4">
        <v>376.7</v>
      </c>
      <c r="AV4" s="56" t="e">
        <f t="shared" si="0"/>
        <v>#VALUE!</v>
      </c>
      <c r="AW4" s="56" t="e">
        <f t="shared" si="1"/>
        <v>#VALUE!</v>
      </c>
      <c r="AX4" s="56" t="e">
        <f t="shared" si="2"/>
        <v>#VALUE!</v>
      </c>
      <c r="AY4" s="56">
        <f t="shared" si="3"/>
        <v>0</v>
      </c>
      <c r="AZ4" s="56">
        <f t="shared" si="4"/>
        <v>0</v>
      </c>
      <c r="BA4" s="56">
        <f t="shared" si="5"/>
        <v>0</v>
      </c>
      <c r="BB4" s="56">
        <f t="shared" si="6"/>
        <v>-120.55</v>
      </c>
      <c r="BC4" s="56">
        <f t="shared" si="7"/>
        <v>188.35</v>
      </c>
      <c r="BD4" s="56">
        <f t="shared" si="8"/>
        <v>0</v>
      </c>
      <c r="BE4" s="56">
        <f t="shared" si="9"/>
        <v>0</v>
      </c>
      <c r="BF4" s="56">
        <f t="shared" si="10"/>
        <v>0</v>
      </c>
      <c r="BG4" s="56">
        <f t="shared" si="11"/>
        <v>0</v>
      </c>
      <c r="BH4" s="56">
        <f t="shared" si="12"/>
        <v>0</v>
      </c>
      <c r="BI4" s="56">
        <f t="shared" si="13"/>
        <v>0</v>
      </c>
      <c r="BJ4" s="56">
        <f t="shared" si="14"/>
        <v>0</v>
      </c>
      <c r="BK4" s="56">
        <f t="shared" si="15"/>
        <v>0</v>
      </c>
      <c r="BL4" s="56">
        <f t="shared" si="16"/>
        <v>0</v>
      </c>
      <c r="BM4" s="56">
        <f t="shared" si="17"/>
        <v>0</v>
      </c>
      <c r="BN4" s="56">
        <f t="shared" si="18"/>
        <v>0</v>
      </c>
      <c r="BO4" s="56" t="e">
        <f t="shared" si="19"/>
        <v>#VALUE!</v>
      </c>
    </row>
    <row r="5" spans="1:67">
      <c r="A5" s="117" t="s">
        <v>283</v>
      </c>
      <c r="C5" s="1">
        <v>210469</v>
      </c>
      <c r="D5" s="60">
        <v>3</v>
      </c>
      <c r="E5" s="1">
        <v>2</v>
      </c>
      <c r="F5" s="4">
        <v>401.2</v>
      </c>
      <c r="G5" s="4">
        <v>279.60000000000002</v>
      </c>
      <c r="H5" s="4">
        <v>410</v>
      </c>
      <c r="I5" s="4">
        <v>340.8</v>
      </c>
      <c r="J5" s="4">
        <v>416.3</v>
      </c>
      <c r="S5" s="4">
        <v>299.39999999999998</v>
      </c>
      <c r="T5" s="4">
        <v>299.39999999999998</v>
      </c>
      <c r="U5" s="192"/>
      <c r="V5" s="192"/>
      <c r="W5" s="4">
        <v>178.7</v>
      </c>
      <c r="X5" s="4">
        <v>276.8</v>
      </c>
      <c r="AV5" s="56">
        <f t="shared" si="0"/>
        <v>40.533333333333324</v>
      </c>
      <c r="AW5" s="56">
        <f t="shared" si="1"/>
        <v>23.066666666666663</v>
      </c>
      <c r="AX5" s="56">
        <f t="shared" si="2"/>
        <v>138.76666666666668</v>
      </c>
      <c r="AY5" s="56">
        <f t="shared" si="3"/>
        <v>0</v>
      </c>
      <c r="AZ5" s="56">
        <f t="shared" si="4"/>
        <v>0</v>
      </c>
      <c r="BA5" s="56">
        <f t="shared" si="5"/>
        <v>0</v>
      </c>
      <c r="BB5" s="56">
        <f t="shared" si="6"/>
        <v>-59.566666666666663</v>
      </c>
      <c r="BC5" s="56">
        <f t="shared" si="7"/>
        <v>92.266666666666666</v>
      </c>
      <c r="BD5" s="56">
        <f t="shared" si="8"/>
        <v>0</v>
      </c>
      <c r="BE5" s="56">
        <f t="shared" si="9"/>
        <v>0</v>
      </c>
      <c r="BF5" s="56">
        <f t="shared" si="10"/>
        <v>0</v>
      </c>
      <c r="BG5" s="56">
        <f t="shared" si="11"/>
        <v>0</v>
      </c>
      <c r="BH5" s="56">
        <f t="shared" si="12"/>
        <v>0</v>
      </c>
      <c r="BI5" s="56">
        <f t="shared" si="13"/>
        <v>0</v>
      </c>
      <c r="BJ5" s="56">
        <f t="shared" si="14"/>
        <v>0</v>
      </c>
      <c r="BK5" s="56">
        <f t="shared" si="15"/>
        <v>0</v>
      </c>
      <c r="BL5" s="56">
        <f t="shared" si="16"/>
        <v>0</v>
      </c>
      <c r="BM5" s="56">
        <f t="shared" si="17"/>
        <v>0</v>
      </c>
      <c r="BN5" s="56">
        <f t="shared" si="18"/>
        <v>0</v>
      </c>
      <c r="BO5" s="56">
        <f t="shared" si="19"/>
        <v>5.8222222222222202</v>
      </c>
    </row>
    <row r="6" spans="1:67">
      <c r="A6" s="117" t="s">
        <v>284</v>
      </c>
      <c r="C6" s="1">
        <v>212640</v>
      </c>
      <c r="D6" s="60">
        <v>5</v>
      </c>
      <c r="E6" s="1">
        <v>2</v>
      </c>
      <c r="F6" s="4">
        <v>429.9</v>
      </c>
      <c r="G6" s="4">
        <v>242.5</v>
      </c>
      <c r="H6" s="4">
        <v>406.5</v>
      </c>
      <c r="I6" s="4">
        <v>189.1</v>
      </c>
      <c r="J6" s="4">
        <v>423</v>
      </c>
      <c r="K6" s="4">
        <v>186.2</v>
      </c>
      <c r="L6" s="4">
        <v>416.4</v>
      </c>
      <c r="M6" s="4">
        <v>149.6</v>
      </c>
      <c r="N6" s="4">
        <v>360.9</v>
      </c>
      <c r="S6" s="195"/>
      <c r="T6" s="4">
        <v>404.6</v>
      </c>
      <c r="AV6" s="56">
        <f t="shared" si="0"/>
        <v>37.479999999999997</v>
      </c>
      <c r="AW6" s="56">
        <f t="shared" si="1"/>
        <v>43.480000000000004</v>
      </c>
      <c r="AX6" s="56">
        <f t="shared" si="2"/>
        <v>54.679999999999993</v>
      </c>
      <c r="AY6" s="56">
        <f t="shared" si="3"/>
        <v>72.179999999999993</v>
      </c>
      <c r="AZ6" s="56">
        <f t="shared" si="4"/>
        <v>0</v>
      </c>
      <c r="BA6" s="56">
        <f t="shared" si="5"/>
        <v>0</v>
      </c>
      <c r="BB6" s="56">
        <f t="shared" si="6"/>
        <v>0</v>
      </c>
      <c r="BC6" s="56">
        <f t="shared" si="7"/>
        <v>0</v>
      </c>
      <c r="BD6" s="56">
        <f t="shared" si="8"/>
        <v>0</v>
      </c>
      <c r="BE6" s="56">
        <f t="shared" si="9"/>
        <v>0</v>
      </c>
      <c r="BF6" s="56">
        <f t="shared" si="10"/>
        <v>0</v>
      </c>
      <c r="BG6" s="56">
        <f t="shared" si="11"/>
        <v>0</v>
      </c>
      <c r="BH6" s="56">
        <f t="shared" si="12"/>
        <v>0</v>
      </c>
      <c r="BI6" s="56">
        <f t="shared" si="13"/>
        <v>0</v>
      </c>
      <c r="BJ6" s="56">
        <f t="shared" si="14"/>
        <v>0</v>
      </c>
      <c r="BK6" s="56">
        <f t="shared" si="15"/>
        <v>0</v>
      </c>
      <c r="BL6" s="56">
        <f t="shared" si="16"/>
        <v>0</v>
      </c>
      <c r="BM6" s="56">
        <f t="shared" si="17"/>
        <v>0</v>
      </c>
      <c r="BN6" s="56">
        <f t="shared" si="18"/>
        <v>0</v>
      </c>
      <c r="BO6" s="56">
        <f t="shared" si="19"/>
        <v>-1.2000000000000015</v>
      </c>
    </row>
    <row r="7" spans="1:67">
      <c r="A7" s="117" t="s">
        <v>285</v>
      </c>
      <c r="C7" s="1">
        <v>212641</v>
      </c>
      <c r="D7" s="60">
        <v>4</v>
      </c>
      <c r="E7" s="1">
        <v>2</v>
      </c>
      <c r="F7" s="4">
        <v>416.7</v>
      </c>
      <c r="G7" s="4">
        <v>279.89999999999998</v>
      </c>
      <c r="H7" s="4">
        <v>279.89999999999998</v>
      </c>
      <c r="I7" s="4">
        <v>331.7</v>
      </c>
      <c r="J7" s="4">
        <v>400</v>
      </c>
      <c r="K7" s="4">
        <v>249.2</v>
      </c>
      <c r="L7" s="4">
        <v>416.1</v>
      </c>
      <c r="M7" s="4">
        <v>265.3</v>
      </c>
      <c r="N7" s="4">
        <v>314.8</v>
      </c>
      <c r="S7" s="195"/>
      <c r="T7" s="4">
        <v>380.7</v>
      </c>
      <c r="AV7" s="56">
        <f t="shared" si="0"/>
        <v>34.200000000000003</v>
      </c>
      <c r="AW7" s="56">
        <f t="shared" si="1"/>
        <v>-12.950000000000003</v>
      </c>
      <c r="AX7" s="56">
        <f t="shared" si="2"/>
        <v>33.674999999999997</v>
      </c>
      <c r="AY7" s="56">
        <f t="shared" si="3"/>
        <v>78.7</v>
      </c>
      <c r="AZ7" s="56">
        <f t="shared" si="4"/>
        <v>0</v>
      </c>
      <c r="BA7" s="56">
        <f t="shared" si="5"/>
        <v>0</v>
      </c>
      <c r="BB7" s="56">
        <f t="shared" si="6"/>
        <v>0</v>
      </c>
      <c r="BC7" s="56">
        <f t="shared" si="7"/>
        <v>0</v>
      </c>
      <c r="BD7" s="56">
        <f t="shared" si="8"/>
        <v>0</v>
      </c>
      <c r="BE7" s="56">
        <f t="shared" si="9"/>
        <v>0</v>
      </c>
      <c r="BF7" s="56">
        <f t="shared" si="10"/>
        <v>0</v>
      </c>
      <c r="BG7" s="56">
        <f t="shared" si="11"/>
        <v>0</v>
      </c>
      <c r="BH7" s="56">
        <f t="shared" si="12"/>
        <v>0</v>
      </c>
      <c r="BI7" s="56">
        <f t="shared" si="13"/>
        <v>0</v>
      </c>
      <c r="BJ7" s="56">
        <f t="shared" si="14"/>
        <v>0</v>
      </c>
      <c r="BK7" s="56">
        <f t="shared" si="15"/>
        <v>0</v>
      </c>
      <c r="BL7" s="56">
        <f t="shared" si="16"/>
        <v>0</v>
      </c>
      <c r="BM7" s="56">
        <f t="shared" si="17"/>
        <v>0</v>
      </c>
      <c r="BN7" s="56">
        <f t="shared" si="18"/>
        <v>0</v>
      </c>
      <c r="BO7" s="56">
        <f t="shared" si="19"/>
        <v>11.787500000000001</v>
      </c>
    </row>
    <row r="8" spans="1:67">
      <c r="A8" s="117" t="s">
        <v>286</v>
      </c>
      <c r="C8" s="1">
        <v>212642</v>
      </c>
      <c r="D8" s="60">
        <v>5</v>
      </c>
      <c r="E8" s="1">
        <v>2</v>
      </c>
      <c r="F8" s="4">
        <v>420.8</v>
      </c>
      <c r="G8" s="4">
        <v>245.1</v>
      </c>
      <c r="H8" s="4">
        <v>409.9</v>
      </c>
      <c r="I8" s="4">
        <v>207.4</v>
      </c>
      <c r="J8" s="4">
        <v>433.3</v>
      </c>
      <c r="K8" s="4">
        <v>236.7</v>
      </c>
      <c r="L8" s="4">
        <v>416.6</v>
      </c>
      <c r="M8" s="4">
        <v>211.3</v>
      </c>
      <c r="N8" s="4">
        <v>350.7</v>
      </c>
      <c r="S8" s="195"/>
      <c r="T8" s="4">
        <v>358</v>
      </c>
      <c r="AV8" s="56">
        <f t="shared" si="0"/>
        <v>35.14</v>
      </c>
      <c r="AW8" s="56">
        <f t="shared" si="1"/>
        <v>40.499999999999993</v>
      </c>
      <c r="AX8" s="56">
        <f t="shared" si="2"/>
        <v>44.4</v>
      </c>
      <c r="AY8" s="56">
        <f t="shared" si="3"/>
        <v>70.14</v>
      </c>
      <c r="AZ8" s="56">
        <f t="shared" si="4"/>
        <v>0</v>
      </c>
      <c r="BA8" s="56">
        <f t="shared" si="5"/>
        <v>0</v>
      </c>
      <c r="BB8" s="56">
        <f t="shared" si="6"/>
        <v>0</v>
      </c>
      <c r="BC8" s="56">
        <f t="shared" si="7"/>
        <v>0</v>
      </c>
      <c r="BD8" s="56">
        <f t="shared" si="8"/>
        <v>0</v>
      </c>
      <c r="BE8" s="56">
        <f t="shared" si="9"/>
        <v>0</v>
      </c>
      <c r="BF8" s="56">
        <f t="shared" si="10"/>
        <v>0</v>
      </c>
      <c r="BG8" s="56">
        <f t="shared" si="11"/>
        <v>0</v>
      </c>
      <c r="BH8" s="56">
        <f t="shared" si="12"/>
        <v>0</v>
      </c>
      <c r="BI8" s="56">
        <f t="shared" si="13"/>
        <v>0</v>
      </c>
      <c r="BJ8" s="56">
        <f t="shared" si="14"/>
        <v>0</v>
      </c>
      <c r="BK8" s="56">
        <f t="shared" si="15"/>
        <v>0</v>
      </c>
      <c r="BL8" s="56">
        <f t="shared" si="16"/>
        <v>0</v>
      </c>
      <c r="BM8" s="56">
        <f t="shared" si="17"/>
        <v>0</v>
      </c>
      <c r="BN8" s="56">
        <f t="shared" si="18"/>
        <v>0</v>
      </c>
      <c r="BO8" s="56">
        <f t="shared" si="19"/>
        <v>-1.0719999999999985</v>
      </c>
    </row>
    <row r="9" spans="1:67">
      <c r="A9" s="117" t="s">
        <v>287</v>
      </c>
      <c r="C9" s="3">
        <f>'Aim 2 Study Calendar - LEO'!E29</f>
        <v>217695</v>
      </c>
      <c r="D9" s="60">
        <v>2</v>
      </c>
      <c r="E9" s="1">
        <v>2</v>
      </c>
      <c r="F9" s="4">
        <v>416.1</v>
      </c>
      <c r="G9" s="4">
        <v>323</v>
      </c>
      <c r="H9" s="4">
        <v>323</v>
      </c>
      <c r="I9" s="4">
        <v>254.6</v>
      </c>
      <c r="J9" s="4">
        <v>387.9</v>
      </c>
      <c r="K9" s="4">
        <v>307.10000000000002</v>
      </c>
      <c r="L9" s="4">
        <v>397.1</v>
      </c>
      <c r="AV9" s="56">
        <f t="shared" si="0"/>
        <v>46.550000000000011</v>
      </c>
      <c r="AW9" s="56">
        <f t="shared" si="1"/>
        <v>34.200000000000003</v>
      </c>
      <c r="AX9" s="56">
        <f t="shared" si="2"/>
        <v>193.95</v>
      </c>
      <c r="AY9" s="56">
        <f t="shared" si="3"/>
        <v>0</v>
      </c>
      <c r="AZ9" s="56">
        <f t="shared" si="4"/>
        <v>0</v>
      </c>
      <c r="BA9" s="56">
        <f t="shared" si="5"/>
        <v>0</v>
      </c>
      <c r="BB9" s="56">
        <f t="shared" si="6"/>
        <v>0</v>
      </c>
      <c r="BC9" s="56">
        <f t="shared" si="7"/>
        <v>0</v>
      </c>
      <c r="BD9" s="56">
        <f t="shared" si="8"/>
        <v>0</v>
      </c>
      <c r="BE9" s="56">
        <f t="shared" si="9"/>
        <v>0</v>
      </c>
      <c r="BF9" s="56">
        <f t="shared" si="10"/>
        <v>0</v>
      </c>
      <c r="BG9" s="56">
        <f t="shared" si="11"/>
        <v>0</v>
      </c>
      <c r="BH9" s="56">
        <f t="shared" si="12"/>
        <v>0</v>
      </c>
      <c r="BI9" s="56">
        <f t="shared" si="13"/>
        <v>0</v>
      </c>
      <c r="BJ9" s="56">
        <f t="shared" si="14"/>
        <v>0</v>
      </c>
      <c r="BK9" s="56">
        <f t="shared" si="15"/>
        <v>0</v>
      </c>
      <c r="BL9" s="56">
        <f t="shared" si="16"/>
        <v>0</v>
      </c>
      <c r="BM9" s="56">
        <f t="shared" si="17"/>
        <v>0</v>
      </c>
      <c r="BN9" s="56">
        <f t="shared" si="18"/>
        <v>0</v>
      </c>
      <c r="BO9" s="56">
        <f t="shared" si="19"/>
        <v>6.1750000000000043</v>
      </c>
    </row>
    <row r="10" spans="1:67">
      <c r="A10" s="117" t="s">
        <v>288</v>
      </c>
      <c r="C10" s="3">
        <f>'Aim 2 Study Calendar - LEO'!E31</f>
        <v>217697</v>
      </c>
      <c r="D10" s="60">
        <v>3</v>
      </c>
      <c r="E10" s="1">
        <v>2</v>
      </c>
      <c r="F10" s="4">
        <v>372.4</v>
      </c>
      <c r="G10" s="4">
        <v>256.5</v>
      </c>
      <c r="H10" s="4">
        <v>432.5</v>
      </c>
      <c r="I10" s="4">
        <v>316.10000000000002</v>
      </c>
      <c r="J10" s="4">
        <v>464.8</v>
      </c>
      <c r="K10" s="4">
        <v>343.4</v>
      </c>
      <c r="L10" s="4">
        <v>386.6</v>
      </c>
      <c r="AV10" s="56">
        <f t="shared" si="0"/>
        <v>38.633333333333326</v>
      </c>
      <c r="AW10" s="56">
        <f t="shared" si="1"/>
        <v>38.79999999999999</v>
      </c>
      <c r="AX10" s="56">
        <f t="shared" si="2"/>
        <v>154.93333333333334</v>
      </c>
      <c r="AY10" s="56">
        <f t="shared" si="3"/>
        <v>0</v>
      </c>
      <c r="AZ10" s="56">
        <f t="shared" si="4"/>
        <v>0</v>
      </c>
      <c r="BA10" s="56">
        <f t="shared" si="5"/>
        <v>0</v>
      </c>
      <c r="BB10" s="56">
        <f t="shared" si="6"/>
        <v>0</v>
      </c>
      <c r="BC10" s="56">
        <f t="shared" si="7"/>
        <v>0</v>
      </c>
      <c r="BD10" s="56">
        <f t="shared" si="8"/>
        <v>0</v>
      </c>
      <c r="BE10" s="56">
        <f t="shared" si="9"/>
        <v>0</v>
      </c>
      <c r="BF10" s="56">
        <f t="shared" si="10"/>
        <v>0</v>
      </c>
      <c r="BG10" s="56">
        <f t="shared" si="11"/>
        <v>0</v>
      </c>
      <c r="BH10" s="56">
        <f t="shared" si="12"/>
        <v>0</v>
      </c>
      <c r="BI10" s="56">
        <f t="shared" si="13"/>
        <v>0</v>
      </c>
      <c r="BJ10" s="56">
        <f t="shared" si="14"/>
        <v>0</v>
      </c>
      <c r="BK10" s="56">
        <f t="shared" si="15"/>
        <v>0</v>
      </c>
      <c r="BL10" s="56">
        <f t="shared" si="16"/>
        <v>0</v>
      </c>
      <c r="BM10" s="56">
        <f t="shared" si="17"/>
        <v>0</v>
      </c>
      <c r="BN10" s="56">
        <f t="shared" si="18"/>
        <v>0</v>
      </c>
      <c r="BO10" s="56">
        <f t="shared" si="19"/>
        <v>-5.5555555555554768E-2</v>
      </c>
    </row>
    <row r="11" spans="1:67">
      <c r="A11" s="117" t="s">
        <v>289</v>
      </c>
      <c r="C11" s="3">
        <f>'Aim 2 Study Calendar - LEO'!E34</f>
        <v>217696</v>
      </c>
      <c r="D11" s="60">
        <v>3</v>
      </c>
      <c r="E11" s="1">
        <v>2</v>
      </c>
      <c r="F11" s="4">
        <v>448.3</v>
      </c>
      <c r="G11" s="4">
        <v>328.7</v>
      </c>
      <c r="H11" s="4">
        <v>398.5</v>
      </c>
      <c r="I11" s="4">
        <v>274.60000000000002</v>
      </c>
      <c r="J11" s="4">
        <v>408.8</v>
      </c>
      <c r="K11" s="4">
        <v>292.7</v>
      </c>
      <c r="L11" s="4">
        <v>378.5</v>
      </c>
      <c r="AV11" s="56">
        <f t="shared" si="0"/>
        <v>39.866666666666674</v>
      </c>
      <c r="AW11" s="56">
        <f t="shared" si="1"/>
        <v>41.29999999999999</v>
      </c>
      <c r="AX11" s="56">
        <f t="shared" si="2"/>
        <v>136.26666666666668</v>
      </c>
      <c r="AY11" s="56">
        <f t="shared" si="3"/>
        <v>0</v>
      </c>
      <c r="AZ11" s="56">
        <f t="shared" si="4"/>
        <v>0</v>
      </c>
      <c r="BA11" s="56">
        <f t="shared" si="5"/>
        <v>0</v>
      </c>
      <c r="BB11" s="56">
        <f t="shared" si="6"/>
        <v>0</v>
      </c>
      <c r="BC11" s="56">
        <f t="shared" si="7"/>
        <v>0</v>
      </c>
      <c r="BD11" s="56">
        <f t="shared" si="8"/>
        <v>0</v>
      </c>
      <c r="BE11" s="56">
        <f t="shared" si="9"/>
        <v>0</v>
      </c>
      <c r="BF11" s="56">
        <f t="shared" si="10"/>
        <v>0</v>
      </c>
      <c r="BG11" s="56">
        <f t="shared" si="11"/>
        <v>0</v>
      </c>
      <c r="BH11" s="56">
        <f t="shared" si="12"/>
        <v>0</v>
      </c>
      <c r="BI11" s="56">
        <f t="shared" si="13"/>
        <v>0</v>
      </c>
      <c r="BJ11" s="56">
        <f t="shared" si="14"/>
        <v>0</v>
      </c>
      <c r="BK11" s="56">
        <f t="shared" si="15"/>
        <v>0</v>
      </c>
      <c r="BL11" s="56">
        <f t="shared" si="16"/>
        <v>0</v>
      </c>
      <c r="BM11" s="56">
        <f t="shared" si="17"/>
        <v>0</v>
      </c>
      <c r="BN11" s="56">
        <f t="shared" si="18"/>
        <v>0</v>
      </c>
      <c r="BO11" s="56">
        <f t="shared" si="19"/>
        <v>-0.47777777777777192</v>
      </c>
    </row>
    <row r="12" spans="1:67">
      <c r="A12" s="117" t="s">
        <v>290</v>
      </c>
      <c r="C12" s="3"/>
      <c r="D12" s="60">
        <v>3</v>
      </c>
      <c r="E12" s="1"/>
      <c r="F12" s="4">
        <v>404.2</v>
      </c>
      <c r="G12" s="4">
        <v>322.2</v>
      </c>
      <c r="H12" s="4">
        <v>322.2</v>
      </c>
      <c r="AV12" s="56">
        <f t="shared" si="0"/>
        <v>27.333333333333332</v>
      </c>
      <c r="AW12" s="56"/>
      <c r="AX12" s="56">
        <f t="shared" si="2"/>
        <v>0</v>
      </c>
      <c r="AY12" s="56">
        <f t="shared" si="3"/>
        <v>0</v>
      </c>
      <c r="AZ12" s="56">
        <f t="shared" si="4"/>
        <v>0</v>
      </c>
      <c r="BA12" s="56">
        <f t="shared" si="5"/>
        <v>0</v>
      </c>
      <c r="BB12" s="56">
        <f t="shared" si="6"/>
        <v>0</v>
      </c>
      <c r="BC12" s="56">
        <f t="shared" si="7"/>
        <v>0</v>
      </c>
      <c r="BD12" s="56">
        <f t="shared" si="8"/>
        <v>0</v>
      </c>
      <c r="BE12" s="56">
        <f t="shared" si="9"/>
        <v>0</v>
      </c>
      <c r="BF12" s="56">
        <f t="shared" si="10"/>
        <v>0</v>
      </c>
      <c r="BG12" s="56">
        <f t="shared" si="11"/>
        <v>0</v>
      </c>
      <c r="BH12" s="56">
        <f t="shared" si="12"/>
        <v>0</v>
      </c>
      <c r="BI12" s="56">
        <f t="shared" si="13"/>
        <v>0</v>
      </c>
      <c r="BJ12" s="56">
        <f t="shared" si="14"/>
        <v>0</v>
      </c>
      <c r="BK12" s="56">
        <f t="shared" si="15"/>
        <v>0</v>
      </c>
      <c r="BL12" s="56">
        <f t="shared" si="16"/>
        <v>0</v>
      </c>
      <c r="BM12" s="56">
        <f t="shared" si="17"/>
        <v>0</v>
      </c>
      <c r="BN12" s="56">
        <f t="shared" si="18"/>
        <v>0</v>
      </c>
      <c r="BO12" s="56"/>
    </row>
    <row r="13" spans="1:67">
      <c r="A13" s="117" t="s">
        <v>291</v>
      </c>
      <c r="C13" s="3"/>
      <c r="D13" s="60">
        <v>3</v>
      </c>
      <c r="E13" s="1"/>
      <c r="F13" s="4">
        <v>352.2</v>
      </c>
      <c r="G13" s="4">
        <v>231.1</v>
      </c>
      <c r="H13" s="4">
        <v>350.8</v>
      </c>
      <c r="AV13" s="56">
        <f t="shared" si="0"/>
        <v>40.366666666666667</v>
      </c>
      <c r="AW13" s="56"/>
      <c r="AX13" s="56">
        <f t="shared" si="2"/>
        <v>0</v>
      </c>
      <c r="AY13" s="56">
        <f t="shared" si="3"/>
        <v>0</v>
      </c>
      <c r="AZ13" s="56">
        <f t="shared" si="4"/>
        <v>0</v>
      </c>
      <c r="BA13" s="56">
        <f t="shared" si="5"/>
        <v>0</v>
      </c>
      <c r="BB13" s="56">
        <f t="shared" si="6"/>
        <v>0</v>
      </c>
      <c r="BC13" s="56">
        <f t="shared" si="7"/>
        <v>0</v>
      </c>
      <c r="BD13" s="56">
        <f t="shared" si="8"/>
        <v>0</v>
      </c>
      <c r="BE13" s="56">
        <f t="shared" si="9"/>
        <v>0</v>
      </c>
      <c r="BF13" s="56">
        <f t="shared" si="10"/>
        <v>0</v>
      </c>
      <c r="BG13" s="56">
        <f t="shared" si="11"/>
        <v>0</v>
      </c>
      <c r="BH13" s="56">
        <f t="shared" si="12"/>
        <v>0</v>
      </c>
      <c r="BI13" s="56">
        <f t="shared" si="13"/>
        <v>0</v>
      </c>
      <c r="BJ13" s="56">
        <f t="shared" si="14"/>
        <v>0</v>
      </c>
      <c r="BK13" s="56">
        <f t="shared" si="15"/>
        <v>0</v>
      </c>
      <c r="BL13" s="56">
        <f t="shared" si="16"/>
        <v>0</v>
      </c>
      <c r="BM13" s="56">
        <f t="shared" si="17"/>
        <v>0</v>
      </c>
      <c r="BN13" s="56">
        <f t="shared" si="18"/>
        <v>0</v>
      </c>
      <c r="BO13" s="56"/>
    </row>
    <row r="14" spans="1:67">
      <c r="A14" s="117" t="s">
        <v>292</v>
      </c>
      <c r="D14" s="60">
        <v>4</v>
      </c>
      <c r="E14" s="1"/>
      <c r="F14" s="4">
        <v>407.7</v>
      </c>
      <c r="G14" s="4">
        <v>252.5</v>
      </c>
      <c r="H14" s="4">
        <v>468.1</v>
      </c>
      <c r="I14" s="4">
        <v>315</v>
      </c>
      <c r="J14" s="4">
        <v>429.2</v>
      </c>
      <c r="AV14" s="56">
        <f t="shared" si="0"/>
        <v>38.799999999999997</v>
      </c>
      <c r="AW14" s="56">
        <f t="shared" si="1"/>
        <v>38.275000000000006</v>
      </c>
      <c r="AX14" s="56">
        <f t="shared" si="2"/>
        <v>107.3</v>
      </c>
      <c r="AY14" s="56">
        <f t="shared" si="3"/>
        <v>0</v>
      </c>
      <c r="AZ14" s="56">
        <f t="shared" si="4"/>
        <v>0</v>
      </c>
      <c r="BA14" s="56">
        <f t="shared" si="5"/>
        <v>0</v>
      </c>
      <c r="BB14" s="56">
        <f t="shared" si="6"/>
        <v>0</v>
      </c>
      <c r="BC14" s="56">
        <f t="shared" si="7"/>
        <v>0</v>
      </c>
      <c r="BD14" s="56">
        <f t="shared" si="8"/>
        <v>0</v>
      </c>
      <c r="BE14" s="56">
        <f t="shared" si="9"/>
        <v>0</v>
      </c>
      <c r="BF14" s="56">
        <f t="shared" si="10"/>
        <v>0</v>
      </c>
      <c r="BG14" s="56">
        <f t="shared" si="11"/>
        <v>0</v>
      </c>
      <c r="BH14" s="56">
        <f t="shared" si="12"/>
        <v>0</v>
      </c>
      <c r="BI14" s="56">
        <f t="shared" si="13"/>
        <v>0</v>
      </c>
      <c r="BJ14" s="56">
        <f t="shared" si="14"/>
        <v>0</v>
      </c>
      <c r="BK14" s="56">
        <f t="shared" si="15"/>
        <v>0</v>
      </c>
      <c r="BL14" s="56">
        <f t="shared" si="16"/>
        <v>0</v>
      </c>
      <c r="BM14" s="56">
        <f t="shared" si="17"/>
        <v>0</v>
      </c>
      <c r="BN14" s="56">
        <f t="shared" si="18"/>
        <v>0</v>
      </c>
      <c r="BO14" s="56">
        <f t="shared" si="19"/>
        <v>0.13124999999999787</v>
      </c>
    </row>
    <row r="15" spans="1:67">
      <c r="A15" s="117" t="s">
        <v>293</v>
      </c>
      <c r="D15" s="60">
        <v>4</v>
      </c>
      <c r="E15" s="1"/>
      <c r="F15" s="4">
        <v>402.5</v>
      </c>
      <c r="G15" s="4">
        <v>249.5</v>
      </c>
      <c r="H15" s="4">
        <v>418</v>
      </c>
      <c r="I15" s="4">
        <v>259.5</v>
      </c>
      <c r="J15" s="4">
        <v>416.7</v>
      </c>
      <c r="AV15" s="56">
        <f t="shared" si="0"/>
        <v>38.25</v>
      </c>
      <c r="AW15" s="56">
        <f t="shared" si="1"/>
        <v>39.625</v>
      </c>
      <c r="AX15" s="56">
        <f t="shared" si="2"/>
        <v>104.175</v>
      </c>
      <c r="AY15" s="56">
        <f t="shared" si="3"/>
        <v>0</v>
      </c>
      <c r="AZ15" s="56">
        <f t="shared" si="4"/>
        <v>0</v>
      </c>
      <c r="BA15" s="56">
        <f t="shared" si="5"/>
        <v>0</v>
      </c>
      <c r="BB15" s="56">
        <f t="shared" si="6"/>
        <v>0</v>
      </c>
      <c r="BC15" s="56">
        <f t="shared" si="7"/>
        <v>0</v>
      </c>
      <c r="BD15" s="56">
        <f t="shared" si="8"/>
        <v>0</v>
      </c>
      <c r="BE15" s="56">
        <f t="shared" si="9"/>
        <v>0</v>
      </c>
      <c r="BF15" s="56">
        <f t="shared" si="10"/>
        <v>0</v>
      </c>
      <c r="BG15" s="56">
        <f t="shared" si="11"/>
        <v>0</v>
      </c>
      <c r="BH15" s="56">
        <f t="shared" si="12"/>
        <v>0</v>
      </c>
      <c r="BI15" s="56">
        <f t="shared" si="13"/>
        <v>0</v>
      </c>
      <c r="BJ15" s="56">
        <f t="shared" si="14"/>
        <v>0</v>
      </c>
      <c r="BK15" s="56">
        <f t="shared" si="15"/>
        <v>0</v>
      </c>
      <c r="BL15" s="56">
        <f t="shared" si="16"/>
        <v>0</v>
      </c>
      <c r="BM15" s="56">
        <f t="shared" si="17"/>
        <v>0</v>
      </c>
      <c r="BN15" s="56">
        <f t="shared" si="18"/>
        <v>0</v>
      </c>
      <c r="BO15" s="56">
        <f t="shared" si="19"/>
        <v>-0.34375</v>
      </c>
    </row>
    <row r="16" spans="1:67">
      <c r="A16" s="117" t="s">
        <v>294</v>
      </c>
      <c r="D16" s="60">
        <v>3</v>
      </c>
      <c r="E16" s="1"/>
      <c r="F16" s="4">
        <v>408</v>
      </c>
      <c r="G16" s="4">
        <v>325.60000000000002</v>
      </c>
      <c r="H16" s="4">
        <v>325.60000000000002</v>
      </c>
      <c r="AV16" s="56">
        <f t="shared" si="0"/>
        <v>27.466666666666658</v>
      </c>
      <c r="AW16" s="56">
        <f t="shared" si="1"/>
        <v>108.53333333333335</v>
      </c>
      <c r="AX16" s="56">
        <f t="shared" si="2"/>
        <v>0</v>
      </c>
      <c r="AY16" s="56">
        <f t="shared" si="3"/>
        <v>0</v>
      </c>
      <c r="AZ16" s="56">
        <f t="shared" si="4"/>
        <v>0</v>
      </c>
      <c r="BA16" s="56">
        <f t="shared" si="5"/>
        <v>0</v>
      </c>
      <c r="BB16" s="56">
        <f t="shared" si="6"/>
        <v>0</v>
      </c>
      <c r="BC16" s="56">
        <f t="shared" si="7"/>
        <v>0</v>
      </c>
      <c r="BD16" s="56">
        <f t="shared" si="8"/>
        <v>0</v>
      </c>
      <c r="BE16" s="56">
        <f t="shared" si="9"/>
        <v>0</v>
      </c>
      <c r="BF16" s="56">
        <f t="shared" si="10"/>
        <v>0</v>
      </c>
      <c r="BG16" s="56">
        <f t="shared" si="11"/>
        <v>0</v>
      </c>
      <c r="BH16" s="56">
        <f t="shared" si="12"/>
        <v>0</v>
      </c>
      <c r="BI16" s="56">
        <f t="shared" si="13"/>
        <v>0</v>
      </c>
      <c r="BJ16" s="56">
        <f t="shared" si="14"/>
        <v>0</v>
      </c>
      <c r="BK16" s="56">
        <f t="shared" si="15"/>
        <v>0</v>
      </c>
      <c r="BL16" s="56">
        <f t="shared" si="16"/>
        <v>0</v>
      </c>
      <c r="BM16" s="56">
        <f t="shared" si="17"/>
        <v>0</v>
      </c>
      <c r="BN16" s="56">
        <f t="shared" si="18"/>
        <v>0</v>
      </c>
      <c r="BO16" s="56">
        <f t="shared" si="19"/>
        <v>-27.022222222222229</v>
      </c>
    </row>
    <row r="17" spans="1:67">
      <c r="A17" s="117" t="s">
        <v>396</v>
      </c>
      <c r="D17" s="60">
        <v>4</v>
      </c>
      <c r="E17" s="1"/>
      <c r="F17" s="4">
        <v>430.1</v>
      </c>
      <c r="AV17" s="56">
        <f t="shared" si="0"/>
        <v>107.52500000000001</v>
      </c>
      <c r="AW17" s="56">
        <f t="shared" si="1"/>
        <v>0</v>
      </c>
      <c r="AX17" s="56">
        <f t="shared" si="2"/>
        <v>0</v>
      </c>
      <c r="AY17" s="56">
        <f t="shared" si="3"/>
        <v>0</v>
      </c>
      <c r="AZ17" s="56">
        <f t="shared" si="4"/>
        <v>0</v>
      </c>
      <c r="BA17" s="56">
        <f t="shared" si="5"/>
        <v>0</v>
      </c>
      <c r="BB17" s="56">
        <f t="shared" si="6"/>
        <v>0</v>
      </c>
      <c r="BC17" s="56">
        <f t="shared" si="7"/>
        <v>0</v>
      </c>
      <c r="BD17" s="56">
        <f t="shared" si="8"/>
        <v>0</v>
      </c>
      <c r="BE17" s="56">
        <f t="shared" si="9"/>
        <v>0</v>
      </c>
      <c r="BF17" s="56">
        <f t="shared" si="10"/>
        <v>0</v>
      </c>
      <c r="BG17" s="56">
        <f t="shared" si="11"/>
        <v>0</v>
      </c>
      <c r="BH17" s="56">
        <f t="shared" si="12"/>
        <v>0</v>
      </c>
      <c r="BI17" s="56">
        <f t="shared" si="13"/>
        <v>0</v>
      </c>
      <c r="BJ17" s="56">
        <f t="shared" si="14"/>
        <v>0</v>
      </c>
      <c r="BK17" s="56">
        <f t="shared" si="15"/>
        <v>0</v>
      </c>
      <c r="BL17" s="56">
        <f t="shared" si="16"/>
        <v>0</v>
      </c>
      <c r="BM17" s="56">
        <f t="shared" si="17"/>
        <v>0</v>
      </c>
      <c r="BN17" s="56">
        <f t="shared" si="18"/>
        <v>0</v>
      </c>
      <c r="BO17" s="56">
        <f t="shared" si="19"/>
        <v>26.881250000000001</v>
      </c>
    </row>
    <row r="18" spans="1:67">
      <c r="A18" s="117" t="s">
        <v>397</v>
      </c>
      <c r="D18" s="60">
        <v>3</v>
      </c>
      <c r="E18" s="1"/>
      <c r="F18" s="4">
        <v>384</v>
      </c>
      <c r="AV18" s="56">
        <f t="shared" si="0"/>
        <v>128</v>
      </c>
      <c r="AW18" s="56">
        <f t="shared" si="1"/>
        <v>0</v>
      </c>
      <c r="AX18" s="56">
        <f t="shared" si="2"/>
        <v>0</v>
      </c>
      <c r="AY18" s="56">
        <f t="shared" si="3"/>
        <v>0</v>
      </c>
      <c r="AZ18" s="56">
        <f t="shared" si="4"/>
        <v>0</v>
      </c>
      <c r="BA18" s="56">
        <f t="shared" si="5"/>
        <v>0</v>
      </c>
      <c r="BB18" s="56">
        <f t="shared" si="6"/>
        <v>0</v>
      </c>
      <c r="BC18" s="56">
        <f t="shared" si="7"/>
        <v>0</v>
      </c>
      <c r="BD18" s="56">
        <f t="shared" si="8"/>
        <v>0</v>
      </c>
      <c r="BE18" s="56">
        <f t="shared" si="9"/>
        <v>0</v>
      </c>
      <c r="BF18" s="56">
        <f t="shared" si="10"/>
        <v>0</v>
      </c>
      <c r="BG18" s="56">
        <f t="shared" si="11"/>
        <v>0</v>
      </c>
      <c r="BH18" s="56">
        <f t="shared" si="12"/>
        <v>0</v>
      </c>
      <c r="BI18" s="56">
        <f t="shared" si="13"/>
        <v>0</v>
      </c>
      <c r="BJ18" s="56">
        <f t="shared" si="14"/>
        <v>0</v>
      </c>
      <c r="BK18" s="56">
        <f t="shared" si="15"/>
        <v>0</v>
      </c>
      <c r="BL18" s="56">
        <f t="shared" si="16"/>
        <v>0</v>
      </c>
      <c r="BM18" s="56">
        <f t="shared" si="17"/>
        <v>0</v>
      </c>
      <c r="BN18" s="56">
        <f t="shared" si="18"/>
        <v>0</v>
      </c>
      <c r="BO18" s="56">
        <f t="shared" si="19"/>
        <v>42.666666666666664</v>
      </c>
    </row>
    <row r="19" spans="1:67">
      <c r="A19" s="117" t="s">
        <v>398</v>
      </c>
      <c r="D19" s="60">
        <v>5</v>
      </c>
      <c r="E19" s="1"/>
      <c r="F19" s="4">
        <v>442.4</v>
      </c>
      <c r="AV19" s="56">
        <f t="shared" si="0"/>
        <v>88.47999999999999</v>
      </c>
      <c r="AW19" s="56">
        <f t="shared" si="1"/>
        <v>0</v>
      </c>
      <c r="AX19" s="56">
        <f t="shared" si="2"/>
        <v>0</v>
      </c>
      <c r="AY19" s="56">
        <f t="shared" si="3"/>
        <v>0</v>
      </c>
      <c r="AZ19" s="56">
        <f t="shared" si="4"/>
        <v>0</v>
      </c>
      <c r="BA19" s="56">
        <f t="shared" si="5"/>
        <v>0</v>
      </c>
      <c r="BB19" s="56">
        <f t="shared" si="6"/>
        <v>0</v>
      </c>
      <c r="BC19" s="56">
        <f t="shared" si="7"/>
        <v>0</v>
      </c>
      <c r="BD19" s="56">
        <f t="shared" si="8"/>
        <v>0</v>
      </c>
      <c r="BE19" s="56">
        <f t="shared" si="9"/>
        <v>0</v>
      </c>
      <c r="BF19" s="56">
        <f t="shared" si="10"/>
        <v>0</v>
      </c>
      <c r="BG19" s="56">
        <f t="shared" si="11"/>
        <v>0</v>
      </c>
      <c r="BH19" s="56">
        <f t="shared" si="12"/>
        <v>0</v>
      </c>
      <c r="BI19" s="56">
        <f t="shared" si="13"/>
        <v>0</v>
      </c>
      <c r="BJ19" s="56">
        <f t="shared" si="14"/>
        <v>0</v>
      </c>
      <c r="BK19" s="56">
        <f t="shared" si="15"/>
        <v>0</v>
      </c>
      <c r="BL19" s="56">
        <f t="shared" si="16"/>
        <v>0</v>
      </c>
      <c r="BM19" s="56">
        <f t="shared" si="17"/>
        <v>0</v>
      </c>
      <c r="BN19" s="56">
        <f t="shared" si="18"/>
        <v>0</v>
      </c>
      <c r="BO19" s="56">
        <f t="shared" si="19"/>
        <v>17.695999999999998</v>
      </c>
    </row>
    <row r="20" spans="1:67">
      <c r="A20" s="117" t="s">
        <v>399</v>
      </c>
      <c r="D20" s="60">
        <v>5</v>
      </c>
      <c r="E20" s="1"/>
      <c r="F20" s="4">
        <v>215.1</v>
      </c>
      <c r="AV20" s="56">
        <f t="shared" si="0"/>
        <v>43.019999999999996</v>
      </c>
      <c r="AW20" s="56">
        <f t="shared" si="1"/>
        <v>0</v>
      </c>
      <c r="AX20" s="56">
        <f t="shared" si="2"/>
        <v>0</v>
      </c>
      <c r="AY20" s="56">
        <f t="shared" si="3"/>
        <v>0</v>
      </c>
      <c r="AZ20" s="56">
        <f t="shared" si="4"/>
        <v>0</v>
      </c>
      <c r="BA20" s="56">
        <f t="shared" si="5"/>
        <v>0</v>
      </c>
      <c r="BB20" s="56">
        <f t="shared" si="6"/>
        <v>0</v>
      </c>
      <c r="BC20" s="56">
        <f t="shared" si="7"/>
        <v>0</v>
      </c>
      <c r="BD20" s="56">
        <f t="shared" si="8"/>
        <v>0</v>
      </c>
      <c r="BE20" s="56">
        <f t="shared" si="9"/>
        <v>0</v>
      </c>
      <c r="BF20" s="56">
        <f t="shared" si="10"/>
        <v>0</v>
      </c>
      <c r="BG20" s="56">
        <f t="shared" si="11"/>
        <v>0</v>
      </c>
      <c r="BH20" s="56">
        <f t="shared" si="12"/>
        <v>0</v>
      </c>
      <c r="BI20" s="56">
        <f t="shared" si="13"/>
        <v>0</v>
      </c>
      <c r="BJ20" s="56">
        <f t="shared" si="14"/>
        <v>0</v>
      </c>
      <c r="BK20" s="56">
        <f t="shared" si="15"/>
        <v>0</v>
      </c>
      <c r="BL20" s="56">
        <f t="shared" si="16"/>
        <v>0</v>
      </c>
      <c r="BM20" s="56">
        <f t="shared" si="17"/>
        <v>0</v>
      </c>
      <c r="BN20" s="56">
        <f t="shared" si="18"/>
        <v>0</v>
      </c>
      <c r="BO20" s="56">
        <f t="shared" si="19"/>
        <v>8.6039999999999992</v>
      </c>
    </row>
    <row r="21" spans="1:67">
      <c r="A21" s="117" t="s">
        <v>400</v>
      </c>
      <c r="D21" s="60">
        <v>3</v>
      </c>
      <c r="E21" s="1"/>
      <c r="F21" s="4">
        <v>384</v>
      </c>
      <c r="AV21" s="56">
        <f t="shared" si="0"/>
        <v>128</v>
      </c>
      <c r="AW21" s="56">
        <f t="shared" si="1"/>
        <v>0</v>
      </c>
      <c r="AX21" s="56">
        <f t="shared" si="2"/>
        <v>0</v>
      </c>
      <c r="AY21" s="56">
        <f t="shared" si="3"/>
        <v>0</v>
      </c>
      <c r="AZ21" s="56">
        <f t="shared" si="4"/>
        <v>0</v>
      </c>
      <c r="BA21" s="56">
        <f t="shared" si="5"/>
        <v>0</v>
      </c>
      <c r="BB21" s="56">
        <f t="shared" si="6"/>
        <v>0</v>
      </c>
      <c r="BC21" s="56">
        <f t="shared" si="7"/>
        <v>0</v>
      </c>
      <c r="BD21" s="56">
        <f t="shared" si="8"/>
        <v>0</v>
      </c>
      <c r="BE21" s="56">
        <f t="shared" si="9"/>
        <v>0</v>
      </c>
      <c r="BF21" s="56">
        <f t="shared" si="10"/>
        <v>0</v>
      </c>
      <c r="BG21" s="56">
        <f t="shared" si="11"/>
        <v>0</v>
      </c>
      <c r="BH21" s="56">
        <f t="shared" si="12"/>
        <v>0</v>
      </c>
      <c r="BI21" s="56">
        <f t="shared" si="13"/>
        <v>0</v>
      </c>
      <c r="BJ21" s="56">
        <f t="shared" si="14"/>
        <v>0</v>
      </c>
      <c r="BK21" s="56">
        <f t="shared" si="15"/>
        <v>0</v>
      </c>
      <c r="BL21" s="56">
        <f t="shared" si="16"/>
        <v>0</v>
      </c>
      <c r="BM21" s="56">
        <f t="shared" si="17"/>
        <v>0</v>
      </c>
      <c r="BN21" s="56">
        <f t="shared" si="18"/>
        <v>0</v>
      </c>
      <c r="BO21" s="56">
        <f t="shared" si="19"/>
        <v>42.666666666666664</v>
      </c>
    </row>
    <row r="22" spans="1:67">
      <c r="A22" s="117" t="s">
        <v>401</v>
      </c>
      <c r="D22" s="60">
        <v>3</v>
      </c>
      <c r="E22" s="1"/>
      <c r="F22" s="4">
        <v>391.2</v>
      </c>
      <c r="AV22" s="56">
        <f t="shared" si="0"/>
        <v>130.4</v>
      </c>
      <c r="AW22" s="56">
        <f t="shared" si="1"/>
        <v>0</v>
      </c>
      <c r="AX22" s="56">
        <f t="shared" si="2"/>
        <v>0</v>
      </c>
      <c r="AY22" s="56">
        <f t="shared" si="3"/>
        <v>0</v>
      </c>
      <c r="AZ22" s="56">
        <f t="shared" si="4"/>
        <v>0</v>
      </c>
      <c r="BA22" s="56">
        <f t="shared" si="5"/>
        <v>0</v>
      </c>
      <c r="BB22" s="56">
        <f t="shared" si="6"/>
        <v>0</v>
      </c>
      <c r="BC22" s="56">
        <f t="shared" si="7"/>
        <v>0</v>
      </c>
      <c r="BD22" s="56">
        <f t="shared" si="8"/>
        <v>0</v>
      </c>
      <c r="BE22" s="56">
        <f t="shared" si="9"/>
        <v>0</v>
      </c>
      <c r="BF22" s="56">
        <f t="shared" si="10"/>
        <v>0</v>
      </c>
      <c r="BG22" s="56">
        <f t="shared" si="11"/>
        <v>0</v>
      </c>
      <c r="BH22" s="56">
        <f t="shared" si="12"/>
        <v>0</v>
      </c>
      <c r="BI22" s="56">
        <f t="shared" si="13"/>
        <v>0</v>
      </c>
      <c r="BJ22" s="56">
        <f t="shared" si="14"/>
        <v>0</v>
      </c>
      <c r="BK22" s="56">
        <f t="shared" si="15"/>
        <v>0</v>
      </c>
      <c r="BL22" s="56">
        <f t="shared" si="16"/>
        <v>0</v>
      </c>
      <c r="BM22" s="56">
        <f t="shared" si="17"/>
        <v>0</v>
      </c>
      <c r="BN22" s="56">
        <f t="shared" si="18"/>
        <v>0</v>
      </c>
      <c r="BO22" s="56">
        <f t="shared" si="19"/>
        <v>43.466666666666669</v>
      </c>
    </row>
    <row r="23" spans="1:67">
      <c r="A23" s="117" t="s">
        <v>402</v>
      </c>
      <c r="D23" s="60">
        <v>5</v>
      </c>
      <c r="E23" s="1"/>
      <c r="F23" s="4">
        <v>380.1</v>
      </c>
      <c r="AV23" s="56">
        <f t="shared" si="0"/>
        <v>76.02000000000001</v>
      </c>
      <c r="AW23" s="56">
        <f t="shared" si="1"/>
        <v>0</v>
      </c>
      <c r="AX23" s="56">
        <f t="shared" si="2"/>
        <v>0</v>
      </c>
      <c r="AY23" s="56">
        <f t="shared" si="3"/>
        <v>0</v>
      </c>
      <c r="AZ23" s="56">
        <f t="shared" si="4"/>
        <v>0</v>
      </c>
      <c r="BA23" s="56">
        <f t="shared" si="5"/>
        <v>0</v>
      </c>
      <c r="BB23" s="56">
        <f t="shared" si="6"/>
        <v>0</v>
      </c>
      <c r="BC23" s="56">
        <f t="shared" si="7"/>
        <v>0</v>
      </c>
      <c r="BD23" s="56">
        <f t="shared" si="8"/>
        <v>0</v>
      </c>
      <c r="BE23" s="56">
        <f t="shared" si="9"/>
        <v>0</v>
      </c>
      <c r="BF23" s="56">
        <f t="shared" si="10"/>
        <v>0</v>
      </c>
      <c r="BG23" s="56">
        <f t="shared" si="11"/>
        <v>0</v>
      </c>
      <c r="BH23" s="56">
        <f t="shared" si="12"/>
        <v>0</v>
      </c>
      <c r="BI23" s="56">
        <f t="shared" si="13"/>
        <v>0</v>
      </c>
      <c r="BJ23" s="56">
        <f t="shared" si="14"/>
        <v>0</v>
      </c>
      <c r="BK23" s="56">
        <f t="shared" si="15"/>
        <v>0</v>
      </c>
      <c r="BL23" s="56">
        <f t="shared" si="16"/>
        <v>0</v>
      </c>
      <c r="BM23" s="56">
        <f t="shared" si="17"/>
        <v>0</v>
      </c>
      <c r="BN23" s="56">
        <f t="shared" si="18"/>
        <v>0</v>
      </c>
      <c r="BO23" s="56">
        <f t="shared" si="19"/>
        <v>15.204000000000002</v>
      </c>
    </row>
    <row r="24" spans="1:67">
      <c r="A24" s="118"/>
      <c r="E24" s="1"/>
      <c r="BM24" s="4"/>
      <c r="BN24" s="4"/>
    </row>
    <row r="25" spans="1:67">
      <c r="E25" s="1"/>
      <c r="BM25" s="4"/>
      <c r="BN25" s="4"/>
    </row>
    <row r="26" spans="1:67">
      <c r="E26" s="1"/>
    </row>
    <row r="27" spans="1:67">
      <c r="E27" s="1"/>
    </row>
    <row r="28" spans="1:67">
      <c r="E28" s="1"/>
    </row>
    <row r="29" spans="1:67">
      <c r="E29" s="1"/>
    </row>
    <row r="30" spans="1:67">
      <c r="E30" s="1"/>
    </row>
    <row r="31" spans="1:67">
      <c r="E31" s="1"/>
    </row>
    <row r="32" spans="1:67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</sheetData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D946-A9E1-48CC-A0C9-711C9C7EEF19}">
  <dimension ref="A1:Q33"/>
  <sheetViews>
    <sheetView workbookViewId="0">
      <selection activeCell="J4" sqref="J4"/>
    </sheetView>
  </sheetViews>
  <sheetFormatPr defaultColWidth="8.625" defaultRowHeight="15"/>
  <cols>
    <col min="1" max="6" width="8.625" style="74"/>
    <col min="7" max="7" width="8.625" style="74" customWidth="1"/>
    <col min="8" max="16384" width="8.625" style="74"/>
  </cols>
  <sheetData>
    <row r="1" spans="1:16">
      <c r="A1" s="211" t="s">
        <v>295</v>
      </c>
      <c r="B1" s="211"/>
      <c r="C1" s="211"/>
      <c r="D1" s="211"/>
      <c r="E1" s="211"/>
      <c r="F1" s="211"/>
      <c r="G1" s="211"/>
      <c r="I1" s="213" t="s">
        <v>296</v>
      </c>
      <c r="J1" s="211"/>
      <c r="K1" s="211"/>
      <c r="L1" s="211"/>
      <c r="M1" s="211"/>
      <c r="N1" s="211"/>
      <c r="O1" s="211"/>
      <c r="P1" s="181"/>
    </row>
    <row r="2" spans="1:16">
      <c r="A2" s="75" t="s">
        <v>297</v>
      </c>
      <c r="B2" s="75" t="s">
        <v>298</v>
      </c>
      <c r="C2" s="75" t="s">
        <v>299</v>
      </c>
      <c r="D2" s="75" t="s">
        <v>300</v>
      </c>
      <c r="E2" s="75" t="s">
        <v>299</v>
      </c>
      <c r="F2" s="75" t="s">
        <v>301</v>
      </c>
      <c r="G2" s="75" t="s">
        <v>299</v>
      </c>
      <c r="I2" s="75" t="s">
        <v>297</v>
      </c>
      <c r="J2" s="75" t="s">
        <v>298</v>
      </c>
      <c r="K2" s="75" t="s">
        <v>299</v>
      </c>
      <c r="L2" s="75" t="s">
        <v>300</v>
      </c>
      <c r="M2" s="75" t="s">
        <v>299</v>
      </c>
      <c r="N2" s="75" t="s">
        <v>301</v>
      </c>
      <c r="O2" s="75" t="s">
        <v>299</v>
      </c>
      <c r="P2" s="75"/>
    </row>
    <row r="3" spans="1:16">
      <c r="A3" s="75">
        <v>1</v>
      </c>
      <c r="B3" s="75" t="s">
        <v>302</v>
      </c>
      <c r="C3" s="75" t="s">
        <v>303</v>
      </c>
      <c r="D3" s="75" t="s">
        <v>302</v>
      </c>
      <c r="E3" s="75" t="s">
        <v>304</v>
      </c>
      <c r="F3" s="75" t="s">
        <v>305</v>
      </c>
      <c r="G3" s="75" t="s">
        <v>306</v>
      </c>
      <c r="I3" s="75">
        <v>1</v>
      </c>
      <c r="J3" s="75" t="s">
        <v>302</v>
      </c>
      <c r="K3" s="75" t="s">
        <v>303</v>
      </c>
      <c r="L3" s="75" t="s">
        <v>302</v>
      </c>
      <c r="M3" s="75" t="s">
        <v>304</v>
      </c>
      <c r="N3" s="75" t="s">
        <v>305</v>
      </c>
      <c r="O3" s="75" t="s">
        <v>306</v>
      </c>
      <c r="P3" s="75"/>
    </row>
    <row r="4" spans="1:16">
      <c r="A4" s="75">
        <v>2</v>
      </c>
      <c r="B4" s="75" t="s">
        <v>302</v>
      </c>
      <c r="C4" s="75" t="s">
        <v>303</v>
      </c>
      <c r="D4" s="75" t="s">
        <v>302</v>
      </c>
      <c r="E4" s="75" t="s">
        <v>307</v>
      </c>
      <c r="F4" s="75" t="s">
        <v>305</v>
      </c>
      <c r="G4" s="75" t="s">
        <v>306</v>
      </c>
      <c r="I4" s="75">
        <v>2</v>
      </c>
      <c r="J4" s="75" t="s">
        <v>302</v>
      </c>
      <c r="K4" s="75" t="s">
        <v>303</v>
      </c>
      <c r="L4" s="75" t="s">
        <v>302</v>
      </c>
      <c r="M4" s="75" t="s">
        <v>307</v>
      </c>
      <c r="N4" s="75" t="s">
        <v>305</v>
      </c>
      <c r="O4" s="75" t="s">
        <v>306</v>
      </c>
      <c r="P4" s="75"/>
    </row>
    <row r="5" spans="1:16">
      <c r="A5" s="75">
        <v>3</v>
      </c>
      <c r="B5" s="75" t="s">
        <v>302</v>
      </c>
      <c r="C5" s="75" t="s">
        <v>303</v>
      </c>
      <c r="D5" s="75" t="s">
        <v>308</v>
      </c>
      <c r="E5" s="75" t="s">
        <v>309</v>
      </c>
      <c r="F5" s="75" t="s">
        <v>305</v>
      </c>
      <c r="G5" s="75" t="s">
        <v>306</v>
      </c>
      <c r="I5" s="75">
        <v>3</v>
      </c>
      <c r="J5" s="75" t="s">
        <v>302</v>
      </c>
      <c r="K5" s="75" t="s">
        <v>303</v>
      </c>
      <c r="L5" s="75" t="s">
        <v>308</v>
      </c>
      <c r="M5" s="75" t="s">
        <v>309</v>
      </c>
      <c r="N5" s="75" t="s">
        <v>305</v>
      </c>
      <c r="O5" s="75" t="s">
        <v>306</v>
      </c>
      <c r="P5" s="75"/>
    </row>
    <row r="6" spans="1:16">
      <c r="A6" s="75">
        <v>4</v>
      </c>
      <c r="B6" s="75" t="s">
        <v>310</v>
      </c>
      <c r="C6" s="75" t="s">
        <v>303</v>
      </c>
      <c r="D6" s="75" t="s">
        <v>310</v>
      </c>
      <c r="E6" s="75" t="s">
        <v>309</v>
      </c>
      <c r="F6" s="75" t="s">
        <v>305</v>
      </c>
      <c r="G6" s="75" t="s">
        <v>306</v>
      </c>
      <c r="I6" s="75" t="s">
        <v>311</v>
      </c>
      <c r="J6" s="75" t="s">
        <v>310</v>
      </c>
      <c r="K6" s="75" t="s">
        <v>303</v>
      </c>
      <c r="L6" s="75" t="s">
        <v>310</v>
      </c>
      <c r="M6" s="75" t="s">
        <v>309</v>
      </c>
      <c r="N6" s="75" t="s">
        <v>305</v>
      </c>
      <c r="O6" s="75" t="s">
        <v>306</v>
      </c>
      <c r="P6" s="75"/>
    </row>
    <row r="7" spans="1:16">
      <c r="A7" s="75">
        <v>5</v>
      </c>
      <c r="B7" s="75" t="s">
        <v>310</v>
      </c>
      <c r="C7" s="75" t="s">
        <v>303</v>
      </c>
      <c r="D7" s="75" t="s">
        <v>312</v>
      </c>
      <c r="E7" s="75" t="s">
        <v>309</v>
      </c>
      <c r="F7" s="75" t="s">
        <v>305</v>
      </c>
      <c r="G7" s="75" t="s">
        <v>306</v>
      </c>
      <c r="I7" s="75" t="s">
        <v>313</v>
      </c>
      <c r="J7" s="75" t="s">
        <v>310</v>
      </c>
      <c r="K7" s="75" t="s">
        <v>303</v>
      </c>
      <c r="L7" s="75" t="s">
        <v>314</v>
      </c>
      <c r="M7" s="75" t="s">
        <v>309</v>
      </c>
      <c r="N7" s="75" t="s">
        <v>305</v>
      </c>
      <c r="O7" s="75" t="s">
        <v>306</v>
      </c>
      <c r="P7" s="75"/>
    </row>
    <row r="8" spans="1:16">
      <c r="A8" s="75">
        <v>6</v>
      </c>
      <c r="B8" s="75" t="s">
        <v>310</v>
      </c>
      <c r="C8" s="75" t="s">
        <v>303</v>
      </c>
      <c r="D8" s="75" t="s">
        <v>314</v>
      </c>
      <c r="E8" s="75" t="s">
        <v>309</v>
      </c>
      <c r="F8" s="75" t="s">
        <v>305</v>
      </c>
      <c r="G8" s="75" t="s">
        <v>306</v>
      </c>
      <c r="I8" s="75" t="s">
        <v>315</v>
      </c>
      <c r="J8" s="75" t="s">
        <v>310</v>
      </c>
      <c r="K8" s="75" t="s">
        <v>303</v>
      </c>
      <c r="L8" s="75" t="s">
        <v>316</v>
      </c>
      <c r="M8" s="75" t="s">
        <v>309</v>
      </c>
      <c r="N8" s="75" t="s">
        <v>305</v>
      </c>
      <c r="O8" s="75" t="s">
        <v>306</v>
      </c>
      <c r="P8" s="75"/>
    </row>
    <row r="9" spans="1:16">
      <c r="A9" s="75">
        <v>7</v>
      </c>
      <c r="B9" s="75" t="s">
        <v>310</v>
      </c>
      <c r="C9" s="75" t="s">
        <v>303</v>
      </c>
      <c r="D9" s="75" t="s">
        <v>317</v>
      </c>
      <c r="E9" s="75" t="s">
        <v>309</v>
      </c>
      <c r="F9" s="75" t="s">
        <v>305</v>
      </c>
      <c r="G9" s="75" t="s">
        <v>306</v>
      </c>
      <c r="I9" s="75" t="s">
        <v>318</v>
      </c>
      <c r="J9" s="75" t="s">
        <v>310</v>
      </c>
      <c r="K9" s="75" t="s">
        <v>303</v>
      </c>
      <c r="L9" s="75" t="s">
        <v>319</v>
      </c>
      <c r="M9" s="75" t="s">
        <v>309</v>
      </c>
      <c r="N9" s="75" t="s">
        <v>305</v>
      </c>
      <c r="O9" s="75" t="s">
        <v>306</v>
      </c>
      <c r="P9" s="75"/>
    </row>
    <row r="10" spans="1:16">
      <c r="A10" s="75">
        <v>8</v>
      </c>
      <c r="B10" s="75" t="s">
        <v>310</v>
      </c>
      <c r="C10" s="75" t="s">
        <v>303</v>
      </c>
      <c r="D10" s="75" t="s">
        <v>316</v>
      </c>
      <c r="E10" s="75" t="s">
        <v>309</v>
      </c>
      <c r="F10" s="75" t="s">
        <v>305</v>
      </c>
      <c r="G10" s="75" t="s">
        <v>306</v>
      </c>
      <c r="I10" s="75" t="s">
        <v>320</v>
      </c>
      <c r="J10" s="75" t="s">
        <v>310</v>
      </c>
      <c r="K10" s="75" t="s">
        <v>303</v>
      </c>
      <c r="L10" s="75" t="s">
        <v>321</v>
      </c>
      <c r="M10" s="75" t="s">
        <v>309</v>
      </c>
      <c r="N10" s="75" t="s">
        <v>305</v>
      </c>
      <c r="O10" s="75" t="s">
        <v>306</v>
      </c>
      <c r="P10" s="75"/>
    </row>
    <row r="11" spans="1:16">
      <c r="A11" s="75">
        <v>9</v>
      </c>
      <c r="B11" s="75" t="s">
        <v>310</v>
      </c>
      <c r="C11" s="75" t="s">
        <v>303</v>
      </c>
      <c r="D11" s="75" t="s">
        <v>322</v>
      </c>
      <c r="E11" s="75" t="s">
        <v>309</v>
      </c>
      <c r="F11" s="75" t="s">
        <v>305</v>
      </c>
      <c r="G11" s="75" t="s">
        <v>306</v>
      </c>
      <c r="I11" s="75" t="s">
        <v>323</v>
      </c>
      <c r="J11" s="75" t="s">
        <v>310</v>
      </c>
      <c r="K11" s="75" t="s">
        <v>303</v>
      </c>
      <c r="L11" s="75" t="s">
        <v>324</v>
      </c>
      <c r="M11" s="75" t="s">
        <v>309</v>
      </c>
      <c r="N11" s="75" t="s">
        <v>305</v>
      </c>
      <c r="O11" s="75" t="s">
        <v>306</v>
      </c>
      <c r="P11" s="75"/>
    </row>
    <row r="12" spans="1:16">
      <c r="A12" s="75">
        <v>10</v>
      </c>
      <c r="B12" s="75" t="s">
        <v>310</v>
      </c>
      <c r="C12" s="75" t="s">
        <v>303</v>
      </c>
      <c r="D12" s="75" t="s">
        <v>319</v>
      </c>
      <c r="E12" s="75" t="s">
        <v>309</v>
      </c>
      <c r="F12" s="75" t="s">
        <v>305</v>
      </c>
      <c r="G12" s="75" t="s">
        <v>306</v>
      </c>
      <c r="I12" s="75" t="s">
        <v>325</v>
      </c>
      <c r="J12" s="75" t="s">
        <v>310</v>
      </c>
      <c r="K12" s="75" t="s">
        <v>303</v>
      </c>
      <c r="L12" s="75" t="s">
        <v>326</v>
      </c>
      <c r="M12" s="75" t="s">
        <v>309</v>
      </c>
      <c r="N12" s="75" t="s">
        <v>305</v>
      </c>
      <c r="O12" s="75" t="s">
        <v>306</v>
      </c>
      <c r="P12" s="75"/>
    </row>
    <row r="13" spans="1:16">
      <c r="A13" s="75">
        <v>11</v>
      </c>
      <c r="B13" s="75" t="s">
        <v>310</v>
      </c>
      <c r="C13" s="75" t="s">
        <v>303</v>
      </c>
      <c r="D13" s="75" t="s">
        <v>327</v>
      </c>
      <c r="E13" s="75" t="s">
        <v>309</v>
      </c>
      <c r="F13" s="75" t="s">
        <v>305</v>
      </c>
      <c r="G13" s="75" t="s">
        <v>306</v>
      </c>
      <c r="I13" s="75" t="s">
        <v>328</v>
      </c>
      <c r="J13" s="75" t="s">
        <v>310</v>
      </c>
      <c r="K13" s="75" t="s">
        <v>303</v>
      </c>
      <c r="L13" s="75" t="s">
        <v>329</v>
      </c>
      <c r="M13" s="75" t="s">
        <v>309</v>
      </c>
      <c r="N13" s="75" t="s">
        <v>305</v>
      </c>
      <c r="O13" s="75" t="s">
        <v>306</v>
      </c>
      <c r="P13" s="75"/>
    </row>
    <row r="14" spans="1:16">
      <c r="A14" s="75">
        <v>12</v>
      </c>
      <c r="B14" s="75" t="s">
        <v>310</v>
      </c>
      <c r="C14" s="75" t="s">
        <v>303</v>
      </c>
      <c r="D14" s="75" t="s">
        <v>321</v>
      </c>
      <c r="E14" s="75" t="s">
        <v>309</v>
      </c>
      <c r="F14" s="75" t="s">
        <v>305</v>
      </c>
      <c r="G14" s="75" t="s">
        <v>306</v>
      </c>
      <c r="J14" s="75"/>
      <c r="K14" s="75"/>
      <c r="L14" s="75"/>
      <c r="M14" s="75"/>
      <c r="N14" s="75"/>
      <c r="O14" s="75"/>
      <c r="P14" s="75"/>
    </row>
    <row r="15" spans="1:16">
      <c r="A15" s="75">
        <v>13</v>
      </c>
      <c r="B15" s="75" t="s">
        <v>310</v>
      </c>
      <c r="C15" s="75" t="s">
        <v>303</v>
      </c>
      <c r="D15" s="75" t="s">
        <v>330</v>
      </c>
      <c r="E15" s="75" t="s">
        <v>309</v>
      </c>
      <c r="F15" s="75" t="s">
        <v>305</v>
      </c>
      <c r="G15" s="75" t="s">
        <v>306</v>
      </c>
      <c r="J15" s="75"/>
      <c r="K15" s="75"/>
      <c r="L15" s="75"/>
      <c r="M15" s="75"/>
      <c r="N15" s="75"/>
      <c r="O15" s="75"/>
      <c r="P15" s="75"/>
    </row>
    <row r="16" spans="1:16">
      <c r="A16" s="75">
        <v>14</v>
      </c>
      <c r="B16" s="75" t="s">
        <v>310</v>
      </c>
      <c r="C16" s="75" t="s">
        <v>303</v>
      </c>
      <c r="D16" s="75" t="s">
        <v>324</v>
      </c>
      <c r="E16" s="75" t="s">
        <v>309</v>
      </c>
      <c r="F16" s="75" t="s">
        <v>305</v>
      </c>
      <c r="G16" s="75" t="s">
        <v>306</v>
      </c>
      <c r="J16" s="75"/>
      <c r="K16" s="75"/>
      <c r="L16" s="75"/>
      <c r="M16" s="75"/>
      <c r="N16" s="75"/>
      <c r="O16" s="75"/>
      <c r="P16" s="75"/>
    </row>
    <row r="17" spans="1:17">
      <c r="A17" s="75">
        <v>15</v>
      </c>
      <c r="B17" s="75" t="s">
        <v>310</v>
      </c>
      <c r="C17" s="75" t="s">
        <v>303</v>
      </c>
      <c r="D17" s="75" t="s">
        <v>331</v>
      </c>
      <c r="E17" s="75" t="s">
        <v>309</v>
      </c>
      <c r="F17" s="75" t="s">
        <v>305</v>
      </c>
      <c r="G17" s="75" t="s">
        <v>306</v>
      </c>
      <c r="J17" s="75"/>
      <c r="K17" s="75"/>
      <c r="L17" s="75"/>
      <c r="M17" s="75"/>
      <c r="N17" s="75"/>
      <c r="O17" s="75"/>
      <c r="P17" s="75"/>
    </row>
    <row r="18" spans="1:17">
      <c r="A18" s="75">
        <v>16</v>
      </c>
      <c r="B18" s="75" t="s">
        <v>310</v>
      </c>
      <c r="C18" s="75" t="s">
        <v>303</v>
      </c>
      <c r="D18" s="75" t="s">
        <v>326</v>
      </c>
      <c r="E18" s="75" t="s">
        <v>309</v>
      </c>
      <c r="F18" s="75" t="s">
        <v>305</v>
      </c>
      <c r="G18" s="75" t="s">
        <v>306</v>
      </c>
      <c r="J18" s="75"/>
      <c r="K18" s="75"/>
      <c r="L18" s="75"/>
      <c r="M18" s="75"/>
      <c r="N18" s="75"/>
      <c r="O18" s="75"/>
      <c r="P18" s="75"/>
    </row>
    <row r="19" spans="1:17">
      <c r="A19" s="75">
        <v>17</v>
      </c>
      <c r="B19" s="75" t="s">
        <v>310</v>
      </c>
      <c r="C19" s="75" t="s">
        <v>303</v>
      </c>
      <c r="D19" s="75" t="s">
        <v>332</v>
      </c>
      <c r="E19" s="75" t="s">
        <v>309</v>
      </c>
      <c r="F19" s="75" t="s">
        <v>305</v>
      </c>
      <c r="G19" s="75" t="s">
        <v>306</v>
      </c>
      <c r="J19" s="75"/>
      <c r="K19" s="75"/>
      <c r="L19" s="75"/>
      <c r="M19" s="75"/>
      <c r="N19" s="75"/>
      <c r="O19" s="75"/>
      <c r="P19" s="75"/>
    </row>
    <row r="20" spans="1:17">
      <c r="A20" s="75" t="s">
        <v>328</v>
      </c>
      <c r="B20" s="75" t="s">
        <v>310</v>
      </c>
      <c r="C20" s="75" t="s">
        <v>303</v>
      </c>
      <c r="D20" s="75" t="s">
        <v>329</v>
      </c>
      <c r="E20" s="75" t="s">
        <v>309</v>
      </c>
      <c r="F20" s="75" t="s">
        <v>305</v>
      </c>
      <c r="G20" s="75" t="s">
        <v>306</v>
      </c>
      <c r="J20" s="75"/>
      <c r="K20" s="75"/>
      <c r="L20" s="75"/>
      <c r="M20" s="75"/>
      <c r="N20" s="75"/>
      <c r="O20" s="75"/>
      <c r="P20" s="75"/>
    </row>
    <row r="21" spans="1:17">
      <c r="A21" s="75"/>
      <c r="B21" s="75"/>
      <c r="C21" s="75"/>
      <c r="D21" s="75"/>
      <c r="E21" s="75"/>
      <c r="F21" s="75"/>
      <c r="G21" s="75"/>
      <c r="J21" s="75"/>
      <c r="K21" s="75"/>
      <c r="L21" s="75"/>
      <c r="M21" s="75"/>
      <c r="N21" s="75"/>
      <c r="O21" s="75"/>
      <c r="P21" s="75"/>
    </row>
    <row r="22" spans="1:17">
      <c r="A22" s="75"/>
      <c r="B22" s="75"/>
      <c r="C22" s="75"/>
      <c r="D22" s="75"/>
      <c r="E22" s="75"/>
      <c r="F22" s="75"/>
      <c r="G22" s="75"/>
      <c r="P22" s="75"/>
    </row>
    <row r="23" spans="1:17">
      <c r="A23" s="75"/>
      <c r="B23" s="75"/>
      <c r="C23" s="75"/>
      <c r="D23" s="75"/>
      <c r="E23" s="75"/>
      <c r="F23" s="75"/>
      <c r="G23" s="75"/>
      <c r="P23" s="75"/>
    </row>
    <row r="24" spans="1:17">
      <c r="A24" s="75"/>
      <c r="B24" s="75"/>
      <c r="C24" s="75"/>
      <c r="D24" s="75"/>
      <c r="E24" s="75"/>
      <c r="F24" s="75"/>
      <c r="G24" s="75"/>
      <c r="J24" s="75"/>
      <c r="K24" s="75"/>
      <c r="L24" s="75"/>
      <c r="M24" s="75"/>
      <c r="N24" s="75"/>
      <c r="O24" s="75"/>
      <c r="P24" s="75"/>
    </row>
    <row r="25" spans="1:17">
      <c r="A25" s="75"/>
      <c r="B25" s="75"/>
      <c r="C25" s="75"/>
      <c r="D25" s="75"/>
      <c r="E25" s="75"/>
      <c r="F25" s="75"/>
      <c r="G25" s="75"/>
      <c r="J25" s="75"/>
      <c r="K25" s="75"/>
      <c r="L25" s="75"/>
      <c r="M25" s="75"/>
      <c r="N25" s="75"/>
      <c r="O25" s="75"/>
      <c r="P25" s="75"/>
    </row>
    <row r="26" spans="1:17">
      <c r="A26" s="75"/>
      <c r="B26" s="75"/>
      <c r="C26" s="75"/>
      <c r="D26" s="75"/>
      <c r="E26" s="75"/>
      <c r="F26" s="75"/>
      <c r="G26" s="75"/>
      <c r="J26" s="75"/>
      <c r="K26" s="75"/>
      <c r="L26" s="75"/>
      <c r="M26" s="75"/>
      <c r="N26" s="75"/>
      <c r="O26" s="75"/>
      <c r="P26" s="75"/>
    </row>
    <row r="27" spans="1:17">
      <c r="A27" s="75"/>
      <c r="B27" s="75"/>
      <c r="C27" s="75"/>
      <c r="D27" s="75"/>
      <c r="E27" s="75"/>
      <c r="F27" s="75"/>
      <c r="G27" s="75"/>
      <c r="P27" s="75"/>
    </row>
    <row r="28" spans="1:17">
      <c r="A28" s="75"/>
      <c r="B28" s="75"/>
      <c r="C28" s="75"/>
      <c r="D28" s="75"/>
      <c r="E28" s="75"/>
      <c r="F28" s="75"/>
      <c r="G28" s="75"/>
      <c r="P28" s="75"/>
    </row>
    <row r="31" spans="1:17">
      <c r="A31" s="211" t="s">
        <v>333</v>
      </c>
      <c r="B31" s="211"/>
      <c r="C31" s="211"/>
      <c r="D31" s="211"/>
      <c r="E31" s="211"/>
      <c r="F31" s="211"/>
      <c r="G31" s="211"/>
      <c r="H31" s="211"/>
      <c r="P31" s="75"/>
      <c r="Q31" s="75"/>
    </row>
    <row r="32" spans="1:17">
      <c r="A32" s="212" t="s">
        <v>334</v>
      </c>
      <c r="B32" s="212"/>
      <c r="C32" s="212"/>
      <c r="D32" s="212"/>
      <c r="E32" s="212"/>
      <c r="F32" s="212"/>
      <c r="G32" s="212"/>
      <c r="H32" s="212"/>
      <c r="P32" s="75"/>
      <c r="Q32" s="75"/>
    </row>
    <row r="33" spans="1:17">
      <c r="A33" s="212" t="s">
        <v>335</v>
      </c>
      <c r="B33" s="212"/>
      <c r="C33" s="212"/>
      <c r="D33" s="212"/>
      <c r="E33" s="212"/>
      <c r="F33" s="212"/>
      <c r="G33" s="212"/>
      <c r="H33" s="212"/>
      <c r="P33" s="75"/>
      <c r="Q33" s="75"/>
    </row>
  </sheetData>
  <mergeCells count="5">
    <mergeCell ref="A1:G1"/>
    <mergeCell ref="A31:H31"/>
    <mergeCell ref="A32:H32"/>
    <mergeCell ref="A33:H33"/>
    <mergeCell ref="I1:O1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0925-6F29-4FA5-8C73-48206970C6D7}">
  <dimension ref="A1:S238"/>
  <sheetViews>
    <sheetView workbookViewId="0">
      <pane xSplit="1" topLeftCell="B1" activePane="topRight" state="frozen"/>
      <selection pane="topRight" activeCell="I117" sqref="I117"/>
    </sheetView>
  </sheetViews>
  <sheetFormatPr defaultColWidth="8.625" defaultRowHeight="14.25"/>
  <cols>
    <col min="1" max="4" width="12.625" style="1" customWidth="1"/>
    <col min="5" max="5" width="14.625" style="1" customWidth="1"/>
    <col min="6" max="9" width="12.625" style="1" customWidth="1"/>
    <col min="10" max="10" width="8.625" style="1"/>
    <col min="11" max="14" width="12.625" style="1" customWidth="1"/>
    <col min="15" max="15" width="14.625" style="1" customWidth="1"/>
    <col min="16" max="19" width="12.625" style="1" customWidth="1"/>
  </cols>
  <sheetData>
    <row r="1" spans="1:19">
      <c r="A1" s="214" t="s">
        <v>336</v>
      </c>
      <c r="B1" s="214"/>
      <c r="C1" s="214"/>
      <c r="D1" s="214"/>
      <c r="E1" s="214"/>
      <c r="F1" s="214"/>
      <c r="G1" s="214"/>
      <c r="H1" s="214"/>
      <c r="I1" s="214"/>
      <c r="K1" s="214" t="s">
        <v>337</v>
      </c>
      <c r="L1" s="214"/>
      <c r="M1" s="214"/>
      <c r="N1" s="214"/>
      <c r="O1" s="214"/>
      <c r="P1" s="214"/>
      <c r="Q1" s="214"/>
      <c r="R1" s="214"/>
      <c r="S1" s="214"/>
    </row>
    <row r="2" spans="1:19">
      <c r="A2" s="5" t="s">
        <v>338</v>
      </c>
      <c r="B2" s="5" t="s">
        <v>7</v>
      </c>
      <c r="C2" s="5" t="s">
        <v>8</v>
      </c>
      <c r="D2" s="5" t="s">
        <v>339</v>
      </c>
      <c r="E2" s="5" t="s">
        <v>340</v>
      </c>
      <c r="F2" s="6" t="s">
        <v>341</v>
      </c>
      <c r="G2" s="6" t="s">
        <v>342</v>
      </c>
      <c r="H2" s="5" t="s">
        <v>343</v>
      </c>
      <c r="I2" s="5" t="s">
        <v>344</v>
      </c>
      <c r="K2" s="5" t="s">
        <v>338</v>
      </c>
      <c r="L2" s="5" t="s">
        <v>7</v>
      </c>
      <c r="M2" s="5" t="s">
        <v>8</v>
      </c>
      <c r="N2" s="5" t="s">
        <v>339</v>
      </c>
      <c r="O2" s="5" t="s">
        <v>340</v>
      </c>
      <c r="P2" s="6" t="s">
        <v>341</v>
      </c>
      <c r="Q2" s="6" t="s">
        <v>342</v>
      </c>
      <c r="R2" s="5" t="s">
        <v>343</v>
      </c>
      <c r="S2" s="5" t="s">
        <v>344</v>
      </c>
    </row>
    <row r="3" spans="1:19">
      <c r="A3" s="80">
        <f>'Aim 1 Study Calendar - JV'!A2</f>
        <v>1</v>
      </c>
      <c r="B3" s="1" t="str">
        <f>'Aim 1 Study Calendar - JV'!H2</f>
        <v>gfp/+</v>
      </c>
      <c r="C3" s="1">
        <f>'Aim 1 Study Calendar - JV'!I2</f>
        <v>1</v>
      </c>
      <c r="D3" s="1">
        <f>'Aim 1 Study Calendar - JV'!AQ2</f>
        <v>30</v>
      </c>
      <c r="E3" s="1" t="str">
        <f>'Aim 1 Study Calendar - JV'!L2</f>
        <v>CON-SED</v>
      </c>
      <c r="F3" s="1">
        <v>28</v>
      </c>
      <c r="H3" s="1">
        <f t="shared" ref="H3:H66" si="0">F3+(G3/60)</f>
        <v>28</v>
      </c>
      <c r="I3" s="1">
        <f t="shared" ref="I3:I66" si="1">G3+(F3*60)</f>
        <v>1680</v>
      </c>
      <c r="K3" s="1">
        <f>A3</f>
        <v>1</v>
      </c>
      <c r="L3" s="1" t="str">
        <f>B3</f>
        <v>gfp/+</v>
      </c>
      <c r="M3" s="1">
        <f>C3</f>
        <v>1</v>
      </c>
      <c r="N3" s="1">
        <f>D3</f>
        <v>30</v>
      </c>
      <c r="O3" s="1" t="str">
        <f>E3</f>
        <v>CON-SED</v>
      </c>
      <c r="P3" s="1" t="str">
        <f>IF(N3=4, "N/A","")</f>
        <v/>
      </c>
      <c r="R3" s="1" t="e">
        <f t="shared" ref="R3:R34" si="2">P3+(Q3/60)</f>
        <v>#VALUE!</v>
      </c>
      <c r="S3" s="1" t="e">
        <f t="shared" ref="S3:S34" si="3">Q3+(P3*60)</f>
        <v>#VALUE!</v>
      </c>
    </row>
    <row r="4" spans="1:19">
      <c r="A4" s="80">
        <f>'Aim 1 Study Calendar - JV'!A3</f>
        <v>2</v>
      </c>
      <c r="B4" s="1" t="str">
        <f>'Aim 1 Study Calendar - JV'!H3</f>
        <v>gfp/+</v>
      </c>
      <c r="C4" s="1">
        <f>'Aim 1 Study Calendar - JV'!I3</f>
        <v>1</v>
      </c>
      <c r="D4" s="1">
        <f>'Aim 1 Study Calendar - JV'!AQ3</f>
        <v>30</v>
      </c>
      <c r="E4" s="1" t="str">
        <f>'Aim 1 Study Calendar - JV'!L3</f>
        <v>CON-EX</v>
      </c>
      <c r="F4" s="1">
        <v>39</v>
      </c>
      <c r="G4" s="1">
        <v>30</v>
      </c>
      <c r="H4" s="1">
        <f t="shared" si="0"/>
        <v>39.5</v>
      </c>
      <c r="I4" s="1">
        <f t="shared" si="1"/>
        <v>2370</v>
      </c>
      <c r="K4" s="1">
        <f t="shared" ref="K4:K67" si="4">A4</f>
        <v>2</v>
      </c>
      <c r="L4" s="1" t="str">
        <f t="shared" ref="L4:L67" si="5">B4</f>
        <v>gfp/+</v>
      </c>
      <c r="M4" s="1">
        <f t="shared" ref="M4:M67" si="6">C4</f>
        <v>1</v>
      </c>
      <c r="N4" s="1">
        <f t="shared" ref="N4:N67" si="7">D4</f>
        <v>30</v>
      </c>
      <c r="O4" s="1" t="str">
        <f t="shared" ref="O4:O67" si="8">E4</f>
        <v>CON-EX</v>
      </c>
      <c r="P4" s="1" t="str">
        <f t="shared" ref="P4:P67" si="9">IF(N4=4, "N/A","")</f>
        <v/>
      </c>
      <c r="R4" s="1" t="e">
        <f t="shared" si="2"/>
        <v>#VALUE!</v>
      </c>
      <c r="S4" s="1" t="e">
        <f t="shared" si="3"/>
        <v>#VALUE!</v>
      </c>
    </row>
    <row r="5" spans="1:19">
      <c r="A5" s="80">
        <f>'Aim 1 Study Calendar - JV'!A4</f>
        <v>3</v>
      </c>
      <c r="B5" s="1" t="str">
        <f>'Aim 1 Study Calendar - JV'!H4</f>
        <v>gfp/+</v>
      </c>
      <c r="C5" s="1">
        <f>'Aim 1 Study Calendar - JV'!I4</f>
        <v>1</v>
      </c>
      <c r="D5" s="1">
        <f>'Aim 1 Study Calendar - JV'!AQ4</f>
        <v>30</v>
      </c>
      <c r="E5" s="1" t="str">
        <f>'Aim 1 Study Calendar - JV'!L4</f>
        <v>CON-EX</v>
      </c>
      <c r="F5" s="1">
        <v>28</v>
      </c>
      <c r="H5" s="1">
        <f t="shared" si="0"/>
        <v>28</v>
      </c>
      <c r="I5" s="1">
        <f t="shared" si="1"/>
        <v>1680</v>
      </c>
      <c r="K5" s="1">
        <f t="shared" si="4"/>
        <v>3</v>
      </c>
      <c r="L5" s="1" t="str">
        <f t="shared" si="5"/>
        <v>gfp/+</v>
      </c>
      <c r="M5" s="1">
        <f t="shared" si="6"/>
        <v>1</v>
      </c>
      <c r="N5" s="1">
        <f t="shared" si="7"/>
        <v>30</v>
      </c>
      <c r="O5" s="1" t="str">
        <f t="shared" si="8"/>
        <v>CON-EX</v>
      </c>
      <c r="P5" s="1" t="str">
        <f t="shared" si="9"/>
        <v/>
      </c>
      <c r="R5" s="1" t="e">
        <f t="shared" si="2"/>
        <v>#VALUE!</v>
      </c>
      <c r="S5" s="1" t="e">
        <f t="shared" si="3"/>
        <v>#VALUE!</v>
      </c>
    </row>
    <row r="6" spans="1:19">
      <c r="A6" s="80">
        <f>'Aim 1 Study Calendar - JV'!A5</f>
        <v>4</v>
      </c>
      <c r="B6" s="1" t="str">
        <f>'Aim 1 Study Calendar - JV'!H5</f>
        <v>gfp/+</v>
      </c>
      <c r="C6" s="1">
        <f>'Aim 1 Study Calendar - JV'!I5</f>
        <v>1</v>
      </c>
      <c r="D6" s="1">
        <f>'Aim 1 Study Calendar - JV'!AQ5</f>
        <v>30</v>
      </c>
      <c r="E6" s="1" t="str">
        <f>'Aim 1 Study Calendar - JV'!L5</f>
        <v>CON-SED</v>
      </c>
      <c r="F6" s="1">
        <v>22</v>
      </c>
      <c r="H6" s="1">
        <f t="shared" si="0"/>
        <v>22</v>
      </c>
      <c r="I6" s="1">
        <f t="shared" si="1"/>
        <v>1320</v>
      </c>
      <c r="K6" s="1">
        <f t="shared" si="4"/>
        <v>4</v>
      </c>
      <c r="L6" s="1" t="str">
        <f t="shared" si="5"/>
        <v>gfp/+</v>
      </c>
      <c r="M6" s="1">
        <f t="shared" si="6"/>
        <v>1</v>
      </c>
      <c r="N6" s="1">
        <f t="shared" si="7"/>
        <v>30</v>
      </c>
      <c r="O6" s="1" t="str">
        <f t="shared" si="8"/>
        <v>CON-SED</v>
      </c>
      <c r="P6" s="1" t="str">
        <f t="shared" si="9"/>
        <v/>
      </c>
      <c r="R6" s="1" t="e">
        <f t="shared" si="2"/>
        <v>#VALUE!</v>
      </c>
      <c r="S6" s="1" t="e">
        <f t="shared" si="3"/>
        <v>#VALUE!</v>
      </c>
    </row>
    <row r="7" spans="1:19">
      <c r="A7" s="80">
        <f>'Aim 1 Study Calendar - JV'!A6</f>
        <v>5</v>
      </c>
      <c r="B7" s="1" t="str">
        <f>'Aim 1 Study Calendar - JV'!H6</f>
        <v>gfp/+</v>
      </c>
      <c r="C7" s="1">
        <f>'Aim 1 Study Calendar - JV'!I6</f>
        <v>1</v>
      </c>
      <c r="D7" s="1">
        <f>'Aim 1 Study Calendar - JV'!AQ6</f>
        <v>30</v>
      </c>
      <c r="E7" s="1" t="str">
        <f>'Aim 1 Study Calendar - JV'!L6</f>
        <v>CON-SED</v>
      </c>
      <c r="F7" s="1">
        <v>32</v>
      </c>
      <c r="H7" s="1">
        <f t="shared" si="0"/>
        <v>32</v>
      </c>
      <c r="I7" s="1">
        <f t="shared" si="1"/>
        <v>1920</v>
      </c>
      <c r="K7" s="1">
        <f t="shared" si="4"/>
        <v>5</v>
      </c>
      <c r="L7" s="1" t="str">
        <f t="shared" si="5"/>
        <v>gfp/+</v>
      </c>
      <c r="M7" s="1">
        <f t="shared" si="6"/>
        <v>1</v>
      </c>
      <c r="N7" s="1">
        <f t="shared" si="7"/>
        <v>30</v>
      </c>
      <c r="O7" s="1" t="str">
        <f t="shared" si="8"/>
        <v>CON-SED</v>
      </c>
      <c r="P7" s="1" t="str">
        <f t="shared" si="9"/>
        <v/>
      </c>
      <c r="R7" s="1" t="e">
        <f t="shared" si="2"/>
        <v>#VALUE!</v>
      </c>
      <c r="S7" s="1" t="e">
        <f t="shared" si="3"/>
        <v>#VALUE!</v>
      </c>
    </row>
    <row r="8" spans="1:19">
      <c r="A8" s="80">
        <f>'Aim 1 Study Calendar - JV'!A7</f>
        <v>6</v>
      </c>
      <c r="B8" s="1" t="str">
        <f>'Aim 1 Study Calendar - JV'!H7</f>
        <v>gfp/+</v>
      </c>
      <c r="C8" s="1">
        <f>'Aim 1 Study Calendar - JV'!I7</f>
        <v>1</v>
      </c>
      <c r="D8" s="1">
        <f>'Aim 1 Study Calendar - JV'!AQ7</f>
        <v>30</v>
      </c>
      <c r="E8" s="1" t="str">
        <f>'Aim 1 Study Calendar - JV'!L7</f>
        <v>CON-EX</v>
      </c>
      <c r="F8" s="1">
        <v>24</v>
      </c>
      <c r="H8" s="1">
        <f t="shared" si="0"/>
        <v>24</v>
      </c>
      <c r="I8" s="1">
        <f t="shared" si="1"/>
        <v>1440</v>
      </c>
      <c r="K8" s="1">
        <f t="shared" si="4"/>
        <v>6</v>
      </c>
      <c r="L8" s="1" t="str">
        <f t="shared" si="5"/>
        <v>gfp/+</v>
      </c>
      <c r="M8" s="1">
        <f t="shared" si="6"/>
        <v>1</v>
      </c>
      <c r="N8" s="1">
        <f t="shared" si="7"/>
        <v>30</v>
      </c>
      <c r="O8" s="1" t="str">
        <f t="shared" si="8"/>
        <v>CON-EX</v>
      </c>
      <c r="P8" s="1" t="str">
        <f t="shared" si="9"/>
        <v/>
      </c>
      <c r="R8" s="1" t="e">
        <f t="shared" si="2"/>
        <v>#VALUE!</v>
      </c>
      <c r="S8" s="1" t="e">
        <f t="shared" si="3"/>
        <v>#VALUE!</v>
      </c>
    </row>
    <row r="9" spans="1:19">
      <c r="A9" s="80">
        <f>'Aim 1 Study Calendar - JV'!A8</f>
        <v>7</v>
      </c>
      <c r="B9" s="1" t="str">
        <f>'Aim 1 Study Calendar - JV'!H8</f>
        <v>gfp/+</v>
      </c>
      <c r="C9" s="1">
        <f>'Aim 1 Study Calendar - JV'!I8</f>
        <v>1</v>
      </c>
      <c r="D9" s="1">
        <f>'Aim 1 Study Calendar - JV'!AQ8</f>
        <v>30</v>
      </c>
      <c r="E9" s="1" t="str">
        <f>'Aim 1 Study Calendar - JV'!L8</f>
        <v>CON-EX</v>
      </c>
      <c r="F9" s="1">
        <v>24</v>
      </c>
      <c r="G9" s="1">
        <v>10</v>
      </c>
      <c r="H9" s="1">
        <f t="shared" si="0"/>
        <v>24.166666666666668</v>
      </c>
      <c r="I9" s="1">
        <f t="shared" si="1"/>
        <v>1450</v>
      </c>
      <c r="K9" s="1">
        <f t="shared" si="4"/>
        <v>7</v>
      </c>
      <c r="L9" s="1" t="str">
        <f t="shared" si="5"/>
        <v>gfp/+</v>
      </c>
      <c r="M9" s="1">
        <f t="shared" si="6"/>
        <v>1</v>
      </c>
      <c r="N9" s="1">
        <f t="shared" si="7"/>
        <v>30</v>
      </c>
      <c r="O9" s="1" t="str">
        <f t="shared" si="8"/>
        <v>CON-EX</v>
      </c>
      <c r="P9" s="1" t="str">
        <f t="shared" si="9"/>
        <v/>
      </c>
      <c r="R9" s="1" t="e">
        <f t="shared" si="2"/>
        <v>#VALUE!</v>
      </c>
      <c r="S9" s="1" t="e">
        <f t="shared" si="3"/>
        <v>#VALUE!</v>
      </c>
    </row>
    <row r="10" spans="1:19">
      <c r="A10" s="80">
        <f>'Aim 1 Study Calendar - JV'!A9</f>
        <v>8</v>
      </c>
      <c r="B10" s="1" t="str">
        <f>'Aim 1 Study Calendar - JV'!H9</f>
        <v>gfp/+</v>
      </c>
      <c r="C10" s="1">
        <f>'Aim 1 Study Calendar - JV'!I9</f>
        <v>1</v>
      </c>
      <c r="D10" s="1">
        <f>'Aim 1 Study Calendar - JV'!AQ9</f>
        <v>30</v>
      </c>
      <c r="E10" s="1" t="str">
        <f>'Aim 1 Study Calendar - JV'!L9</f>
        <v>CON-SED</v>
      </c>
      <c r="F10" s="1">
        <v>34</v>
      </c>
      <c r="G10" s="1">
        <v>28</v>
      </c>
      <c r="H10" s="1">
        <f t="shared" si="0"/>
        <v>34.466666666666669</v>
      </c>
      <c r="I10" s="1">
        <f t="shared" si="1"/>
        <v>2068</v>
      </c>
      <c r="K10" s="1">
        <f t="shared" si="4"/>
        <v>8</v>
      </c>
      <c r="L10" s="1" t="str">
        <f t="shared" si="5"/>
        <v>gfp/+</v>
      </c>
      <c r="M10" s="1">
        <f t="shared" si="6"/>
        <v>1</v>
      </c>
      <c r="N10" s="1">
        <f t="shared" si="7"/>
        <v>30</v>
      </c>
      <c r="O10" s="1" t="str">
        <f t="shared" si="8"/>
        <v>CON-SED</v>
      </c>
      <c r="P10" s="1" t="str">
        <f t="shared" si="9"/>
        <v/>
      </c>
      <c r="R10" s="1" t="e">
        <f t="shared" si="2"/>
        <v>#VALUE!</v>
      </c>
      <c r="S10" s="1" t="e">
        <f t="shared" si="3"/>
        <v>#VALUE!</v>
      </c>
    </row>
    <row r="11" spans="1:19">
      <c r="A11" s="80">
        <f>'Aim 1 Study Calendar - JV'!A10</f>
        <v>9</v>
      </c>
      <c r="B11" s="1" t="str">
        <f>'Aim 1 Study Calendar - JV'!H10</f>
        <v>gfp/+</v>
      </c>
      <c r="C11" s="1">
        <f>'Aim 1 Study Calendar - JV'!I10</f>
        <v>1</v>
      </c>
      <c r="D11" s="1">
        <f>'Aim 1 Study Calendar - JV'!AQ10</f>
        <v>30</v>
      </c>
      <c r="E11" s="1" t="str">
        <f>'Aim 1 Study Calendar - JV'!L10</f>
        <v>HFD-SED</v>
      </c>
      <c r="F11" s="1">
        <v>30</v>
      </c>
      <c r="G11" s="1">
        <v>41</v>
      </c>
      <c r="H11" s="1">
        <f t="shared" si="0"/>
        <v>30.683333333333334</v>
      </c>
      <c r="I11" s="1">
        <f t="shared" si="1"/>
        <v>1841</v>
      </c>
      <c r="K11" s="1">
        <f t="shared" si="4"/>
        <v>9</v>
      </c>
      <c r="L11" s="1" t="str">
        <f t="shared" si="5"/>
        <v>gfp/+</v>
      </c>
      <c r="M11" s="1">
        <f t="shared" si="6"/>
        <v>1</v>
      </c>
      <c r="N11" s="1">
        <f t="shared" si="7"/>
        <v>30</v>
      </c>
      <c r="O11" s="1" t="str">
        <f t="shared" si="8"/>
        <v>HFD-SED</v>
      </c>
      <c r="P11" s="1" t="str">
        <f t="shared" si="9"/>
        <v/>
      </c>
      <c r="R11" s="1" t="e">
        <f t="shared" si="2"/>
        <v>#VALUE!</v>
      </c>
      <c r="S11" s="1" t="e">
        <f t="shared" si="3"/>
        <v>#VALUE!</v>
      </c>
    </row>
    <row r="12" spans="1:19">
      <c r="A12" s="80">
        <f>'Aim 1 Study Calendar - JV'!A11</f>
        <v>10</v>
      </c>
      <c r="B12" s="1" t="str">
        <f>'Aim 1 Study Calendar - JV'!H11</f>
        <v>gfp/+</v>
      </c>
      <c r="C12" s="1">
        <f>'Aim 1 Study Calendar - JV'!I11</f>
        <v>1</v>
      </c>
      <c r="D12" s="1">
        <f>'Aim 1 Study Calendar - JV'!AQ11</f>
        <v>30</v>
      </c>
      <c r="E12" s="1" t="str">
        <f>'Aim 1 Study Calendar - JV'!L11</f>
        <v>HFD-SED</v>
      </c>
      <c r="F12" s="1">
        <v>31</v>
      </c>
      <c r="G12" s="1">
        <v>45</v>
      </c>
      <c r="H12" s="1">
        <f t="shared" si="0"/>
        <v>31.75</v>
      </c>
      <c r="I12" s="1">
        <f t="shared" si="1"/>
        <v>1905</v>
      </c>
      <c r="K12" s="1">
        <f t="shared" si="4"/>
        <v>10</v>
      </c>
      <c r="L12" s="1" t="str">
        <f t="shared" si="5"/>
        <v>gfp/+</v>
      </c>
      <c r="M12" s="1">
        <f t="shared" si="6"/>
        <v>1</v>
      </c>
      <c r="N12" s="1">
        <f t="shared" si="7"/>
        <v>30</v>
      </c>
      <c r="O12" s="1" t="str">
        <f t="shared" si="8"/>
        <v>HFD-SED</v>
      </c>
      <c r="P12" s="1" t="str">
        <f t="shared" si="9"/>
        <v/>
      </c>
      <c r="R12" s="1" t="e">
        <f t="shared" si="2"/>
        <v>#VALUE!</v>
      </c>
      <c r="S12" s="1" t="e">
        <f t="shared" si="3"/>
        <v>#VALUE!</v>
      </c>
    </row>
    <row r="13" spans="1:19">
      <c r="A13" s="80">
        <f>'Aim 1 Study Calendar - JV'!A12</f>
        <v>11</v>
      </c>
      <c r="B13" s="1" t="str">
        <f>'Aim 1 Study Calendar - JV'!H12</f>
        <v>gfp/+</v>
      </c>
      <c r="C13" s="1">
        <f>'Aim 1 Study Calendar - JV'!I12</f>
        <v>1</v>
      </c>
      <c r="D13" s="1">
        <f>'Aim 1 Study Calendar - JV'!AQ12</f>
        <v>30</v>
      </c>
      <c r="E13" s="1" t="str">
        <f>'Aim 1 Study Calendar - JV'!L12</f>
        <v>HFD-EX</v>
      </c>
      <c r="F13" s="1">
        <v>29</v>
      </c>
      <c r="G13" s="1">
        <v>22</v>
      </c>
      <c r="H13" s="1">
        <f t="shared" si="0"/>
        <v>29.366666666666667</v>
      </c>
      <c r="I13" s="1">
        <f t="shared" si="1"/>
        <v>1762</v>
      </c>
      <c r="K13" s="1">
        <f t="shared" si="4"/>
        <v>11</v>
      </c>
      <c r="L13" s="1" t="str">
        <f t="shared" si="5"/>
        <v>gfp/+</v>
      </c>
      <c r="M13" s="1">
        <f t="shared" si="6"/>
        <v>1</v>
      </c>
      <c r="N13" s="1">
        <f t="shared" si="7"/>
        <v>30</v>
      </c>
      <c r="O13" s="1" t="str">
        <f t="shared" si="8"/>
        <v>HFD-EX</v>
      </c>
      <c r="P13" s="1" t="str">
        <f t="shared" si="9"/>
        <v/>
      </c>
      <c r="R13" s="1" t="e">
        <f t="shared" si="2"/>
        <v>#VALUE!</v>
      </c>
      <c r="S13" s="1" t="e">
        <f t="shared" si="3"/>
        <v>#VALUE!</v>
      </c>
    </row>
    <row r="14" spans="1:19">
      <c r="A14" s="134">
        <f>'Aim 1 Study Calendar - JV'!A13</f>
        <v>12</v>
      </c>
      <c r="B14" s="122" t="str">
        <f>'Aim 1 Study Calendar - JV'!H13</f>
        <v>gfp/+</v>
      </c>
      <c r="C14" s="122">
        <f>'Aim 1 Study Calendar - JV'!I13</f>
        <v>1</v>
      </c>
      <c r="D14" s="122">
        <f>'Aim 1 Study Calendar - JV'!AQ13</f>
        <v>16</v>
      </c>
      <c r="E14" s="122" t="str">
        <f>'Aim 1 Study Calendar - JV'!L13</f>
        <v>HFD-EX</v>
      </c>
      <c r="F14" s="122"/>
      <c r="G14" s="122"/>
      <c r="H14" s="1">
        <f t="shared" si="0"/>
        <v>0</v>
      </c>
      <c r="I14" s="1">
        <f t="shared" si="1"/>
        <v>0</v>
      </c>
      <c r="J14" s="122"/>
      <c r="K14" s="122">
        <f t="shared" si="4"/>
        <v>12</v>
      </c>
      <c r="L14" s="122" t="str">
        <f t="shared" si="5"/>
        <v>gfp/+</v>
      </c>
      <c r="M14" s="122">
        <f t="shared" si="6"/>
        <v>1</v>
      </c>
      <c r="N14" s="122">
        <f t="shared" si="7"/>
        <v>16</v>
      </c>
      <c r="O14" s="122" t="str">
        <f t="shared" si="8"/>
        <v>HFD-EX</v>
      </c>
      <c r="P14" s="122" t="str">
        <f t="shared" si="9"/>
        <v/>
      </c>
      <c r="Q14" s="122"/>
      <c r="R14" s="1" t="e">
        <f t="shared" si="2"/>
        <v>#VALUE!</v>
      </c>
      <c r="S14" s="1" t="e">
        <f t="shared" si="3"/>
        <v>#VALUE!</v>
      </c>
    </row>
    <row r="15" spans="1:19">
      <c r="A15" s="80">
        <f>'Aim 1 Study Calendar - JV'!A14</f>
        <v>13</v>
      </c>
      <c r="B15" s="1" t="str">
        <f>'Aim 1 Study Calendar - JV'!H14</f>
        <v>gfp/+</v>
      </c>
      <c r="C15" s="1">
        <f>'Aim 1 Study Calendar - JV'!I14</f>
        <v>1</v>
      </c>
      <c r="D15" s="1">
        <f>'Aim 1 Study Calendar - JV'!AQ14</f>
        <v>16</v>
      </c>
      <c r="E15" s="1" t="str">
        <f>'Aim 1 Study Calendar - JV'!L14</f>
        <v>HFD-EX</v>
      </c>
      <c r="F15" s="1">
        <v>21</v>
      </c>
      <c r="G15" s="1">
        <v>11</v>
      </c>
      <c r="H15" s="1">
        <f t="shared" si="0"/>
        <v>21.183333333333334</v>
      </c>
      <c r="I15" s="1">
        <f t="shared" si="1"/>
        <v>1271</v>
      </c>
      <c r="K15" s="1">
        <f t="shared" si="4"/>
        <v>13</v>
      </c>
      <c r="L15" s="1" t="str">
        <f t="shared" si="5"/>
        <v>gfp/+</v>
      </c>
      <c r="M15" s="1">
        <f t="shared" si="6"/>
        <v>1</v>
      </c>
      <c r="N15" s="1">
        <f t="shared" si="7"/>
        <v>16</v>
      </c>
      <c r="O15" s="1" t="str">
        <f t="shared" si="8"/>
        <v>HFD-EX</v>
      </c>
      <c r="P15" s="1">
        <v>58</v>
      </c>
      <c r="R15" s="1">
        <f t="shared" si="2"/>
        <v>58</v>
      </c>
      <c r="S15" s="1">
        <f t="shared" si="3"/>
        <v>3480</v>
      </c>
    </row>
    <row r="16" spans="1:19">
      <c r="A16" s="80">
        <f>'Aim 1 Study Calendar - JV'!A15</f>
        <v>14</v>
      </c>
      <c r="B16" s="1" t="str">
        <f>'Aim 1 Study Calendar - JV'!H15</f>
        <v>gfp/+</v>
      </c>
      <c r="C16" s="1">
        <f>'Aim 1 Study Calendar - JV'!I15</f>
        <v>1</v>
      </c>
      <c r="D16" s="1">
        <f>'Aim 1 Study Calendar - JV'!AQ15</f>
        <v>16</v>
      </c>
      <c r="E16" s="1" t="str">
        <f>'Aim 1 Study Calendar - JV'!L15</f>
        <v>HFD-SED</v>
      </c>
      <c r="F16" s="1">
        <v>33</v>
      </c>
      <c r="G16" s="1">
        <v>24</v>
      </c>
      <c r="H16" s="1">
        <f t="shared" si="0"/>
        <v>33.4</v>
      </c>
      <c r="I16" s="1">
        <f t="shared" si="1"/>
        <v>2004</v>
      </c>
      <c r="K16" s="1">
        <f t="shared" si="4"/>
        <v>14</v>
      </c>
      <c r="L16" s="1" t="str">
        <f t="shared" si="5"/>
        <v>gfp/+</v>
      </c>
      <c r="M16" s="1">
        <f t="shared" si="6"/>
        <v>1</v>
      </c>
      <c r="N16" s="1">
        <f t="shared" si="7"/>
        <v>16</v>
      </c>
      <c r="O16" s="1" t="str">
        <f t="shared" si="8"/>
        <v>HFD-SED</v>
      </c>
      <c r="P16" s="1">
        <v>2</v>
      </c>
      <c r="R16" s="1">
        <f t="shared" si="2"/>
        <v>2</v>
      </c>
      <c r="S16" s="1">
        <f t="shared" si="3"/>
        <v>120</v>
      </c>
    </row>
    <row r="17" spans="1:19">
      <c r="A17" s="80">
        <f>'Aim 1 Study Calendar - JV'!A16</f>
        <v>15</v>
      </c>
      <c r="B17" s="1" t="str">
        <f>'Aim 1 Study Calendar - JV'!H16</f>
        <v>gfp/+</v>
      </c>
      <c r="C17" s="1">
        <f>'Aim 1 Study Calendar - JV'!I16</f>
        <v>1</v>
      </c>
      <c r="D17" s="1">
        <f>'Aim 1 Study Calendar - JV'!AQ16</f>
        <v>16</v>
      </c>
      <c r="E17" s="1" t="str">
        <f>'Aim 1 Study Calendar - JV'!L16</f>
        <v>HFD-EX</v>
      </c>
      <c r="F17" s="1">
        <v>23</v>
      </c>
      <c r="G17" s="1">
        <v>10</v>
      </c>
      <c r="H17" s="1">
        <f t="shared" si="0"/>
        <v>23.166666666666668</v>
      </c>
      <c r="I17" s="1">
        <f t="shared" si="1"/>
        <v>1390</v>
      </c>
      <c r="K17" s="1">
        <f t="shared" si="4"/>
        <v>15</v>
      </c>
      <c r="L17" s="1" t="str">
        <f t="shared" si="5"/>
        <v>gfp/+</v>
      </c>
      <c r="M17" s="1">
        <f t="shared" si="6"/>
        <v>1</v>
      </c>
      <c r="N17" s="1">
        <f t="shared" si="7"/>
        <v>16</v>
      </c>
      <c r="O17" s="1" t="str">
        <f t="shared" si="8"/>
        <v>HFD-EX</v>
      </c>
      <c r="P17" s="1">
        <v>45</v>
      </c>
      <c r="R17" s="1">
        <f t="shared" si="2"/>
        <v>45</v>
      </c>
      <c r="S17" s="1">
        <f t="shared" si="3"/>
        <v>2700</v>
      </c>
    </row>
    <row r="18" spans="1:19">
      <c r="A18" s="80">
        <f>'Aim 1 Study Calendar - JV'!A17</f>
        <v>16</v>
      </c>
      <c r="B18" s="1" t="str">
        <f>'Aim 1 Study Calendar - JV'!H17</f>
        <v>gfp/+</v>
      </c>
      <c r="C18" s="1">
        <f>'Aim 1 Study Calendar - JV'!I17</f>
        <v>1</v>
      </c>
      <c r="D18" s="1">
        <f>'Aim 1 Study Calendar - JV'!AQ17</f>
        <v>16</v>
      </c>
      <c r="E18" s="1" t="str">
        <f>'Aim 1 Study Calendar - JV'!L17</f>
        <v>CON-EX</v>
      </c>
      <c r="F18" s="1">
        <v>19</v>
      </c>
      <c r="G18" s="1">
        <v>41</v>
      </c>
      <c r="H18" s="1">
        <f t="shared" si="0"/>
        <v>19.683333333333334</v>
      </c>
      <c r="I18" s="1">
        <f t="shared" si="1"/>
        <v>1181</v>
      </c>
      <c r="K18" s="1">
        <f t="shared" si="4"/>
        <v>16</v>
      </c>
      <c r="L18" s="1" t="str">
        <f t="shared" si="5"/>
        <v>gfp/+</v>
      </c>
      <c r="M18" s="1">
        <f t="shared" si="6"/>
        <v>1</v>
      </c>
      <c r="N18" s="1">
        <f t="shared" si="7"/>
        <v>16</v>
      </c>
      <c r="O18" s="1" t="str">
        <f t="shared" si="8"/>
        <v>CON-EX</v>
      </c>
      <c r="P18" s="1">
        <v>30</v>
      </c>
      <c r="R18" s="1">
        <f t="shared" si="2"/>
        <v>30</v>
      </c>
      <c r="S18" s="1">
        <f t="shared" si="3"/>
        <v>1800</v>
      </c>
    </row>
    <row r="19" spans="1:19">
      <c r="A19" s="80">
        <f>'Aim 1 Study Calendar - JV'!A18</f>
        <v>17</v>
      </c>
      <c r="B19" s="1" t="str">
        <f>'Aim 1 Study Calendar - JV'!H18</f>
        <v>gfp/+</v>
      </c>
      <c r="C19" s="1">
        <f>'Aim 1 Study Calendar - JV'!I18</f>
        <v>1</v>
      </c>
      <c r="D19" s="1">
        <f>'Aim 1 Study Calendar - JV'!AQ18</f>
        <v>16</v>
      </c>
      <c r="E19" s="1" t="str">
        <f>'Aim 1 Study Calendar - JV'!L18</f>
        <v>CON-SED</v>
      </c>
      <c r="F19" s="1">
        <v>25</v>
      </c>
      <c r="G19" s="1">
        <v>21</v>
      </c>
      <c r="H19" s="1">
        <f t="shared" si="0"/>
        <v>25.35</v>
      </c>
      <c r="I19" s="1">
        <f t="shared" si="1"/>
        <v>1521</v>
      </c>
      <c r="K19" s="1">
        <f t="shared" si="4"/>
        <v>17</v>
      </c>
      <c r="L19" s="1" t="str">
        <f t="shared" si="5"/>
        <v>gfp/+</v>
      </c>
      <c r="M19" s="1">
        <f t="shared" si="6"/>
        <v>1</v>
      </c>
      <c r="N19" s="1">
        <f t="shared" si="7"/>
        <v>16</v>
      </c>
      <c r="O19" s="1" t="str">
        <f t="shared" si="8"/>
        <v>CON-SED</v>
      </c>
      <c r="P19" s="1">
        <v>18</v>
      </c>
      <c r="R19" s="1">
        <f t="shared" si="2"/>
        <v>18</v>
      </c>
      <c r="S19" s="1">
        <f t="shared" si="3"/>
        <v>1080</v>
      </c>
    </row>
    <row r="20" spans="1:19">
      <c r="A20" s="80">
        <f>'Aim 1 Study Calendar - JV'!A19</f>
        <v>18</v>
      </c>
      <c r="B20" s="1" t="str">
        <f>'Aim 1 Study Calendar - JV'!H19</f>
        <v>gfp/+</v>
      </c>
      <c r="C20" s="1">
        <f>'Aim 1 Study Calendar - JV'!I19</f>
        <v>1</v>
      </c>
      <c r="D20" s="1">
        <f>'Aim 1 Study Calendar - JV'!AQ19</f>
        <v>16</v>
      </c>
      <c r="E20" s="1" t="str">
        <f>'Aim 1 Study Calendar - JV'!L19</f>
        <v>CON-EX</v>
      </c>
      <c r="F20" s="1">
        <v>34</v>
      </c>
      <c r="G20" s="1">
        <v>11</v>
      </c>
      <c r="H20" s="1">
        <f t="shared" si="0"/>
        <v>34.18333333333333</v>
      </c>
      <c r="I20" s="1">
        <f t="shared" si="1"/>
        <v>2051</v>
      </c>
      <c r="K20" s="1">
        <f t="shared" si="4"/>
        <v>18</v>
      </c>
      <c r="L20" s="1" t="str">
        <f t="shared" si="5"/>
        <v>gfp/+</v>
      </c>
      <c r="M20" s="1">
        <f t="shared" si="6"/>
        <v>1</v>
      </c>
      <c r="N20" s="1">
        <f t="shared" si="7"/>
        <v>16</v>
      </c>
      <c r="O20" s="1" t="str">
        <f t="shared" si="8"/>
        <v>CON-EX</v>
      </c>
      <c r="P20" s="1">
        <v>6</v>
      </c>
      <c r="R20" s="1">
        <f t="shared" si="2"/>
        <v>6</v>
      </c>
      <c r="S20" s="1">
        <f t="shared" si="3"/>
        <v>360</v>
      </c>
    </row>
    <row r="21" spans="1:19">
      <c r="A21" s="80">
        <f>'Aim 1 Study Calendar - JV'!A20</f>
        <v>19</v>
      </c>
      <c r="B21" s="1" t="str">
        <f>'Aim 1 Study Calendar - JV'!H20</f>
        <v>gfp/+</v>
      </c>
      <c r="C21" s="1">
        <f>'Aim 1 Study Calendar - JV'!I20</f>
        <v>1</v>
      </c>
      <c r="D21" s="1">
        <f>'Aim 1 Study Calendar - JV'!AQ20</f>
        <v>16</v>
      </c>
      <c r="E21" s="1" t="str">
        <f>'Aim 1 Study Calendar - JV'!L20</f>
        <v>CON-SED</v>
      </c>
      <c r="F21" s="1">
        <v>35</v>
      </c>
      <c r="G21" s="1">
        <v>12</v>
      </c>
      <c r="H21" s="1">
        <f t="shared" si="0"/>
        <v>35.200000000000003</v>
      </c>
      <c r="I21" s="1">
        <f t="shared" si="1"/>
        <v>2112</v>
      </c>
      <c r="K21" s="1">
        <f t="shared" si="4"/>
        <v>19</v>
      </c>
      <c r="L21" s="1" t="str">
        <f t="shared" si="5"/>
        <v>gfp/+</v>
      </c>
      <c r="M21" s="1">
        <f t="shared" si="6"/>
        <v>1</v>
      </c>
      <c r="N21" s="1">
        <f t="shared" si="7"/>
        <v>16</v>
      </c>
      <c r="O21" s="1" t="str">
        <f t="shared" si="8"/>
        <v>CON-SED</v>
      </c>
      <c r="P21" s="1">
        <v>32</v>
      </c>
      <c r="R21" s="1">
        <f t="shared" si="2"/>
        <v>32</v>
      </c>
      <c r="S21" s="1">
        <f t="shared" si="3"/>
        <v>1920</v>
      </c>
    </row>
    <row r="22" spans="1:19">
      <c r="A22" s="80">
        <f>'Aim 1 Study Calendar - JV'!A21</f>
        <v>20</v>
      </c>
      <c r="B22" s="1" t="str">
        <f>'Aim 1 Study Calendar - JV'!H21</f>
        <v>gfp/+</v>
      </c>
      <c r="C22" s="1">
        <f>'Aim 1 Study Calendar - JV'!I21</f>
        <v>1</v>
      </c>
      <c r="D22" s="1">
        <f>'Aim 1 Study Calendar - JV'!AQ21</f>
        <v>16</v>
      </c>
      <c r="E22" s="1" t="str">
        <f>'Aim 1 Study Calendar - JV'!L21</f>
        <v>CON-EX</v>
      </c>
      <c r="F22" s="1">
        <v>36</v>
      </c>
      <c r="G22" s="1">
        <v>48</v>
      </c>
      <c r="H22" s="1">
        <f t="shared" si="0"/>
        <v>36.799999999999997</v>
      </c>
      <c r="I22" s="1">
        <f t="shared" si="1"/>
        <v>2208</v>
      </c>
      <c r="K22" s="1">
        <f t="shared" si="4"/>
        <v>20</v>
      </c>
      <c r="L22" s="1" t="str">
        <f t="shared" si="5"/>
        <v>gfp/+</v>
      </c>
      <c r="M22" s="1">
        <f t="shared" si="6"/>
        <v>1</v>
      </c>
      <c r="N22" s="1">
        <f t="shared" si="7"/>
        <v>16</v>
      </c>
      <c r="O22" s="1" t="str">
        <f t="shared" si="8"/>
        <v>CON-EX</v>
      </c>
      <c r="P22" s="1">
        <v>43</v>
      </c>
      <c r="R22" s="1">
        <f t="shared" si="2"/>
        <v>43</v>
      </c>
      <c r="S22" s="1">
        <f t="shared" si="3"/>
        <v>2580</v>
      </c>
    </row>
    <row r="23" spans="1:19">
      <c r="A23" s="80">
        <f>'Aim 1 Study Calendar - JV'!A22</f>
        <v>21</v>
      </c>
      <c r="B23" s="1" t="str">
        <f>'Aim 1 Study Calendar - JV'!H22</f>
        <v>gfp/+</v>
      </c>
      <c r="C23" s="1">
        <f>'Aim 1 Study Calendar - JV'!I22</f>
        <v>1</v>
      </c>
      <c r="D23" s="1">
        <f>'Aim 1 Study Calendar - JV'!AQ22</f>
        <v>16</v>
      </c>
      <c r="E23" s="1" t="str">
        <f>'Aim 1 Study Calendar - JV'!L22</f>
        <v>CON-EX</v>
      </c>
      <c r="F23" s="1">
        <v>30</v>
      </c>
      <c r="G23" s="1">
        <v>32</v>
      </c>
      <c r="H23" s="1">
        <f t="shared" si="0"/>
        <v>30.533333333333335</v>
      </c>
      <c r="I23" s="1">
        <f t="shared" si="1"/>
        <v>1832</v>
      </c>
      <c r="K23" s="1">
        <f t="shared" si="4"/>
        <v>21</v>
      </c>
      <c r="L23" s="1" t="str">
        <f t="shared" si="5"/>
        <v>gfp/+</v>
      </c>
      <c r="M23" s="1">
        <f t="shared" si="6"/>
        <v>1</v>
      </c>
      <c r="N23" s="1">
        <f t="shared" si="7"/>
        <v>16</v>
      </c>
      <c r="O23" s="1" t="str">
        <f t="shared" si="8"/>
        <v>CON-EX</v>
      </c>
      <c r="P23" s="1">
        <v>46</v>
      </c>
      <c r="R23" s="1">
        <f t="shared" si="2"/>
        <v>46</v>
      </c>
      <c r="S23" s="1">
        <f t="shared" si="3"/>
        <v>2760</v>
      </c>
    </row>
    <row r="24" spans="1:19">
      <c r="A24" s="80">
        <f>'Aim 1 Study Calendar - JV'!A23</f>
        <v>22</v>
      </c>
      <c r="B24" s="1" t="str">
        <f>'Aim 1 Study Calendar - JV'!H23</f>
        <v>gfp/+</v>
      </c>
      <c r="C24" s="1">
        <f>'Aim 1 Study Calendar - JV'!I23</f>
        <v>1</v>
      </c>
      <c r="D24" s="1">
        <f>'Aim 1 Study Calendar - JV'!AQ23</f>
        <v>16</v>
      </c>
      <c r="E24" s="1" t="str">
        <f>'Aim 1 Study Calendar - JV'!L23</f>
        <v>CON-SED</v>
      </c>
      <c r="F24" s="1">
        <v>30</v>
      </c>
      <c r="G24" s="1">
        <v>11</v>
      </c>
      <c r="H24" s="1">
        <f t="shared" si="0"/>
        <v>30.183333333333334</v>
      </c>
      <c r="I24" s="1">
        <f t="shared" si="1"/>
        <v>1811</v>
      </c>
      <c r="K24" s="1">
        <f t="shared" si="4"/>
        <v>22</v>
      </c>
      <c r="L24" s="1" t="str">
        <f t="shared" si="5"/>
        <v>gfp/+</v>
      </c>
      <c r="M24" s="1">
        <f t="shared" si="6"/>
        <v>1</v>
      </c>
      <c r="N24" s="1">
        <f t="shared" si="7"/>
        <v>16</v>
      </c>
      <c r="O24" s="1" t="str">
        <f t="shared" si="8"/>
        <v>CON-SED</v>
      </c>
      <c r="P24" s="1">
        <v>43</v>
      </c>
      <c r="R24" s="1">
        <f t="shared" si="2"/>
        <v>43</v>
      </c>
      <c r="S24" s="1">
        <f t="shared" si="3"/>
        <v>2580</v>
      </c>
    </row>
    <row r="25" spans="1:19">
      <c r="A25" s="80">
        <f>'Aim 1 Study Calendar - JV'!A24</f>
        <v>23</v>
      </c>
      <c r="B25" s="1" t="str">
        <f>'Aim 1 Study Calendar - JV'!H24</f>
        <v>gfp/+</v>
      </c>
      <c r="C25" s="1">
        <f>'Aim 1 Study Calendar - JV'!I24</f>
        <v>1</v>
      </c>
      <c r="D25" s="1">
        <f>'Aim 1 Study Calendar - JV'!AQ24</f>
        <v>16</v>
      </c>
      <c r="E25" s="1" t="str">
        <f>'Aim 1 Study Calendar - JV'!L24</f>
        <v>HFD-SED</v>
      </c>
      <c r="F25" s="1">
        <v>27</v>
      </c>
      <c r="G25" s="1">
        <v>37</v>
      </c>
      <c r="H25" s="1">
        <f t="shared" si="0"/>
        <v>27.616666666666667</v>
      </c>
      <c r="I25" s="1">
        <f t="shared" si="1"/>
        <v>1657</v>
      </c>
      <c r="K25" s="1">
        <f t="shared" si="4"/>
        <v>23</v>
      </c>
      <c r="L25" s="1" t="str">
        <f t="shared" si="5"/>
        <v>gfp/+</v>
      </c>
      <c r="M25" s="1">
        <f t="shared" si="6"/>
        <v>1</v>
      </c>
      <c r="N25" s="1">
        <f t="shared" si="7"/>
        <v>16</v>
      </c>
      <c r="O25" s="1" t="str">
        <f t="shared" si="8"/>
        <v>HFD-SED</v>
      </c>
      <c r="R25" s="1">
        <f t="shared" si="2"/>
        <v>0</v>
      </c>
      <c r="S25" s="1">
        <f t="shared" si="3"/>
        <v>0</v>
      </c>
    </row>
    <row r="26" spans="1:19">
      <c r="A26" s="80">
        <f>'Aim 1 Study Calendar - JV'!A25</f>
        <v>24</v>
      </c>
      <c r="B26" s="1" t="str">
        <f>'Aim 1 Study Calendar - JV'!H25</f>
        <v>gfp/+</v>
      </c>
      <c r="C26" s="1">
        <f>'Aim 1 Study Calendar - JV'!I25</f>
        <v>1</v>
      </c>
      <c r="D26" s="1">
        <f>'Aim 1 Study Calendar - JV'!AQ25</f>
        <v>16</v>
      </c>
      <c r="E26" s="1" t="str">
        <f>'Aim 1 Study Calendar - JV'!L25</f>
        <v>HFD-SED</v>
      </c>
      <c r="F26" s="1">
        <v>33</v>
      </c>
      <c r="G26" s="1">
        <v>13</v>
      </c>
      <c r="H26" s="1">
        <f t="shared" si="0"/>
        <v>33.216666666666669</v>
      </c>
      <c r="I26" s="1">
        <f t="shared" si="1"/>
        <v>1993</v>
      </c>
      <c r="K26" s="1">
        <f t="shared" si="4"/>
        <v>24</v>
      </c>
      <c r="L26" s="1" t="str">
        <f t="shared" si="5"/>
        <v>gfp/+</v>
      </c>
      <c r="M26" s="1">
        <f t="shared" si="6"/>
        <v>1</v>
      </c>
      <c r="N26" s="1">
        <f t="shared" si="7"/>
        <v>16</v>
      </c>
      <c r="O26" s="1" t="str">
        <f t="shared" si="8"/>
        <v>HFD-SED</v>
      </c>
      <c r="P26" s="1">
        <v>24</v>
      </c>
      <c r="Q26" s="1">
        <v>36</v>
      </c>
      <c r="R26" s="1">
        <f t="shared" si="2"/>
        <v>24.6</v>
      </c>
      <c r="S26" s="1">
        <f t="shared" si="3"/>
        <v>1476</v>
      </c>
    </row>
    <row r="27" spans="1:19">
      <c r="A27" s="80">
        <f>'Aim 1 Study Calendar - JV'!A26</f>
        <v>25</v>
      </c>
      <c r="B27" s="1" t="str">
        <f>'Aim 1 Study Calendar - JV'!H26</f>
        <v>gfp/+</v>
      </c>
      <c r="C27" s="1">
        <f>'Aim 1 Study Calendar - JV'!I26</f>
        <v>1</v>
      </c>
      <c r="D27" s="1">
        <f>'Aim 1 Study Calendar - JV'!AQ26</f>
        <v>16</v>
      </c>
      <c r="E27" s="1" t="str">
        <f>'Aim 1 Study Calendar - JV'!L26</f>
        <v>HFD-EX</v>
      </c>
      <c r="F27" s="1">
        <v>23</v>
      </c>
      <c r="G27" s="1">
        <v>42</v>
      </c>
      <c r="H27" s="1">
        <f t="shared" si="0"/>
        <v>23.7</v>
      </c>
      <c r="I27" s="1">
        <f t="shared" si="1"/>
        <v>1422</v>
      </c>
      <c r="K27" s="1">
        <f t="shared" si="4"/>
        <v>25</v>
      </c>
      <c r="L27" s="1" t="str">
        <f t="shared" si="5"/>
        <v>gfp/+</v>
      </c>
      <c r="M27" s="1">
        <f t="shared" si="6"/>
        <v>1</v>
      </c>
      <c r="N27" s="1">
        <f t="shared" si="7"/>
        <v>16</v>
      </c>
      <c r="O27" s="1" t="str">
        <f t="shared" si="8"/>
        <v>HFD-EX</v>
      </c>
      <c r="P27" s="1">
        <v>38</v>
      </c>
      <c r="Q27" s="1">
        <v>16</v>
      </c>
      <c r="R27" s="1">
        <f t="shared" si="2"/>
        <v>38.266666666666666</v>
      </c>
      <c r="S27" s="1">
        <f t="shared" si="3"/>
        <v>2296</v>
      </c>
    </row>
    <row r="28" spans="1:19">
      <c r="A28" s="80">
        <f>'Aim 1 Study Calendar - JV'!A27</f>
        <v>26</v>
      </c>
      <c r="B28" s="1" t="str">
        <f>'Aim 1 Study Calendar - JV'!H27</f>
        <v>gfp/+</v>
      </c>
      <c r="C28" s="1">
        <f>'Aim 1 Study Calendar - JV'!I27</f>
        <v>1</v>
      </c>
      <c r="D28" s="1">
        <f>'Aim 1 Study Calendar - JV'!AQ27</f>
        <v>16</v>
      </c>
      <c r="E28" s="1" t="str">
        <f>'Aim 1 Study Calendar - JV'!L27</f>
        <v>HFD-EX</v>
      </c>
      <c r="F28" s="1">
        <v>26</v>
      </c>
      <c r="G28" s="1">
        <v>36</v>
      </c>
      <c r="H28" s="1">
        <f t="shared" si="0"/>
        <v>26.6</v>
      </c>
      <c r="I28" s="1">
        <f t="shared" si="1"/>
        <v>1596</v>
      </c>
      <c r="K28" s="1">
        <f t="shared" si="4"/>
        <v>26</v>
      </c>
      <c r="L28" s="1" t="str">
        <f t="shared" si="5"/>
        <v>gfp/+</v>
      </c>
      <c r="M28" s="1">
        <f t="shared" si="6"/>
        <v>1</v>
      </c>
      <c r="N28" s="1">
        <f t="shared" si="7"/>
        <v>16</v>
      </c>
      <c r="O28" s="1" t="str">
        <f t="shared" si="8"/>
        <v>HFD-EX</v>
      </c>
      <c r="P28" s="1">
        <v>33</v>
      </c>
      <c r="Q28" s="1">
        <v>28</v>
      </c>
      <c r="R28" s="1">
        <f t="shared" si="2"/>
        <v>33.466666666666669</v>
      </c>
      <c r="S28" s="1">
        <f t="shared" si="3"/>
        <v>2008</v>
      </c>
    </row>
    <row r="29" spans="1:19">
      <c r="A29" s="80">
        <f>'Aim 1 Study Calendar - JV'!A28</f>
        <v>27</v>
      </c>
      <c r="B29" s="1" t="str">
        <f>'Aim 1 Study Calendar - JV'!H28</f>
        <v>gfp/+</v>
      </c>
      <c r="C29" s="1">
        <f>'Aim 1 Study Calendar - JV'!I28</f>
        <v>1</v>
      </c>
      <c r="D29" s="1">
        <f>'Aim 1 Study Calendar - JV'!AQ28</f>
        <v>16</v>
      </c>
      <c r="E29" s="1" t="str">
        <f>'Aim 1 Study Calendar - JV'!L28</f>
        <v>HFD-EX</v>
      </c>
      <c r="F29" s="1">
        <v>20</v>
      </c>
      <c r="G29" s="1">
        <v>52</v>
      </c>
      <c r="H29" s="1">
        <f t="shared" si="0"/>
        <v>20.866666666666667</v>
      </c>
      <c r="I29" s="1">
        <f t="shared" si="1"/>
        <v>1252</v>
      </c>
      <c r="K29" s="1">
        <f t="shared" si="4"/>
        <v>27</v>
      </c>
      <c r="L29" s="1" t="str">
        <f t="shared" si="5"/>
        <v>gfp/+</v>
      </c>
      <c r="M29" s="1">
        <f t="shared" si="6"/>
        <v>1</v>
      </c>
      <c r="N29" s="1">
        <f t="shared" si="7"/>
        <v>16</v>
      </c>
      <c r="O29" s="1" t="str">
        <f t="shared" si="8"/>
        <v>HFD-EX</v>
      </c>
      <c r="P29" s="1">
        <v>45</v>
      </c>
      <c r="Q29" s="1">
        <v>21</v>
      </c>
      <c r="R29" s="1">
        <f t="shared" si="2"/>
        <v>45.35</v>
      </c>
      <c r="S29" s="1">
        <f t="shared" si="3"/>
        <v>2721</v>
      </c>
    </row>
    <row r="30" spans="1:19">
      <c r="A30" s="134">
        <f>'Aim 1 Study Calendar - JV'!A29</f>
        <v>28</v>
      </c>
      <c r="B30" s="122" t="str">
        <f>'Aim 1 Study Calendar - JV'!H29</f>
        <v>gfp/+</v>
      </c>
      <c r="C30" s="122">
        <f>'Aim 1 Study Calendar - JV'!I29</f>
        <v>1</v>
      </c>
      <c r="D30" s="122">
        <f>'Aim 1 Study Calendar - JV'!AQ29</f>
        <v>16</v>
      </c>
      <c r="E30" s="122" t="str">
        <f>'Aim 1 Study Calendar - JV'!L29</f>
        <v>HFD-SED</v>
      </c>
      <c r="F30" s="122"/>
      <c r="G30" s="122"/>
      <c r="H30" s="1">
        <f t="shared" si="0"/>
        <v>0</v>
      </c>
      <c r="I30" s="1">
        <f t="shared" si="1"/>
        <v>0</v>
      </c>
      <c r="J30" s="122"/>
      <c r="K30" s="122">
        <f t="shared" si="4"/>
        <v>28</v>
      </c>
      <c r="L30" s="122" t="str">
        <f t="shared" si="5"/>
        <v>gfp/+</v>
      </c>
      <c r="M30" s="122">
        <f t="shared" si="6"/>
        <v>1</v>
      </c>
      <c r="N30" s="122">
        <f t="shared" si="7"/>
        <v>16</v>
      </c>
      <c r="O30" s="122" t="str">
        <f t="shared" si="8"/>
        <v>HFD-SED</v>
      </c>
      <c r="P30" s="122"/>
      <c r="Q30" s="122"/>
      <c r="R30" s="1">
        <f t="shared" si="2"/>
        <v>0</v>
      </c>
      <c r="S30" s="1">
        <f t="shared" si="3"/>
        <v>0</v>
      </c>
    </row>
    <row r="31" spans="1:19">
      <c r="A31" s="80">
        <f>'Aim 1 Study Calendar - JV'!A30</f>
        <v>29</v>
      </c>
      <c r="B31" s="1" t="str">
        <f>'Aim 1 Study Calendar - JV'!H30</f>
        <v>gfp/+</v>
      </c>
      <c r="C31" s="1">
        <f>'Aim 1 Study Calendar - JV'!I30</f>
        <v>1</v>
      </c>
      <c r="D31" s="1">
        <f>'Aim 1 Study Calendar - JV'!AQ30</f>
        <v>16</v>
      </c>
      <c r="E31" s="1" t="str">
        <f>'Aim 1 Study Calendar - JV'!L30</f>
        <v>HFD-EX</v>
      </c>
      <c r="F31" s="1">
        <v>31</v>
      </c>
      <c r="G31" s="1">
        <v>11</v>
      </c>
      <c r="H31" s="1">
        <f t="shared" si="0"/>
        <v>31.183333333333334</v>
      </c>
      <c r="I31" s="1">
        <f t="shared" si="1"/>
        <v>1871</v>
      </c>
      <c r="K31" s="1">
        <f t="shared" si="4"/>
        <v>29</v>
      </c>
      <c r="L31" s="1" t="str">
        <f t="shared" si="5"/>
        <v>gfp/+</v>
      </c>
      <c r="M31" s="1">
        <f t="shared" si="6"/>
        <v>1</v>
      </c>
      <c r="N31" s="1">
        <f t="shared" si="7"/>
        <v>16</v>
      </c>
      <c r="O31" s="1" t="str">
        <f t="shared" si="8"/>
        <v>HFD-EX</v>
      </c>
      <c r="P31" s="1">
        <v>45</v>
      </c>
      <c r="Q31" s="1">
        <v>45</v>
      </c>
      <c r="R31" s="1">
        <f t="shared" si="2"/>
        <v>45.75</v>
      </c>
      <c r="S31" s="1">
        <f t="shared" si="3"/>
        <v>2745</v>
      </c>
    </row>
    <row r="32" spans="1:19">
      <c r="A32" s="80">
        <f>'Aim 1 Study Calendar - JV'!A31</f>
        <v>30</v>
      </c>
      <c r="B32" s="1" t="str">
        <f>'Aim 1 Study Calendar - JV'!H31</f>
        <v>gfp/+</v>
      </c>
      <c r="C32" s="1">
        <f>'Aim 1 Study Calendar - JV'!I31</f>
        <v>1</v>
      </c>
      <c r="D32" s="1">
        <f>'Aim 1 Study Calendar - JV'!AQ31</f>
        <v>30</v>
      </c>
      <c r="E32" s="1" t="str">
        <f>'Aim 1 Study Calendar - JV'!L31</f>
        <v>HFD-EX</v>
      </c>
      <c r="F32" s="1">
        <v>23</v>
      </c>
      <c r="G32" s="1">
        <v>47</v>
      </c>
      <c r="H32" s="1">
        <f t="shared" si="0"/>
        <v>23.783333333333335</v>
      </c>
      <c r="I32" s="1">
        <f t="shared" si="1"/>
        <v>1427</v>
      </c>
      <c r="K32" s="1">
        <f t="shared" si="4"/>
        <v>30</v>
      </c>
      <c r="L32" s="1" t="str">
        <f t="shared" si="5"/>
        <v>gfp/+</v>
      </c>
      <c r="M32" s="1">
        <f t="shared" si="6"/>
        <v>1</v>
      </c>
      <c r="N32" s="1">
        <f t="shared" si="7"/>
        <v>30</v>
      </c>
      <c r="O32" s="1" t="str">
        <f t="shared" si="8"/>
        <v>HFD-EX</v>
      </c>
      <c r="R32" s="1">
        <f t="shared" si="2"/>
        <v>0</v>
      </c>
      <c r="S32" s="1">
        <f t="shared" si="3"/>
        <v>0</v>
      </c>
    </row>
    <row r="33" spans="1:19">
      <c r="A33" s="80">
        <f>'Aim 1 Study Calendar - JV'!A32</f>
        <v>31</v>
      </c>
      <c r="B33" s="1" t="str">
        <f>'Aim 1 Study Calendar - JV'!H32</f>
        <v>gfp/+</v>
      </c>
      <c r="C33" s="1">
        <f>'Aim 1 Study Calendar - JV'!I32</f>
        <v>1</v>
      </c>
      <c r="D33" s="1">
        <f>'Aim 1 Study Calendar - JV'!AQ32</f>
        <v>30</v>
      </c>
      <c r="E33" s="1" t="str">
        <f>'Aim 1 Study Calendar - JV'!L32</f>
        <v>HFD-EX</v>
      </c>
      <c r="F33" s="1">
        <v>40</v>
      </c>
      <c r="G33" s="1">
        <v>45</v>
      </c>
      <c r="H33" s="1">
        <f t="shared" si="0"/>
        <v>40.75</v>
      </c>
      <c r="I33" s="1">
        <f t="shared" si="1"/>
        <v>2445</v>
      </c>
      <c r="K33" s="1">
        <f t="shared" si="4"/>
        <v>31</v>
      </c>
      <c r="L33" s="1" t="str">
        <f t="shared" si="5"/>
        <v>gfp/+</v>
      </c>
      <c r="M33" s="1">
        <f t="shared" si="6"/>
        <v>1</v>
      </c>
      <c r="N33" s="1">
        <f t="shared" si="7"/>
        <v>30</v>
      </c>
      <c r="O33" s="1" t="str">
        <f t="shared" si="8"/>
        <v>HFD-EX</v>
      </c>
      <c r="R33" s="1">
        <f t="shared" si="2"/>
        <v>0</v>
      </c>
      <c r="S33" s="1">
        <f t="shared" si="3"/>
        <v>0</v>
      </c>
    </row>
    <row r="34" spans="1:19">
      <c r="A34" s="80">
        <f>'Aim 1 Study Calendar - JV'!A33</f>
        <v>32</v>
      </c>
      <c r="B34" s="1" t="str">
        <f>'Aim 1 Study Calendar - JV'!H33</f>
        <v>gfp/+</v>
      </c>
      <c r="C34" s="1">
        <f>'Aim 1 Study Calendar - JV'!I33</f>
        <v>1</v>
      </c>
      <c r="D34" s="1">
        <f>'Aim 1 Study Calendar - JV'!AQ33</f>
        <v>30</v>
      </c>
      <c r="E34" s="1" t="str">
        <f>'Aim 1 Study Calendar - JV'!L33</f>
        <v>HFD-SED</v>
      </c>
      <c r="F34" s="1">
        <v>43</v>
      </c>
      <c r="G34" s="1">
        <v>35</v>
      </c>
      <c r="H34" s="1">
        <f t="shared" si="0"/>
        <v>43.583333333333336</v>
      </c>
      <c r="I34" s="1">
        <f t="shared" si="1"/>
        <v>2615</v>
      </c>
      <c r="K34" s="1">
        <f t="shared" si="4"/>
        <v>32</v>
      </c>
      <c r="L34" s="1" t="str">
        <f t="shared" si="5"/>
        <v>gfp/+</v>
      </c>
      <c r="M34" s="1">
        <f t="shared" si="6"/>
        <v>1</v>
      </c>
      <c r="N34" s="1">
        <f t="shared" si="7"/>
        <v>30</v>
      </c>
      <c r="O34" s="1" t="str">
        <f t="shared" si="8"/>
        <v>HFD-SED</v>
      </c>
      <c r="R34" s="1">
        <f t="shared" si="2"/>
        <v>0</v>
      </c>
      <c r="S34" s="1">
        <f t="shared" si="3"/>
        <v>0</v>
      </c>
    </row>
    <row r="35" spans="1:19">
      <c r="A35" s="80">
        <f>'Aim 1 Study Calendar - JV'!A34</f>
        <v>33</v>
      </c>
      <c r="B35" s="1" t="str">
        <f>'Aim 1 Study Calendar - JV'!H34</f>
        <v>gfp/+</v>
      </c>
      <c r="C35" s="1">
        <f>'Aim 1 Study Calendar - JV'!I34</f>
        <v>1</v>
      </c>
      <c r="D35" s="1">
        <f>'Aim 1 Study Calendar - JV'!AQ34</f>
        <v>30</v>
      </c>
      <c r="E35" s="1" t="str">
        <f>'Aim 1 Study Calendar - JV'!L34</f>
        <v>HFD-SED</v>
      </c>
      <c r="F35" s="1">
        <v>43</v>
      </c>
      <c r="G35" s="1">
        <v>35</v>
      </c>
      <c r="H35" s="1">
        <f t="shared" si="0"/>
        <v>43.583333333333336</v>
      </c>
      <c r="I35" s="1">
        <f t="shared" si="1"/>
        <v>2615</v>
      </c>
      <c r="K35" s="1">
        <f t="shared" si="4"/>
        <v>33</v>
      </c>
      <c r="L35" s="1" t="str">
        <f t="shared" si="5"/>
        <v>gfp/+</v>
      </c>
      <c r="M35" s="1">
        <f t="shared" si="6"/>
        <v>1</v>
      </c>
      <c r="N35" s="1">
        <f t="shared" si="7"/>
        <v>30</v>
      </c>
      <c r="O35" s="1" t="str">
        <f t="shared" si="8"/>
        <v>HFD-SED</v>
      </c>
      <c r="R35" s="1">
        <f t="shared" ref="R35:R66" si="10">P35+(Q35/60)</f>
        <v>0</v>
      </c>
      <c r="S35" s="1">
        <f t="shared" ref="S35:S66" si="11">Q35+(P35*60)</f>
        <v>0</v>
      </c>
    </row>
    <row r="36" spans="1:19">
      <c r="A36" s="80">
        <f>'Aim 1 Study Calendar - JV'!A35</f>
        <v>34</v>
      </c>
      <c r="B36" s="1" t="str">
        <f>'Aim 1 Study Calendar - JV'!H35</f>
        <v>gfp/+</v>
      </c>
      <c r="C36" s="1">
        <f>'Aim 1 Study Calendar - JV'!I35</f>
        <v>1</v>
      </c>
      <c r="D36" s="1">
        <f>'Aim 1 Study Calendar - JV'!AQ35</f>
        <v>30</v>
      </c>
      <c r="E36" s="1" t="str">
        <f>'Aim 1 Study Calendar - JV'!L35</f>
        <v>HFD-EX</v>
      </c>
      <c r="F36" s="1">
        <v>23</v>
      </c>
      <c r="G36" s="1">
        <v>50</v>
      </c>
      <c r="H36" s="1">
        <f t="shared" si="0"/>
        <v>23.833333333333332</v>
      </c>
      <c r="I36" s="1">
        <f t="shared" si="1"/>
        <v>1430</v>
      </c>
      <c r="K36" s="1">
        <f t="shared" si="4"/>
        <v>34</v>
      </c>
      <c r="L36" s="1" t="str">
        <f t="shared" si="5"/>
        <v>gfp/+</v>
      </c>
      <c r="M36" s="1">
        <f t="shared" si="6"/>
        <v>1</v>
      </c>
      <c r="N36" s="1">
        <f t="shared" si="7"/>
        <v>30</v>
      </c>
      <c r="O36" s="1" t="str">
        <f t="shared" si="8"/>
        <v>HFD-EX</v>
      </c>
      <c r="R36" s="1">
        <f t="shared" si="10"/>
        <v>0</v>
      </c>
      <c r="S36" s="1">
        <f t="shared" si="11"/>
        <v>0</v>
      </c>
    </row>
    <row r="37" spans="1:19">
      <c r="A37" s="80">
        <f>'Aim 1 Study Calendar - JV'!A36</f>
        <v>35</v>
      </c>
      <c r="B37" s="1" t="str">
        <f>'Aim 1 Study Calendar - JV'!H36</f>
        <v>gfp/+</v>
      </c>
      <c r="C37" s="1">
        <f>'Aim 1 Study Calendar - JV'!I36</f>
        <v>1</v>
      </c>
      <c r="D37" s="1">
        <f>'Aim 1 Study Calendar - JV'!AQ36</f>
        <v>30</v>
      </c>
      <c r="E37" s="1" t="str">
        <f>'Aim 1 Study Calendar - JV'!L36</f>
        <v>HFD-EX</v>
      </c>
      <c r="F37" s="1">
        <v>43</v>
      </c>
      <c r="G37" s="1">
        <v>35</v>
      </c>
      <c r="H37" s="1">
        <f t="shared" si="0"/>
        <v>43.583333333333336</v>
      </c>
      <c r="I37" s="1">
        <f t="shared" si="1"/>
        <v>2615</v>
      </c>
      <c r="K37" s="1">
        <f t="shared" si="4"/>
        <v>35</v>
      </c>
      <c r="L37" s="1" t="str">
        <f t="shared" si="5"/>
        <v>gfp/+</v>
      </c>
      <c r="M37" s="1">
        <f t="shared" si="6"/>
        <v>1</v>
      </c>
      <c r="N37" s="1">
        <f t="shared" si="7"/>
        <v>30</v>
      </c>
      <c r="O37" s="1" t="str">
        <f t="shared" si="8"/>
        <v>HFD-EX</v>
      </c>
      <c r="R37" s="1">
        <f t="shared" si="10"/>
        <v>0</v>
      </c>
      <c r="S37" s="1">
        <f t="shared" si="11"/>
        <v>0</v>
      </c>
    </row>
    <row r="38" spans="1:19">
      <c r="A38" s="80">
        <f>'Aim 1 Study Calendar - JV'!A37</f>
        <v>36</v>
      </c>
      <c r="B38" s="1" t="str">
        <f>'Aim 1 Study Calendar - JV'!H37</f>
        <v>gfp/+</v>
      </c>
      <c r="C38" s="1">
        <f>'Aim 1 Study Calendar - JV'!I37</f>
        <v>1</v>
      </c>
      <c r="D38" s="1">
        <f>'Aim 1 Study Calendar - JV'!AQ37</f>
        <v>30</v>
      </c>
      <c r="E38" s="1" t="str">
        <f>'Aim 1 Study Calendar - JV'!L37</f>
        <v>HFD-SED</v>
      </c>
      <c r="F38" s="1">
        <v>27</v>
      </c>
      <c r="G38" s="1">
        <v>25</v>
      </c>
      <c r="H38" s="1">
        <f t="shared" si="0"/>
        <v>27.416666666666668</v>
      </c>
      <c r="I38" s="1">
        <f t="shared" si="1"/>
        <v>1645</v>
      </c>
      <c r="K38" s="1">
        <f t="shared" si="4"/>
        <v>36</v>
      </c>
      <c r="L38" s="1" t="str">
        <f t="shared" si="5"/>
        <v>gfp/+</v>
      </c>
      <c r="M38" s="1">
        <f t="shared" si="6"/>
        <v>1</v>
      </c>
      <c r="N38" s="1">
        <f t="shared" si="7"/>
        <v>30</v>
      </c>
      <c r="O38" s="1" t="str">
        <f t="shared" si="8"/>
        <v>HFD-SED</v>
      </c>
      <c r="P38" s="1" t="str">
        <f t="shared" si="9"/>
        <v/>
      </c>
      <c r="R38" s="1" t="e">
        <f t="shared" si="10"/>
        <v>#VALUE!</v>
      </c>
      <c r="S38" s="1" t="e">
        <f t="shared" si="11"/>
        <v>#VALUE!</v>
      </c>
    </row>
    <row r="39" spans="1:19">
      <c r="A39" s="80">
        <f>'Aim 1 Study Calendar - JV'!A38</f>
        <v>37</v>
      </c>
      <c r="B39" s="1" t="str">
        <f>'Aim 1 Study Calendar - JV'!H38</f>
        <v>gfp/+</v>
      </c>
      <c r="C39" s="1">
        <f>'Aim 1 Study Calendar - JV'!I38</f>
        <v>1</v>
      </c>
      <c r="D39" s="1">
        <f>'Aim 1 Study Calendar - JV'!AQ38</f>
        <v>30</v>
      </c>
      <c r="E39" s="1" t="str">
        <f>'Aim 1 Study Calendar - JV'!L38</f>
        <v>HFD-SED</v>
      </c>
      <c r="F39" s="1">
        <v>25</v>
      </c>
      <c r="H39" s="1">
        <f t="shared" si="0"/>
        <v>25</v>
      </c>
      <c r="I39" s="1">
        <f t="shared" si="1"/>
        <v>1500</v>
      </c>
      <c r="K39" s="1">
        <f t="shared" si="4"/>
        <v>37</v>
      </c>
      <c r="L39" s="1" t="str">
        <f t="shared" si="5"/>
        <v>gfp/+</v>
      </c>
      <c r="M39" s="1">
        <f t="shared" si="6"/>
        <v>1</v>
      </c>
      <c r="N39" s="1">
        <f t="shared" si="7"/>
        <v>30</v>
      </c>
      <c r="O39" s="1" t="str">
        <f t="shared" si="8"/>
        <v>HFD-SED</v>
      </c>
      <c r="P39" s="1" t="str">
        <f t="shared" si="9"/>
        <v/>
      </c>
      <c r="R39" s="1" t="e">
        <f t="shared" si="10"/>
        <v>#VALUE!</v>
      </c>
      <c r="S39" s="1" t="e">
        <f t="shared" si="11"/>
        <v>#VALUE!</v>
      </c>
    </row>
    <row r="40" spans="1:19">
      <c r="A40" s="80">
        <f>'Aim 1 Study Calendar - JV'!A39</f>
        <v>38</v>
      </c>
      <c r="B40" s="1" t="str">
        <f>'Aim 1 Study Calendar - JV'!H39</f>
        <v>gfp/+</v>
      </c>
      <c r="C40" s="1">
        <f>'Aim 1 Study Calendar - JV'!I39</f>
        <v>1</v>
      </c>
      <c r="D40" s="1">
        <f>'Aim 1 Study Calendar - JV'!AQ39</f>
        <v>30</v>
      </c>
      <c r="E40" s="1" t="str">
        <f>'Aim 1 Study Calendar - JV'!L39</f>
        <v>HFD-SED</v>
      </c>
      <c r="F40" s="1">
        <v>36</v>
      </c>
      <c r="G40" s="1">
        <v>20</v>
      </c>
      <c r="H40" s="1">
        <f t="shared" si="0"/>
        <v>36.333333333333336</v>
      </c>
      <c r="I40" s="1">
        <f t="shared" si="1"/>
        <v>2180</v>
      </c>
      <c r="K40" s="1">
        <f t="shared" si="4"/>
        <v>38</v>
      </c>
      <c r="L40" s="1" t="str">
        <f t="shared" si="5"/>
        <v>gfp/+</v>
      </c>
      <c r="M40" s="1">
        <f t="shared" si="6"/>
        <v>1</v>
      </c>
      <c r="N40" s="1">
        <f t="shared" si="7"/>
        <v>30</v>
      </c>
      <c r="O40" s="1" t="str">
        <f t="shared" si="8"/>
        <v>HFD-SED</v>
      </c>
      <c r="P40" s="1" t="str">
        <f t="shared" si="9"/>
        <v/>
      </c>
      <c r="R40" s="1" t="e">
        <f t="shared" si="10"/>
        <v>#VALUE!</v>
      </c>
      <c r="S40" s="1" t="e">
        <f t="shared" si="11"/>
        <v>#VALUE!</v>
      </c>
    </row>
    <row r="41" spans="1:19">
      <c r="A41" s="80">
        <f>'Aim 1 Study Calendar - JV'!A40</f>
        <v>39</v>
      </c>
      <c r="B41" s="1" t="str">
        <f>'Aim 1 Study Calendar - JV'!H40</f>
        <v>gfp/+</v>
      </c>
      <c r="C41" s="1">
        <f>'Aim 1 Study Calendar - JV'!I40</f>
        <v>1</v>
      </c>
      <c r="D41" s="1">
        <f>'Aim 1 Study Calendar - JV'!AQ40</f>
        <v>16</v>
      </c>
      <c r="E41" s="1" t="str">
        <f>'Aim 1 Study Calendar - JV'!L40</f>
        <v>CON-EX</v>
      </c>
      <c r="F41" s="1">
        <v>25</v>
      </c>
      <c r="G41" s="1">
        <v>46</v>
      </c>
      <c r="H41" s="1">
        <f t="shared" si="0"/>
        <v>25.766666666666666</v>
      </c>
      <c r="I41" s="1">
        <f t="shared" si="1"/>
        <v>1546</v>
      </c>
      <c r="K41" s="1">
        <f t="shared" si="4"/>
        <v>39</v>
      </c>
      <c r="L41" s="1" t="str">
        <f t="shared" si="5"/>
        <v>gfp/+</v>
      </c>
      <c r="M41" s="1">
        <f t="shared" si="6"/>
        <v>1</v>
      </c>
      <c r="N41" s="1">
        <f t="shared" si="7"/>
        <v>16</v>
      </c>
      <c r="O41" s="1" t="str">
        <f t="shared" si="8"/>
        <v>CON-EX</v>
      </c>
      <c r="P41" s="1" t="str">
        <f t="shared" si="9"/>
        <v/>
      </c>
      <c r="R41" s="1" t="e">
        <f t="shared" si="10"/>
        <v>#VALUE!</v>
      </c>
      <c r="S41" s="1" t="e">
        <f t="shared" si="11"/>
        <v>#VALUE!</v>
      </c>
    </row>
    <row r="42" spans="1:19">
      <c r="A42" s="80">
        <f>'Aim 1 Study Calendar - JV'!A41</f>
        <v>40</v>
      </c>
      <c r="B42" s="1" t="str">
        <f>'Aim 1 Study Calendar - JV'!H41</f>
        <v>gfp/+</v>
      </c>
      <c r="C42" s="1">
        <f>'Aim 1 Study Calendar - JV'!I41</f>
        <v>1</v>
      </c>
      <c r="D42" s="1">
        <f>'Aim 1 Study Calendar - JV'!AQ41</f>
        <v>16</v>
      </c>
      <c r="E42" s="1" t="str">
        <f>'Aim 1 Study Calendar - JV'!L41</f>
        <v>CON-EX</v>
      </c>
      <c r="F42" s="1">
        <v>20</v>
      </c>
      <c r="G42" s="1">
        <v>50</v>
      </c>
      <c r="H42" s="1">
        <f t="shared" si="0"/>
        <v>20.833333333333332</v>
      </c>
      <c r="I42" s="1">
        <f t="shared" si="1"/>
        <v>1250</v>
      </c>
      <c r="K42" s="1">
        <f t="shared" si="4"/>
        <v>40</v>
      </c>
      <c r="L42" s="1" t="str">
        <f t="shared" si="5"/>
        <v>gfp/+</v>
      </c>
      <c r="M42" s="1">
        <f t="shared" si="6"/>
        <v>1</v>
      </c>
      <c r="N42" s="1">
        <f t="shared" si="7"/>
        <v>16</v>
      </c>
      <c r="O42" s="1" t="str">
        <f t="shared" si="8"/>
        <v>CON-EX</v>
      </c>
      <c r="P42" s="1" t="str">
        <f t="shared" si="9"/>
        <v/>
      </c>
      <c r="R42" s="1" t="e">
        <f t="shared" si="10"/>
        <v>#VALUE!</v>
      </c>
      <c r="S42" s="1" t="e">
        <f t="shared" si="11"/>
        <v>#VALUE!</v>
      </c>
    </row>
    <row r="43" spans="1:19">
      <c r="A43" s="80">
        <f>'Aim 1 Study Calendar - JV'!A42</f>
        <v>41</v>
      </c>
      <c r="B43" s="1" t="str">
        <f>'Aim 1 Study Calendar - JV'!H42</f>
        <v>gfp/+</v>
      </c>
      <c r="C43" s="1">
        <f>'Aim 1 Study Calendar - JV'!I42</f>
        <v>1</v>
      </c>
      <c r="D43" s="1">
        <f>'Aim 1 Study Calendar - JV'!AQ42</f>
        <v>16</v>
      </c>
      <c r="E43" s="1" t="str">
        <f>'Aim 1 Study Calendar - JV'!L42</f>
        <v>CON-SED</v>
      </c>
      <c r="F43" s="1">
        <v>31</v>
      </c>
      <c r="G43" s="1">
        <v>46</v>
      </c>
      <c r="H43" s="1">
        <f t="shared" si="0"/>
        <v>31.766666666666666</v>
      </c>
      <c r="I43" s="1">
        <f t="shared" si="1"/>
        <v>1906</v>
      </c>
      <c r="K43" s="1">
        <f t="shared" si="4"/>
        <v>41</v>
      </c>
      <c r="L43" s="1" t="str">
        <f t="shared" si="5"/>
        <v>gfp/+</v>
      </c>
      <c r="M43" s="1">
        <f t="shared" si="6"/>
        <v>1</v>
      </c>
      <c r="N43" s="1">
        <f t="shared" si="7"/>
        <v>16</v>
      </c>
      <c r="O43" s="1" t="str">
        <f t="shared" si="8"/>
        <v>CON-SED</v>
      </c>
      <c r="P43" s="1" t="str">
        <f t="shared" si="9"/>
        <v/>
      </c>
      <c r="R43" s="1" t="e">
        <f t="shared" si="10"/>
        <v>#VALUE!</v>
      </c>
      <c r="S43" s="1" t="e">
        <f t="shared" si="11"/>
        <v>#VALUE!</v>
      </c>
    </row>
    <row r="44" spans="1:19">
      <c r="A44" s="80">
        <f>'Aim 1 Study Calendar - JV'!A43</f>
        <v>42</v>
      </c>
      <c r="B44" s="1" t="str">
        <f>'Aim 1 Study Calendar - JV'!H43</f>
        <v>gfp/+</v>
      </c>
      <c r="C44" s="1">
        <f>'Aim 1 Study Calendar - JV'!I43</f>
        <v>1</v>
      </c>
      <c r="D44" s="1">
        <f>'Aim 1 Study Calendar - JV'!AQ43</f>
        <v>16</v>
      </c>
      <c r="E44" s="1" t="str">
        <f>'Aim 1 Study Calendar - JV'!L43</f>
        <v>CON-SED</v>
      </c>
      <c r="F44" s="1">
        <v>23</v>
      </c>
      <c r="G44" s="1">
        <v>42</v>
      </c>
      <c r="H44" s="1">
        <f t="shared" si="0"/>
        <v>23.7</v>
      </c>
      <c r="I44" s="1">
        <f t="shared" si="1"/>
        <v>1422</v>
      </c>
      <c r="K44" s="1">
        <f t="shared" si="4"/>
        <v>42</v>
      </c>
      <c r="L44" s="1" t="str">
        <f t="shared" si="5"/>
        <v>gfp/+</v>
      </c>
      <c r="M44" s="1">
        <f t="shared" si="6"/>
        <v>1</v>
      </c>
      <c r="N44" s="1">
        <f t="shared" si="7"/>
        <v>16</v>
      </c>
      <c r="O44" s="1" t="str">
        <f t="shared" si="8"/>
        <v>CON-SED</v>
      </c>
      <c r="P44" s="1" t="str">
        <f t="shared" si="9"/>
        <v/>
      </c>
      <c r="R44" s="1" t="e">
        <f t="shared" si="10"/>
        <v>#VALUE!</v>
      </c>
      <c r="S44" s="1" t="e">
        <f t="shared" si="11"/>
        <v>#VALUE!</v>
      </c>
    </row>
    <row r="45" spans="1:19">
      <c r="A45" s="80">
        <f>'Aim 1 Study Calendar - JV'!A44</f>
        <v>43</v>
      </c>
      <c r="B45" s="1" t="str">
        <f>'Aim 1 Study Calendar - JV'!H44</f>
        <v>gfp/+</v>
      </c>
      <c r="C45" s="1">
        <f>'Aim 1 Study Calendar - JV'!I44</f>
        <v>1</v>
      </c>
      <c r="D45" s="1">
        <f>'Aim 1 Study Calendar - JV'!AQ44</f>
        <v>16</v>
      </c>
      <c r="E45" s="1" t="str">
        <f>'Aim 1 Study Calendar - JV'!L44</f>
        <v>CON-EX</v>
      </c>
      <c r="F45" s="1">
        <v>22</v>
      </c>
      <c r="G45" s="1">
        <v>10</v>
      </c>
      <c r="H45" s="1">
        <f t="shared" si="0"/>
        <v>22.166666666666668</v>
      </c>
      <c r="I45" s="1">
        <f t="shared" si="1"/>
        <v>1330</v>
      </c>
      <c r="K45" s="1">
        <f t="shared" si="4"/>
        <v>43</v>
      </c>
      <c r="L45" s="1" t="str">
        <f t="shared" si="5"/>
        <v>gfp/+</v>
      </c>
      <c r="M45" s="1">
        <f t="shared" si="6"/>
        <v>1</v>
      </c>
      <c r="N45" s="1">
        <f t="shared" si="7"/>
        <v>16</v>
      </c>
      <c r="O45" s="1" t="str">
        <f t="shared" si="8"/>
        <v>CON-EX</v>
      </c>
      <c r="P45" s="1" t="str">
        <f t="shared" si="9"/>
        <v/>
      </c>
      <c r="R45" s="1" t="e">
        <f t="shared" si="10"/>
        <v>#VALUE!</v>
      </c>
      <c r="S45" s="1" t="e">
        <f t="shared" si="11"/>
        <v>#VALUE!</v>
      </c>
    </row>
    <row r="46" spans="1:19">
      <c r="A46" s="80">
        <f>'Aim 1 Study Calendar - JV'!A45</f>
        <v>44</v>
      </c>
      <c r="B46" s="1" t="str">
        <f>'Aim 1 Study Calendar - JV'!H45</f>
        <v>gfp/+</v>
      </c>
      <c r="C46" s="1">
        <f>'Aim 1 Study Calendar - JV'!I45</f>
        <v>1</v>
      </c>
      <c r="D46" s="1">
        <f>'Aim 1 Study Calendar - JV'!AQ45</f>
        <v>16</v>
      </c>
      <c r="E46" s="1" t="str">
        <f>'Aim 1 Study Calendar - JV'!L45</f>
        <v>CON-SED</v>
      </c>
      <c r="F46" s="1">
        <v>24</v>
      </c>
      <c r="G46" s="1">
        <v>31</v>
      </c>
      <c r="H46" s="1">
        <f t="shared" si="0"/>
        <v>24.516666666666666</v>
      </c>
      <c r="I46" s="1">
        <f t="shared" si="1"/>
        <v>1471</v>
      </c>
      <c r="K46" s="1">
        <f t="shared" si="4"/>
        <v>44</v>
      </c>
      <c r="L46" s="1" t="str">
        <f t="shared" si="5"/>
        <v>gfp/+</v>
      </c>
      <c r="M46" s="1">
        <f t="shared" si="6"/>
        <v>1</v>
      </c>
      <c r="N46" s="1">
        <f t="shared" si="7"/>
        <v>16</v>
      </c>
      <c r="O46" s="1" t="str">
        <f t="shared" si="8"/>
        <v>CON-SED</v>
      </c>
      <c r="P46" s="1" t="str">
        <f t="shared" si="9"/>
        <v/>
      </c>
      <c r="R46" s="1" t="e">
        <f t="shared" si="10"/>
        <v>#VALUE!</v>
      </c>
      <c r="S46" s="1" t="e">
        <f t="shared" si="11"/>
        <v>#VALUE!</v>
      </c>
    </row>
    <row r="47" spans="1:19">
      <c r="A47" s="80">
        <f>'Aim 1 Study Calendar - JV'!A46</f>
        <v>45</v>
      </c>
      <c r="B47" s="1" t="str">
        <f>'Aim 1 Study Calendar - JV'!H46</f>
        <v>gfp/+</v>
      </c>
      <c r="C47" s="1">
        <f>'Aim 1 Study Calendar - JV'!I46</f>
        <v>1</v>
      </c>
      <c r="D47" s="1">
        <f>'Aim 1 Study Calendar - JV'!AQ46</f>
        <v>30</v>
      </c>
      <c r="E47" s="1" t="str">
        <f>'Aim 1 Study Calendar - JV'!L46</f>
        <v>CON-SED</v>
      </c>
      <c r="F47" s="1">
        <v>29</v>
      </c>
      <c r="G47" s="1">
        <v>49</v>
      </c>
      <c r="H47" s="1">
        <f t="shared" si="0"/>
        <v>29.816666666666666</v>
      </c>
      <c r="I47" s="1">
        <f t="shared" si="1"/>
        <v>1789</v>
      </c>
      <c r="K47" s="1">
        <f t="shared" si="4"/>
        <v>45</v>
      </c>
      <c r="L47" s="1" t="str">
        <f t="shared" si="5"/>
        <v>gfp/+</v>
      </c>
      <c r="M47" s="1">
        <f t="shared" si="6"/>
        <v>1</v>
      </c>
      <c r="N47" s="1">
        <f t="shared" si="7"/>
        <v>30</v>
      </c>
      <c r="O47" s="1" t="str">
        <f t="shared" si="8"/>
        <v>CON-SED</v>
      </c>
      <c r="P47" s="1" t="str">
        <f t="shared" si="9"/>
        <v/>
      </c>
      <c r="R47" s="1" t="e">
        <f t="shared" si="10"/>
        <v>#VALUE!</v>
      </c>
      <c r="S47" s="1" t="e">
        <f t="shared" si="11"/>
        <v>#VALUE!</v>
      </c>
    </row>
    <row r="48" spans="1:19">
      <c r="A48" s="80">
        <f>'Aim 1 Study Calendar - JV'!A47</f>
        <v>46</v>
      </c>
      <c r="B48" s="1" t="str">
        <f>'Aim 1 Study Calendar - JV'!H47</f>
        <v>gfp/+</v>
      </c>
      <c r="C48" s="1">
        <f>'Aim 1 Study Calendar - JV'!I47</f>
        <v>1</v>
      </c>
      <c r="D48" s="1">
        <f>'Aim 1 Study Calendar - JV'!AQ47</f>
        <v>30</v>
      </c>
      <c r="E48" s="1" t="str">
        <f>'Aim 1 Study Calendar - JV'!L47</f>
        <v>CON-SED</v>
      </c>
      <c r="F48" s="1">
        <v>32</v>
      </c>
      <c r="G48" s="1">
        <v>31</v>
      </c>
      <c r="H48" s="1">
        <f t="shared" si="0"/>
        <v>32.516666666666666</v>
      </c>
      <c r="I48" s="1">
        <f t="shared" si="1"/>
        <v>1951</v>
      </c>
      <c r="K48" s="1">
        <f t="shared" si="4"/>
        <v>46</v>
      </c>
      <c r="L48" s="1" t="str">
        <f t="shared" si="5"/>
        <v>gfp/+</v>
      </c>
      <c r="M48" s="1">
        <f t="shared" si="6"/>
        <v>1</v>
      </c>
      <c r="N48" s="1">
        <f t="shared" si="7"/>
        <v>30</v>
      </c>
      <c r="O48" s="1" t="str">
        <f t="shared" si="8"/>
        <v>CON-SED</v>
      </c>
      <c r="P48" s="1" t="str">
        <f t="shared" si="9"/>
        <v/>
      </c>
      <c r="R48" s="1" t="e">
        <f t="shared" si="10"/>
        <v>#VALUE!</v>
      </c>
      <c r="S48" s="1" t="e">
        <f t="shared" si="11"/>
        <v>#VALUE!</v>
      </c>
    </row>
    <row r="49" spans="1:19">
      <c r="A49" s="80">
        <f>'Aim 1 Study Calendar - JV'!A48</f>
        <v>47</v>
      </c>
      <c r="B49" s="1" t="str">
        <f>'Aim 1 Study Calendar - JV'!H48</f>
        <v>gfp/+</v>
      </c>
      <c r="C49" s="1">
        <f>'Aim 1 Study Calendar - JV'!I48</f>
        <v>1</v>
      </c>
      <c r="D49" s="1">
        <f>'Aim 1 Study Calendar - JV'!AQ48</f>
        <v>30</v>
      </c>
      <c r="E49" s="1" t="str">
        <f>'Aim 1 Study Calendar - JV'!L48</f>
        <v>CON-SED</v>
      </c>
      <c r="F49" s="1">
        <v>47</v>
      </c>
      <c r="G49" s="1">
        <v>15</v>
      </c>
      <c r="H49" s="1">
        <f t="shared" si="0"/>
        <v>47.25</v>
      </c>
      <c r="I49" s="1">
        <f t="shared" si="1"/>
        <v>2835</v>
      </c>
      <c r="K49" s="1">
        <f t="shared" si="4"/>
        <v>47</v>
      </c>
      <c r="L49" s="1" t="str">
        <f t="shared" si="5"/>
        <v>gfp/+</v>
      </c>
      <c r="M49" s="1">
        <f t="shared" si="6"/>
        <v>1</v>
      </c>
      <c r="N49" s="1">
        <f t="shared" si="7"/>
        <v>30</v>
      </c>
      <c r="O49" s="1" t="str">
        <f t="shared" si="8"/>
        <v>CON-SED</v>
      </c>
      <c r="P49" s="1" t="str">
        <f t="shared" si="9"/>
        <v/>
      </c>
      <c r="R49" s="1" t="e">
        <f t="shared" si="10"/>
        <v>#VALUE!</v>
      </c>
      <c r="S49" s="1" t="e">
        <f t="shared" si="11"/>
        <v>#VALUE!</v>
      </c>
    </row>
    <row r="50" spans="1:19">
      <c r="A50" s="80">
        <f>'Aim 1 Study Calendar - JV'!A49</f>
        <v>48</v>
      </c>
      <c r="B50" s="1" t="str">
        <f>'Aim 1 Study Calendar - JV'!H49</f>
        <v>gfp/+</v>
      </c>
      <c r="C50" s="1">
        <f>'Aim 1 Study Calendar - JV'!I49</f>
        <v>1</v>
      </c>
      <c r="D50" s="1">
        <f>'Aim 1 Study Calendar - JV'!AQ49</f>
        <v>16</v>
      </c>
      <c r="E50" s="1" t="str">
        <f>'Aim 1 Study Calendar - JV'!L49</f>
        <v>CON-EX</v>
      </c>
      <c r="F50" s="1">
        <v>39</v>
      </c>
      <c r="G50" s="1">
        <v>22</v>
      </c>
      <c r="H50" s="1">
        <f t="shared" si="0"/>
        <v>39.366666666666667</v>
      </c>
      <c r="I50" s="1">
        <f t="shared" si="1"/>
        <v>2362</v>
      </c>
      <c r="K50" s="1">
        <f t="shared" si="4"/>
        <v>48</v>
      </c>
      <c r="L50" s="1" t="str">
        <f t="shared" si="5"/>
        <v>gfp/+</v>
      </c>
      <c r="M50" s="1">
        <f t="shared" si="6"/>
        <v>1</v>
      </c>
      <c r="N50" s="1">
        <f t="shared" si="7"/>
        <v>16</v>
      </c>
      <c r="O50" s="1" t="str">
        <f t="shared" si="8"/>
        <v>CON-EX</v>
      </c>
      <c r="P50" s="1" t="str">
        <f t="shared" si="9"/>
        <v/>
      </c>
      <c r="R50" s="1" t="e">
        <f t="shared" si="10"/>
        <v>#VALUE!</v>
      </c>
      <c r="S50" s="1" t="e">
        <f t="shared" si="11"/>
        <v>#VALUE!</v>
      </c>
    </row>
    <row r="51" spans="1:19">
      <c r="A51" s="80">
        <f>'Aim 1 Study Calendar - JV'!A50</f>
        <v>49</v>
      </c>
      <c r="B51" s="1" t="str">
        <f>'Aim 1 Study Calendar - JV'!H50</f>
        <v>gfp/+</v>
      </c>
      <c r="C51" s="1">
        <f>'Aim 1 Study Calendar - JV'!I50</f>
        <v>1</v>
      </c>
      <c r="D51" s="1">
        <f>'Aim 1 Study Calendar - JV'!AQ50</f>
        <v>16</v>
      </c>
      <c r="E51" s="1" t="str">
        <f>'Aim 1 Study Calendar - JV'!L50</f>
        <v>CON-EX</v>
      </c>
      <c r="F51" s="1">
        <v>33</v>
      </c>
      <c r="G51" s="1">
        <v>33</v>
      </c>
      <c r="H51" s="1">
        <f t="shared" si="0"/>
        <v>33.549999999999997</v>
      </c>
      <c r="I51" s="1">
        <f t="shared" si="1"/>
        <v>2013</v>
      </c>
      <c r="K51" s="1">
        <f t="shared" si="4"/>
        <v>49</v>
      </c>
      <c r="L51" s="1" t="str">
        <f t="shared" si="5"/>
        <v>gfp/+</v>
      </c>
      <c r="M51" s="1">
        <f t="shared" si="6"/>
        <v>1</v>
      </c>
      <c r="N51" s="1">
        <f t="shared" si="7"/>
        <v>16</v>
      </c>
      <c r="O51" s="1" t="str">
        <f t="shared" si="8"/>
        <v>CON-EX</v>
      </c>
      <c r="P51" s="1" t="str">
        <f t="shared" si="9"/>
        <v/>
      </c>
      <c r="R51" s="1" t="e">
        <f t="shared" si="10"/>
        <v>#VALUE!</v>
      </c>
      <c r="S51" s="1" t="e">
        <f t="shared" si="11"/>
        <v>#VALUE!</v>
      </c>
    </row>
    <row r="52" spans="1:19">
      <c r="A52" s="80">
        <f>'Aim 1 Study Calendar - JV'!A51</f>
        <v>50</v>
      </c>
      <c r="B52" s="1" t="str">
        <f>'Aim 1 Study Calendar - JV'!H51</f>
        <v>gfp/+</v>
      </c>
      <c r="C52" s="1">
        <f>'Aim 1 Study Calendar - JV'!I51</f>
        <v>1</v>
      </c>
      <c r="D52" s="1">
        <f>'Aim 1 Study Calendar - JV'!AQ51</f>
        <v>30</v>
      </c>
      <c r="E52" s="1" t="str">
        <f>'Aim 1 Study Calendar - JV'!L51</f>
        <v>CON-SED</v>
      </c>
      <c r="F52" s="1">
        <v>24</v>
      </c>
      <c r="G52" s="1">
        <v>38</v>
      </c>
      <c r="H52" s="1">
        <f t="shared" si="0"/>
        <v>24.633333333333333</v>
      </c>
      <c r="I52" s="1">
        <f t="shared" si="1"/>
        <v>1478</v>
      </c>
      <c r="K52" s="1">
        <f t="shared" si="4"/>
        <v>50</v>
      </c>
      <c r="L52" s="1" t="str">
        <f t="shared" si="5"/>
        <v>gfp/+</v>
      </c>
      <c r="M52" s="1">
        <f t="shared" si="6"/>
        <v>1</v>
      </c>
      <c r="N52" s="1">
        <f t="shared" si="7"/>
        <v>30</v>
      </c>
      <c r="O52" s="1" t="str">
        <f t="shared" si="8"/>
        <v>CON-SED</v>
      </c>
      <c r="P52" s="1" t="str">
        <f t="shared" si="9"/>
        <v/>
      </c>
      <c r="R52" s="1" t="e">
        <f t="shared" si="10"/>
        <v>#VALUE!</v>
      </c>
      <c r="S52" s="1" t="e">
        <f t="shared" si="11"/>
        <v>#VALUE!</v>
      </c>
    </row>
    <row r="53" spans="1:19">
      <c r="A53" s="80">
        <f>'Aim 1 Study Calendar - JV'!A52</f>
        <v>51</v>
      </c>
      <c r="B53" s="1" t="str">
        <f>'Aim 1 Study Calendar - JV'!H52</f>
        <v>gfp/+</v>
      </c>
      <c r="C53" s="1">
        <f>'Aim 1 Study Calendar - JV'!I52</f>
        <v>1</v>
      </c>
      <c r="D53" s="1">
        <f>'Aim 1 Study Calendar - JV'!AQ52</f>
        <v>30</v>
      </c>
      <c r="E53" s="1" t="str">
        <f>'Aim 1 Study Calendar - JV'!L52</f>
        <v>CON-SED</v>
      </c>
      <c r="F53" s="1">
        <v>21</v>
      </c>
      <c r="G53" s="1">
        <v>50</v>
      </c>
      <c r="H53" s="1">
        <f t="shared" si="0"/>
        <v>21.833333333333332</v>
      </c>
      <c r="I53" s="1">
        <f t="shared" si="1"/>
        <v>1310</v>
      </c>
      <c r="K53" s="1">
        <f t="shared" si="4"/>
        <v>51</v>
      </c>
      <c r="L53" s="1" t="str">
        <f t="shared" si="5"/>
        <v>gfp/+</v>
      </c>
      <c r="M53" s="1">
        <f t="shared" si="6"/>
        <v>1</v>
      </c>
      <c r="N53" s="1">
        <f t="shared" si="7"/>
        <v>30</v>
      </c>
      <c r="O53" s="1" t="str">
        <f t="shared" si="8"/>
        <v>CON-SED</v>
      </c>
      <c r="P53" s="1" t="str">
        <f t="shared" si="9"/>
        <v/>
      </c>
      <c r="R53" s="1" t="e">
        <f t="shared" si="10"/>
        <v>#VALUE!</v>
      </c>
      <c r="S53" s="1" t="e">
        <f t="shared" si="11"/>
        <v>#VALUE!</v>
      </c>
    </row>
    <row r="54" spans="1:19">
      <c r="A54" s="80">
        <f>'Aim 1 Study Calendar - JV'!A53</f>
        <v>52</v>
      </c>
      <c r="B54" s="1" t="str">
        <f>'Aim 1 Study Calendar - JV'!H53</f>
        <v>gfp/+</v>
      </c>
      <c r="C54" s="1">
        <f>'Aim 1 Study Calendar - JV'!I53</f>
        <v>1</v>
      </c>
      <c r="D54" s="1">
        <f>'Aim 1 Study Calendar - JV'!AQ53</f>
        <v>30</v>
      </c>
      <c r="E54" s="1" t="str">
        <f>'Aim 1 Study Calendar - JV'!L53</f>
        <v>CON-SED</v>
      </c>
      <c r="F54" s="1">
        <v>40</v>
      </c>
      <c r="G54" s="1">
        <v>32</v>
      </c>
      <c r="H54" s="1">
        <f t="shared" si="0"/>
        <v>40.533333333333331</v>
      </c>
      <c r="I54" s="1">
        <f t="shared" si="1"/>
        <v>2432</v>
      </c>
      <c r="K54" s="1">
        <f t="shared" si="4"/>
        <v>52</v>
      </c>
      <c r="L54" s="1" t="str">
        <f t="shared" si="5"/>
        <v>gfp/+</v>
      </c>
      <c r="M54" s="1">
        <f t="shared" si="6"/>
        <v>1</v>
      </c>
      <c r="N54" s="1">
        <f t="shared" si="7"/>
        <v>30</v>
      </c>
      <c r="O54" s="1" t="str">
        <f t="shared" si="8"/>
        <v>CON-SED</v>
      </c>
      <c r="P54" s="1" t="str">
        <f t="shared" si="9"/>
        <v/>
      </c>
      <c r="R54" s="1" t="e">
        <f t="shared" si="10"/>
        <v>#VALUE!</v>
      </c>
      <c r="S54" s="1" t="e">
        <f t="shared" si="11"/>
        <v>#VALUE!</v>
      </c>
    </row>
    <row r="55" spans="1:19">
      <c r="A55" s="80">
        <f>'Aim 1 Study Calendar - JV'!A54</f>
        <v>53</v>
      </c>
      <c r="B55" s="1" t="str">
        <f>'Aim 1 Study Calendar - JV'!H54</f>
        <v>gfp/+</v>
      </c>
      <c r="C55" s="1">
        <f>'Aim 1 Study Calendar - JV'!I54</f>
        <v>1</v>
      </c>
      <c r="D55" s="1">
        <f>'Aim 1 Study Calendar - JV'!AQ54</f>
        <v>30</v>
      </c>
      <c r="E55" s="1" t="str">
        <f>'Aim 1 Study Calendar - JV'!L54</f>
        <v>CON-EX</v>
      </c>
      <c r="F55" s="1">
        <v>18</v>
      </c>
      <c r="G55" s="1">
        <v>37</v>
      </c>
      <c r="H55" s="1">
        <f t="shared" si="0"/>
        <v>18.616666666666667</v>
      </c>
      <c r="I55" s="1">
        <f t="shared" si="1"/>
        <v>1117</v>
      </c>
      <c r="K55" s="1">
        <f t="shared" si="4"/>
        <v>53</v>
      </c>
      <c r="L55" s="1" t="str">
        <f t="shared" si="5"/>
        <v>gfp/+</v>
      </c>
      <c r="M55" s="1">
        <f t="shared" si="6"/>
        <v>1</v>
      </c>
      <c r="N55" s="1">
        <f t="shared" si="7"/>
        <v>30</v>
      </c>
      <c r="O55" s="1" t="str">
        <f t="shared" si="8"/>
        <v>CON-EX</v>
      </c>
      <c r="P55" s="1" t="str">
        <f t="shared" si="9"/>
        <v/>
      </c>
      <c r="R55" s="1" t="e">
        <f t="shared" si="10"/>
        <v>#VALUE!</v>
      </c>
      <c r="S55" s="1" t="e">
        <f t="shared" si="11"/>
        <v>#VALUE!</v>
      </c>
    </row>
    <row r="56" spans="1:19">
      <c r="A56" s="80">
        <f>'Aim 1 Study Calendar - JV'!A55</f>
        <v>54</v>
      </c>
      <c r="B56" s="1" t="str">
        <f>'Aim 1 Study Calendar - JV'!H55</f>
        <v>gfp/+</v>
      </c>
      <c r="C56" s="1">
        <f>'Aim 1 Study Calendar - JV'!I55</f>
        <v>1</v>
      </c>
      <c r="D56" s="1">
        <f>'Aim 1 Study Calendar - JV'!AQ55</f>
        <v>30</v>
      </c>
      <c r="E56" s="1" t="str">
        <f>'Aim 1 Study Calendar - JV'!L55</f>
        <v>CON-EX</v>
      </c>
      <c r="F56" s="1">
        <v>22</v>
      </c>
      <c r="G56" s="1">
        <v>36</v>
      </c>
      <c r="H56" s="1">
        <f t="shared" si="0"/>
        <v>22.6</v>
      </c>
      <c r="I56" s="1">
        <f t="shared" si="1"/>
        <v>1356</v>
      </c>
      <c r="K56" s="1">
        <f t="shared" si="4"/>
        <v>54</v>
      </c>
      <c r="L56" s="1" t="str">
        <f t="shared" si="5"/>
        <v>gfp/+</v>
      </c>
      <c r="M56" s="1">
        <f t="shared" si="6"/>
        <v>1</v>
      </c>
      <c r="N56" s="1">
        <f t="shared" si="7"/>
        <v>30</v>
      </c>
      <c r="O56" s="1" t="str">
        <f t="shared" si="8"/>
        <v>CON-EX</v>
      </c>
      <c r="P56" s="1" t="str">
        <f t="shared" si="9"/>
        <v/>
      </c>
      <c r="R56" s="1" t="e">
        <f t="shared" si="10"/>
        <v>#VALUE!</v>
      </c>
      <c r="S56" s="1" t="e">
        <f t="shared" si="11"/>
        <v>#VALUE!</v>
      </c>
    </row>
    <row r="57" spans="1:19">
      <c r="A57" s="80">
        <f>'Aim 1 Study Calendar - JV'!A56</f>
        <v>55</v>
      </c>
      <c r="B57" s="1" t="str">
        <f>'Aim 1 Study Calendar - JV'!H56</f>
        <v>gfp/+</v>
      </c>
      <c r="C57" s="1">
        <f>'Aim 1 Study Calendar - JV'!I56</f>
        <v>1</v>
      </c>
      <c r="D57" s="1">
        <f>'Aim 1 Study Calendar - JV'!AQ56</f>
        <v>30</v>
      </c>
      <c r="E57" s="1" t="str">
        <f>'Aim 1 Study Calendar - JV'!L56</f>
        <v>HFD-SED</v>
      </c>
      <c r="F57" s="1">
        <v>28</v>
      </c>
      <c r="G57" s="1">
        <v>16</v>
      </c>
      <c r="H57" s="1">
        <f t="shared" si="0"/>
        <v>28.266666666666666</v>
      </c>
      <c r="I57" s="1">
        <f t="shared" si="1"/>
        <v>1696</v>
      </c>
      <c r="K57" s="1">
        <f t="shared" si="4"/>
        <v>55</v>
      </c>
      <c r="L57" s="1" t="str">
        <f t="shared" si="5"/>
        <v>gfp/+</v>
      </c>
      <c r="M57" s="1">
        <f t="shared" si="6"/>
        <v>1</v>
      </c>
      <c r="N57" s="1">
        <f t="shared" si="7"/>
        <v>30</v>
      </c>
      <c r="O57" s="1" t="str">
        <f t="shared" si="8"/>
        <v>HFD-SED</v>
      </c>
      <c r="P57" s="1" t="str">
        <f t="shared" si="9"/>
        <v/>
      </c>
      <c r="R57" s="1" t="e">
        <f t="shared" si="10"/>
        <v>#VALUE!</v>
      </c>
      <c r="S57" s="1" t="e">
        <f t="shared" si="11"/>
        <v>#VALUE!</v>
      </c>
    </row>
    <row r="58" spans="1:19">
      <c r="A58" s="80">
        <f>'Aim 1 Study Calendar - JV'!A57</f>
        <v>56</v>
      </c>
      <c r="B58" s="1" t="str">
        <f>'Aim 1 Study Calendar - JV'!H57</f>
        <v>gfp/+</v>
      </c>
      <c r="C58" s="1">
        <f>'Aim 1 Study Calendar - JV'!I57</f>
        <v>1</v>
      </c>
      <c r="D58" s="1">
        <f>'Aim 1 Study Calendar - JV'!AQ57</f>
        <v>30</v>
      </c>
      <c r="E58" s="1" t="str">
        <f>'Aim 1 Study Calendar - JV'!L57</f>
        <v>HFD-SED</v>
      </c>
      <c r="F58" s="1">
        <v>25</v>
      </c>
      <c r="G58" s="1">
        <v>11</v>
      </c>
      <c r="H58" s="1">
        <f t="shared" si="0"/>
        <v>25.183333333333334</v>
      </c>
      <c r="I58" s="1">
        <f t="shared" si="1"/>
        <v>1511</v>
      </c>
      <c r="K58" s="1">
        <f t="shared" si="4"/>
        <v>56</v>
      </c>
      <c r="L58" s="1" t="str">
        <f t="shared" si="5"/>
        <v>gfp/+</v>
      </c>
      <c r="M58" s="1">
        <f t="shared" si="6"/>
        <v>1</v>
      </c>
      <c r="N58" s="1">
        <f t="shared" si="7"/>
        <v>30</v>
      </c>
      <c r="O58" s="1" t="str">
        <f t="shared" si="8"/>
        <v>HFD-SED</v>
      </c>
      <c r="P58" s="1" t="str">
        <f t="shared" si="9"/>
        <v/>
      </c>
      <c r="R58" s="1" t="e">
        <f t="shared" si="10"/>
        <v>#VALUE!</v>
      </c>
      <c r="S58" s="1" t="e">
        <f t="shared" si="11"/>
        <v>#VALUE!</v>
      </c>
    </row>
    <row r="59" spans="1:19">
      <c r="A59" s="80">
        <f>'Aim 1 Study Calendar - JV'!A58</f>
        <v>57</v>
      </c>
      <c r="B59" s="1" t="str">
        <f>'Aim 1 Study Calendar - JV'!H58</f>
        <v>gfp/+</v>
      </c>
      <c r="C59" s="1">
        <f>'Aim 1 Study Calendar - JV'!I58</f>
        <v>1</v>
      </c>
      <c r="D59" s="1">
        <f>'Aim 1 Study Calendar - JV'!AQ58</f>
        <v>30</v>
      </c>
      <c r="E59" s="1" t="str">
        <f>'Aim 1 Study Calendar - JV'!L58</f>
        <v>HFD-EX</v>
      </c>
      <c r="F59" s="1">
        <v>29</v>
      </c>
      <c r="G59" s="1">
        <v>46</v>
      </c>
      <c r="H59" s="1">
        <f t="shared" si="0"/>
        <v>29.766666666666666</v>
      </c>
      <c r="I59" s="1">
        <f t="shared" si="1"/>
        <v>1786</v>
      </c>
      <c r="K59" s="1">
        <f t="shared" si="4"/>
        <v>57</v>
      </c>
      <c r="L59" s="1" t="str">
        <f t="shared" si="5"/>
        <v>gfp/+</v>
      </c>
      <c r="M59" s="1">
        <f t="shared" si="6"/>
        <v>1</v>
      </c>
      <c r="N59" s="1">
        <f t="shared" si="7"/>
        <v>30</v>
      </c>
      <c r="O59" s="1" t="str">
        <f t="shared" si="8"/>
        <v>HFD-EX</v>
      </c>
      <c r="P59" s="1" t="str">
        <f t="shared" si="9"/>
        <v/>
      </c>
      <c r="R59" s="1" t="e">
        <f t="shared" si="10"/>
        <v>#VALUE!</v>
      </c>
      <c r="S59" s="1" t="e">
        <f t="shared" si="11"/>
        <v>#VALUE!</v>
      </c>
    </row>
    <row r="60" spans="1:19">
      <c r="A60" s="80">
        <f>'Aim 1 Study Calendar - JV'!A59</f>
        <v>58</v>
      </c>
      <c r="B60" s="1" t="str">
        <f>'Aim 1 Study Calendar - JV'!H59</f>
        <v>gfp/+</v>
      </c>
      <c r="C60" s="1">
        <f>'Aim 1 Study Calendar - JV'!I59</f>
        <v>1</v>
      </c>
      <c r="D60" s="1">
        <f>'Aim 1 Study Calendar - JV'!AQ59</f>
        <v>30</v>
      </c>
      <c r="E60" s="1" t="str">
        <f>'Aim 1 Study Calendar - JV'!L59</f>
        <v>HFD-EX</v>
      </c>
      <c r="F60" s="1">
        <v>25</v>
      </c>
      <c r="G60" s="1">
        <v>7</v>
      </c>
      <c r="H60" s="1">
        <f t="shared" si="0"/>
        <v>25.116666666666667</v>
      </c>
      <c r="I60" s="1">
        <f t="shared" si="1"/>
        <v>1507</v>
      </c>
      <c r="K60" s="1">
        <f t="shared" si="4"/>
        <v>58</v>
      </c>
      <c r="L60" s="1" t="str">
        <f t="shared" si="5"/>
        <v>gfp/+</v>
      </c>
      <c r="M60" s="1">
        <f t="shared" si="6"/>
        <v>1</v>
      </c>
      <c r="N60" s="1">
        <f t="shared" si="7"/>
        <v>30</v>
      </c>
      <c r="O60" s="1" t="str">
        <f t="shared" si="8"/>
        <v>HFD-EX</v>
      </c>
      <c r="P60" s="1" t="str">
        <f t="shared" si="9"/>
        <v/>
      </c>
      <c r="R60" s="1" t="e">
        <f t="shared" si="10"/>
        <v>#VALUE!</v>
      </c>
      <c r="S60" s="1" t="e">
        <f t="shared" si="11"/>
        <v>#VALUE!</v>
      </c>
    </row>
    <row r="61" spans="1:19">
      <c r="A61" s="80">
        <f>'Aim 1 Study Calendar - JV'!A60</f>
        <v>59</v>
      </c>
      <c r="B61" s="1" t="str">
        <f>'Aim 1 Study Calendar - JV'!H60</f>
        <v>gfp/+</v>
      </c>
      <c r="C61" s="1">
        <f>'Aim 1 Study Calendar - JV'!I60</f>
        <v>1</v>
      </c>
      <c r="D61" s="1">
        <f>'Aim 1 Study Calendar - JV'!AQ60</f>
        <v>16</v>
      </c>
      <c r="E61" s="1" t="str">
        <f>'Aim 1 Study Calendar - JV'!L60</f>
        <v>HFD-SED</v>
      </c>
      <c r="F61" s="1">
        <v>38</v>
      </c>
      <c r="G61" s="1">
        <v>39</v>
      </c>
      <c r="H61" s="1">
        <f t="shared" si="0"/>
        <v>38.65</v>
      </c>
      <c r="I61" s="1">
        <f t="shared" si="1"/>
        <v>2319</v>
      </c>
      <c r="K61" s="1">
        <f t="shared" si="4"/>
        <v>59</v>
      </c>
      <c r="L61" s="1" t="str">
        <f t="shared" si="5"/>
        <v>gfp/+</v>
      </c>
      <c r="M61" s="1">
        <f t="shared" si="6"/>
        <v>1</v>
      </c>
      <c r="N61" s="1">
        <f t="shared" si="7"/>
        <v>16</v>
      </c>
      <c r="O61" s="1" t="str">
        <f t="shared" si="8"/>
        <v>HFD-SED</v>
      </c>
      <c r="P61" s="1" t="str">
        <f t="shared" si="9"/>
        <v/>
      </c>
      <c r="R61" s="1" t="e">
        <f t="shared" si="10"/>
        <v>#VALUE!</v>
      </c>
      <c r="S61" s="1" t="e">
        <f t="shared" si="11"/>
        <v>#VALUE!</v>
      </c>
    </row>
    <row r="62" spans="1:19">
      <c r="A62" s="80">
        <f>'Aim 1 Study Calendar - JV'!A61</f>
        <v>60</v>
      </c>
      <c r="B62" s="1" t="str">
        <f>'Aim 1 Study Calendar - JV'!H61</f>
        <v>gfp/+</v>
      </c>
      <c r="C62" s="1">
        <f>'Aim 1 Study Calendar - JV'!I61</f>
        <v>1</v>
      </c>
      <c r="D62" s="1">
        <f>'Aim 1 Study Calendar - JV'!AQ61</f>
        <v>16</v>
      </c>
      <c r="E62" s="1" t="str">
        <f>'Aim 1 Study Calendar - JV'!L61</f>
        <v>HFD-SED</v>
      </c>
      <c r="F62" s="1">
        <v>25</v>
      </c>
      <c r="G62" s="1">
        <v>21</v>
      </c>
      <c r="H62" s="1">
        <f t="shared" si="0"/>
        <v>25.35</v>
      </c>
      <c r="I62" s="1">
        <f t="shared" si="1"/>
        <v>1521</v>
      </c>
      <c r="K62" s="1">
        <f t="shared" si="4"/>
        <v>60</v>
      </c>
      <c r="L62" s="1" t="str">
        <f t="shared" si="5"/>
        <v>gfp/+</v>
      </c>
      <c r="M62" s="1">
        <f t="shared" si="6"/>
        <v>1</v>
      </c>
      <c r="N62" s="1">
        <f t="shared" si="7"/>
        <v>16</v>
      </c>
      <c r="O62" s="1" t="str">
        <f t="shared" si="8"/>
        <v>HFD-SED</v>
      </c>
      <c r="P62" s="1" t="str">
        <f t="shared" si="9"/>
        <v/>
      </c>
      <c r="R62" s="1" t="e">
        <f t="shared" si="10"/>
        <v>#VALUE!</v>
      </c>
      <c r="S62" s="1" t="e">
        <f t="shared" si="11"/>
        <v>#VALUE!</v>
      </c>
    </row>
    <row r="63" spans="1:19">
      <c r="A63" s="80">
        <f>'Aim 1 Study Calendar - JV'!A62</f>
        <v>61</v>
      </c>
      <c r="B63" s="1" t="str">
        <f>'Aim 1 Study Calendar - JV'!H62</f>
        <v>gfp/+</v>
      </c>
      <c r="C63" s="1">
        <f>'Aim 1 Study Calendar - JV'!I62</f>
        <v>1</v>
      </c>
      <c r="D63" s="1">
        <f>'Aim 1 Study Calendar - JV'!AQ62</f>
        <v>16</v>
      </c>
      <c r="E63" s="1" t="str">
        <f>'Aim 1 Study Calendar - JV'!L62</f>
        <v>HFD-EX</v>
      </c>
      <c r="F63" s="1">
        <v>36</v>
      </c>
      <c r="G63" s="1">
        <v>11</v>
      </c>
      <c r="H63" s="1">
        <f t="shared" si="0"/>
        <v>36.18333333333333</v>
      </c>
      <c r="I63" s="1">
        <f t="shared" si="1"/>
        <v>2171</v>
      </c>
      <c r="K63" s="1">
        <f t="shared" si="4"/>
        <v>61</v>
      </c>
      <c r="L63" s="1" t="str">
        <f t="shared" si="5"/>
        <v>gfp/+</v>
      </c>
      <c r="M63" s="1">
        <f t="shared" si="6"/>
        <v>1</v>
      </c>
      <c r="N63" s="1">
        <f t="shared" si="7"/>
        <v>16</v>
      </c>
      <c r="O63" s="1" t="str">
        <f t="shared" si="8"/>
        <v>HFD-EX</v>
      </c>
      <c r="P63" s="1" t="str">
        <f t="shared" si="9"/>
        <v/>
      </c>
      <c r="R63" s="1" t="e">
        <f t="shared" si="10"/>
        <v>#VALUE!</v>
      </c>
      <c r="S63" s="1" t="e">
        <f t="shared" si="11"/>
        <v>#VALUE!</v>
      </c>
    </row>
    <row r="64" spans="1:19">
      <c r="A64" s="80">
        <f>'Aim 1 Study Calendar - JV'!A63</f>
        <v>62</v>
      </c>
      <c r="B64" s="1" t="str">
        <f>'Aim 1 Study Calendar - JV'!H63</f>
        <v>gfp/+</v>
      </c>
      <c r="C64" s="1">
        <f>'Aim 1 Study Calendar - JV'!I63</f>
        <v>1</v>
      </c>
      <c r="D64" s="1">
        <f>'Aim 1 Study Calendar - JV'!AQ63</f>
        <v>16</v>
      </c>
      <c r="E64" s="1" t="str">
        <f>'Aim 1 Study Calendar - JV'!L63</f>
        <v>HFD-EX</v>
      </c>
      <c r="F64" s="1">
        <v>28</v>
      </c>
      <c r="G64" s="1">
        <v>43</v>
      </c>
      <c r="H64" s="1">
        <f t="shared" si="0"/>
        <v>28.716666666666665</v>
      </c>
      <c r="I64" s="1">
        <f t="shared" si="1"/>
        <v>1723</v>
      </c>
      <c r="K64" s="1">
        <f t="shared" si="4"/>
        <v>62</v>
      </c>
      <c r="L64" s="1" t="str">
        <f t="shared" si="5"/>
        <v>gfp/+</v>
      </c>
      <c r="M64" s="1">
        <f t="shared" si="6"/>
        <v>1</v>
      </c>
      <c r="N64" s="1">
        <f t="shared" si="7"/>
        <v>16</v>
      </c>
      <c r="O64" s="1" t="str">
        <f t="shared" si="8"/>
        <v>HFD-EX</v>
      </c>
      <c r="P64" s="1" t="str">
        <f t="shared" si="9"/>
        <v/>
      </c>
      <c r="R64" s="1" t="e">
        <f t="shared" si="10"/>
        <v>#VALUE!</v>
      </c>
      <c r="S64" s="1" t="e">
        <f t="shared" si="11"/>
        <v>#VALUE!</v>
      </c>
    </row>
    <row r="65" spans="1:19">
      <c r="A65" s="80">
        <f>'Aim 1 Study Calendar - JV'!A64</f>
        <v>63</v>
      </c>
      <c r="B65" s="1" t="str">
        <f>'Aim 1 Study Calendar - JV'!H64</f>
        <v>gfp/+</v>
      </c>
      <c r="C65" s="1">
        <f>'Aim 1 Study Calendar - JV'!I64</f>
        <v>1</v>
      </c>
      <c r="D65" s="1">
        <f>'Aim 1 Study Calendar - JV'!AQ64</f>
        <v>16</v>
      </c>
      <c r="E65" s="1" t="str">
        <f>'Aim 1 Study Calendar - JV'!L64</f>
        <v>HFD-SED</v>
      </c>
      <c r="F65" s="1">
        <v>30</v>
      </c>
      <c r="G65" s="1">
        <v>58</v>
      </c>
      <c r="H65" s="1">
        <f t="shared" si="0"/>
        <v>30.966666666666665</v>
      </c>
      <c r="I65" s="1">
        <f t="shared" si="1"/>
        <v>1858</v>
      </c>
      <c r="K65" s="1">
        <f t="shared" si="4"/>
        <v>63</v>
      </c>
      <c r="L65" s="1" t="str">
        <f t="shared" si="5"/>
        <v>gfp/+</v>
      </c>
      <c r="M65" s="1">
        <f t="shared" si="6"/>
        <v>1</v>
      </c>
      <c r="N65" s="1">
        <f t="shared" si="7"/>
        <v>16</v>
      </c>
      <c r="O65" s="1" t="str">
        <f t="shared" si="8"/>
        <v>HFD-SED</v>
      </c>
      <c r="P65" s="1" t="str">
        <f t="shared" si="9"/>
        <v/>
      </c>
      <c r="R65" s="1" t="e">
        <f t="shared" si="10"/>
        <v>#VALUE!</v>
      </c>
      <c r="S65" s="1" t="e">
        <f t="shared" si="11"/>
        <v>#VALUE!</v>
      </c>
    </row>
    <row r="66" spans="1:19">
      <c r="A66" s="80">
        <f>'Aim 1 Study Calendar - JV'!A65</f>
        <v>64</v>
      </c>
      <c r="B66" s="1" t="str">
        <f>'Aim 1 Study Calendar - JV'!H65</f>
        <v>gfp/+</v>
      </c>
      <c r="C66" s="1">
        <f>'Aim 1 Study Calendar - JV'!I65</f>
        <v>1</v>
      </c>
      <c r="D66" s="1">
        <f>'Aim 1 Study Calendar - JV'!AQ65</f>
        <v>4</v>
      </c>
      <c r="E66" s="1" t="str">
        <f>'Aim 1 Study Calendar - JV'!L65</f>
        <v>HFD-SED</v>
      </c>
      <c r="H66" s="1">
        <f t="shared" si="0"/>
        <v>0</v>
      </c>
      <c r="I66" s="1">
        <f t="shared" si="1"/>
        <v>0</v>
      </c>
      <c r="K66" s="1">
        <f t="shared" si="4"/>
        <v>64</v>
      </c>
      <c r="L66" s="1" t="str">
        <f t="shared" si="5"/>
        <v>gfp/+</v>
      </c>
      <c r="M66" s="1">
        <f t="shared" si="6"/>
        <v>1</v>
      </c>
      <c r="N66" s="1">
        <f t="shared" si="7"/>
        <v>4</v>
      </c>
      <c r="O66" s="1" t="str">
        <f t="shared" si="8"/>
        <v>HFD-SED</v>
      </c>
      <c r="P66" s="1" t="str">
        <f t="shared" si="9"/>
        <v>N/A</v>
      </c>
      <c r="R66" s="1" t="e">
        <f t="shared" si="10"/>
        <v>#VALUE!</v>
      </c>
      <c r="S66" s="1" t="e">
        <f t="shared" si="11"/>
        <v>#VALUE!</v>
      </c>
    </row>
    <row r="67" spans="1:19">
      <c r="A67" s="80">
        <f>'Aim 1 Study Calendar - JV'!A66</f>
        <v>65</v>
      </c>
      <c r="B67" s="1" t="str">
        <f>'Aim 1 Study Calendar - JV'!H66</f>
        <v>gfp/+</v>
      </c>
      <c r="C67" s="1">
        <f>'Aim 1 Study Calendar - JV'!I66</f>
        <v>1</v>
      </c>
      <c r="D67" s="1">
        <f>'Aim 1 Study Calendar - JV'!AQ66</f>
        <v>4</v>
      </c>
      <c r="E67" s="1" t="str">
        <f>'Aim 1 Study Calendar - JV'!L66</f>
        <v>HFD-EX</v>
      </c>
      <c r="H67" s="1">
        <f t="shared" ref="H67:H130" si="12">F67+(G67/60)</f>
        <v>0</v>
      </c>
      <c r="I67" s="1">
        <f t="shared" ref="I67:I130" si="13">G67+(F67*60)</f>
        <v>0</v>
      </c>
      <c r="K67" s="1">
        <f t="shared" si="4"/>
        <v>65</v>
      </c>
      <c r="L67" s="1" t="str">
        <f t="shared" si="5"/>
        <v>gfp/+</v>
      </c>
      <c r="M67" s="1">
        <f t="shared" si="6"/>
        <v>1</v>
      </c>
      <c r="N67" s="1">
        <f t="shared" si="7"/>
        <v>4</v>
      </c>
      <c r="O67" s="1" t="str">
        <f t="shared" si="8"/>
        <v>HFD-EX</v>
      </c>
      <c r="P67" s="1" t="str">
        <f t="shared" si="9"/>
        <v>N/A</v>
      </c>
      <c r="R67" s="1" t="e">
        <f t="shared" ref="R67:R98" si="14">P67+(Q67/60)</f>
        <v>#VALUE!</v>
      </c>
      <c r="S67" s="1" t="e">
        <f t="shared" ref="S67:S98" si="15">Q67+(P67*60)</f>
        <v>#VALUE!</v>
      </c>
    </row>
    <row r="68" spans="1:19">
      <c r="A68" s="80">
        <f>'Aim 1 Study Calendar - JV'!A67</f>
        <v>66</v>
      </c>
      <c r="B68" s="1" t="str">
        <f>'Aim 1 Study Calendar - JV'!H67</f>
        <v>gfp/+</v>
      </c>
      <c r="C68" s="1">
        <f>'Aim 1 Study Calendar - JV'!I67</f>
        <v>1</v>
      </c>
      <c r="D68" s="1">
        <f>'Aim 1 Study Calendar - JV'!AQ67</f>
        <v>4</v>
      </c>
      <c r="E68" s="1" t="str">
        <f>'Aim 1 Study Calendar - JV'!L67</f>
        <v>HFD-EX</v>
      </c>
      <c r="H68" s="1">
        <f t="shared" si="12"/>
        <v>0</v>
      </c>
      <c r="I68" s="1">
        <f t="shared" si="13"/>
        <v>0</v>
      </c>
      <c r="K68" s="1">
        <f t="shared" ref="K68:K131" si="16">A68</f>
        <v>66</v>
      </c>
      <c r="L68" s="1" t="str">
        <f t="shared" ref="L68:L131" si="17">B68</f>
        <v>gfp/+</v>
      </c>
      <c r="M68" s="1">
        <f t="shared" ref="M68:M131" si="18">C68</f>
        <v>1</v>
      </c>
      <c r="N68" s="1">
        <f t="shared" ref="N68:N131" si="19">D68</f>
        <v>4</v>
      </c>
      <c r="O68" s="1" t="str">
        <f t="shared" ref="O68:O131" si="20">E68</f>
        <v>HFD-EX</v>
      </c>
      <c r="P68" s="1" t="str">
        <f t="shared" ref="P68:P131" si="21">IF(N68=4, "N/A","")</f>
        <v>N/A</v>
      </c>
      <c r="R68" s="1" t="e">
        <f t="shared" si="14"/>
        <v>#VALUE!</v>
      </c>
      <c r="S68" s="1" t="e">
        <f t="shared" si="15"/>
        <v>#VALUE!</v>
      </c>
    </row>
    <row r="69" spans="1:19">
      <c r="A69" s="80">
        <f>'Aim 1 Study Calendar - JV'!A68</f>
        <v>67</v>
      </c>
      <c r="B69" s="1" t="str">
        <f>'Aim 1 Study Calendar - JV'!H68</f>
        <v>gfp/+</v>
      </c>
      <c r="C69" s="1">
        <f>'Aim 1 Study Calendar - JV'!I68</f>
        <v>1</v>
      </c>
      <c r="D69" s="1">
        <f>'Aim 1 Study Calendar - JV'!AQ68</f>
        <v>16</v>
      </c>
      <c r="E69" s="1" t="str">
        <f>'Aim 1 Study Calendar - JV'!L68</f>
        <v>HFD-EX</v>
      </c>
      <c r="F69" s="1">
        <v>22</v>
      </c>
      <c r="G69" s="1">
        <v>8</v>
      </c>
      <c r="H69" s="1">
        <f t="shared" si="12"/>
        <v>22.133333333333333</v>
      </c>
      <c r="I69" s="1">
        <f t="shared" si="13"/>
        <v>1328</v>
      </c>
      <c r="K69" s="1">
        <f t="shared" si="16"/>
        <v>67</v>
      </c>
      <c r="L69" s="1" t="str">
        <f t="shared" si="17"/>
        <v>gfp/+</v>
      </c>
      <c r="M69" s="1">
        <f t="shared" si="18"/>
        <v>1</v>
      </c>
      <c r="N69" s="1">
        <f t="shared" si="19"/>
        <v>16</v>
      </c>
      <c r="O69" s="1" t="str">
        <f t="shared" si="20"/>
        <v>HFD-EX</v>
      </c>
      <c r="P69" s="1" t="str">
        <f t="shared" si="21"/>
        <v/>
      </c>
      <c r="R69" s="1" t="e">
        <f t="shared" si="14"/>
        <v>#VALUE!</v>
      </c>
      <c r="S69" s="1" t="e">
        <f t="shared" si="15"/>
        <v>#VALUE!</v>
      </c>
    </row>
    <row r="70" spans="1:19">
      <c r="A70" s="80">
        <f>'Aim 1 Study Calendar - JV'!A69</f>
        <v>68</v>
      </c>
      <c r="B70" s="1" t="str">
        <f>'Aim 1 Study Calendar - JV'!H69</f>
        <v>gfp/+</v>
      </c>
      <c r="C70" s="1">
        <f>'Aim 1 Study Calendar - JV'!I69</f>
        <v>1</v>
      </c>
      <c r="D70" s="1">
        <f>'Aim 1 Study Calendar - JV'!AQ69</f>
        <v>4</v>
      </c>
      <c r="E70" s="1" t="str">
        <f>'Aim 1 Study Calendar - JV'!L69</f>
        <v>CON-SED</v>
      </c>
      <c r="H70" s="1">
        <f t="shared" si="12"/>
        <v>0</v>
      </c>
      <c r="I70" s="1">
        <f t="shared" si="13"/>
        <v>0</v>
      </c>
      <c r="K70" s="1">
        <f t="shared" si="16"/>
        <v>68</v>
      </c>
      <c r="L70" s="1" t="str">
        <f t="shared" si="17"/>
        <v>gfp/+</v>
      </c>
      <c r="M70" s="1">
        <f t="shared" si="18"/>
        <v>1</v>
      </c>
      <c r="N70" s="1">
        <f t="shared" si="19"/>
        <v>4</v>
      </c>
      <c r="O70" s="1" t="str">
        <f t="shared" si="20"/>
        <v>CON-SED</v>
      </c>
      <c r="P70" s="1" t="str">
        <f t="shared" si="21"/>
        <v>N/A</v>
      </c>
      <c r="R70" s="1" t="e">
        <f t="shared" si="14"/>
        <v>#VALUE!</v>
      </c>
      <c r="S70" s="1" t="e">
        <f t="shared" si="15"/>
        <v>#VALUE!</v>
      </c>
    </row>
    <row r="71" spans="1:19">
      <c r="A71" s="80">
        <f>'Aim 1 Study Calendar - JV'!A70</f>
        <v>69</v>
      </c>
      <c r="B71" s="1" t="str">
        <f>'Aim 1 Study Calendar - JV'!H70</f>
        <v>gfp/+</v>
      </c>
      <c r="C71" s="1">
        <f>'Aim 1 Study Calendar - JV'!I70</f>
        <v>1</v>
      </c>
      <c r="D71" s="1">
        <f>'Aim 1 Study Calendar - JV'!AQ70</f>
        <v>4</v>
      </c>
      <c r="E71" s="1" t="str">
        <f>'Aim 1 Study Calendar - JV'!L70</f>
        <v>CON-SED</v>
      </c>
      <c r="H71" s="1">
        <f t="shared" si="12"/>
        <v>0</v>
      </c>
      <c r="I71" s="1">
        <f t="shared" si="13"/>
        <v>0</v>
      </c>
      <c r="K71" s="1">
        <f t="shared" si="16"/>
        <v>69</v>
      </c>
      <c r="L71" s="1" t="str">
        <f t="shared" si="17"/>
        <v>gfp/+</v>
      </c>
      <c r="M71" s="1">
        <f t="shared" si="18"/>
        <v>1</v>
      </c>
      <c r="N71" s="1">
        <f t="shared" si="19"/>
        <v>4</v>
      </c>
      <c r="O71" s="1" t="str">
        <f t="shared" si="20"/>
        <v>CON-SED</v>
      </c>
      <c r="P71" s="1" t="str">
        <f t="shared" si="21"/>
        <v>N/A</v>
      </c>
      <c r="R71" s="1" t="e">
        <f t="shared" si="14"/>
        <v>#VALUE!</v>
      </c>
      <c r="S71" s="1" t="e">
        <f t="shared" si="15"/>
        <v>#VALUE!</v>
      </c>
    </row>
    <row r="72" spans="1:19">
      <c r="A72" s="80">
        <f>'Aim 1 Study Calendar - JV'!A71</f>
        <v>70</v>
      </c>
      <c r="B72" s="1" t="str">
        <f>'Aim 1 Study Calendar - JV'!H71</f>
        <v>gfp/+</v>
      </c>
      <c r="C72" s="1">
        <f>'Aim 1 Study Calendar - JV'!I71</f>
        <v>1</v>
      </c>
      <c r="D72" s="1">
        <f>'Aim 1 Study Calendar - JV'!AQ71</f>
        <v>16</v>
      </c>
      <c r="E72" s="1" t="str">
        <f>'Aim 1 Study Calendar - JV'!L71</f>
        <v>CON-SED</v>
      </c>
      <c r="F72" s="1">
        <v>32</v>
      </c>
      <c r="G72" s="1">
        <v>6</v>
      </c>
      <c r="H72" s="1">
        <f t="shared" si="12"/>
        <v>32.1</v>
      </c>
      <c r="I72" s="1">
        <f t="shared" si="13"/>
        <v>1926</v>
      </c>
      <c r="K72" s="1">
        <f t="shared" si="16"/>
        <v>70</v>
      </c>
      <c r="L72" s="1" t="str">
        <f t="shared" si="17"/>
        <v>gfp/+</v>
      </c>
      <c r="M72" s="1">
        <f t="shared" si="18"/>
        <v>1</v>
      </c>
      <c r="N72" s="1">
        <f t="shared" si="19"/>
        <v>16</v>
      </c>
      <c r="O72" s="1" t="str">
        <f t="shared" si="20"/>
        <v>CON-SED</v>
      </c>
      <c r="P72" s="1" t="str">
        <f t="shared" si="21"/>
        <v/>
      </c>
      <c r="R72" s="1" t="e">
        <f t="shared" si="14"/>
        <v>#VALUE!</v>
      </c>
      <c r="S72" s="1" t="e">
        <f t="shared" si="15"/>
        <v>#VALUE!</v>
      </c>
    </row>
    <row r="73" spans="1:19">
      <c r="A73" s="80">
        <f>'Aim 1 Study Calendar - JV'!A72</f>
        <v>71</v>
      </c>
      <c r="B73" s="1" t="str">
        <f>'Aim 1 Study Calendar - JV'!H72</f>
        <v>gfp/+</v>
      </c>
      <c r="C73" s="1">
        <f>'Aim 1 Study Calendar - JV'!I72</f>
        <v>1</v>
      </c>
      <c r="D73" s="1">
        <f>'Aim 1 Study Calendar - JV'!AQ72</f>
        <v>4</v>
      </c>
      <c r="E73" s="1" t="str">
        <f>'Aim 1 Study Calendar - JV'!L72</f>
        <v>CON-EX</v>
      </c>
      <c r="H73" s="1">
        <f t="shared" si="12"/>
        <v>0</v>
      </c>
      <c r="I73" s="1">
        <f t="shared" si="13"/>
        <v>0</v>
      </c>
      <c r="K73" s="1">
        <f t="shared" si="16"/>
        <v>71</v>
      </c>
      <c r="L73" s="1" t="str">
        <f t="shared" si="17"/>
        <v>gfp/+</v>
      </c>
      <c r="M73" s="1">
        <f t="shared" si="18"/>
        <v>1</v>
      </c>
      <c r="N73" s="1">
        <f t="shared" si="19"/>
        <v>4</v>
      </c>
      <c r="O73" s="1" t="str">
        <f t="shared" si="20"/>
        <v>CON-EX</v>
      </c>
      <c r="P73" s="1" t="str">
        <f t="shared" si="21"/>
        <v>N/A</v>
      </c>
      <c r="R73" s="1" t="e">
        <f t="shared" si="14"/>
        <v>#VALUE!</v>
      </c>
      <c r="S73" s="1" t="e">
        <f t="shared" si="15"/>
        <v>#VALUE!</v>
      </c>
    </row>
    <row r="74" spans="1:19">
      <c r="A74" s="80">
        <f>'Aim 1 Study Calendar - JV'!A73</f>
        <v>72</v>
      </c>
      <c r="B74" s="1" t="str">
        <f>'Aim 1 Study Calendar - JV'!H73</f>
        <v>gfp/+</v>
      </c>
      <c r="C74" s="1">
        <f>'Aim 1 Study Calendar - JV'!I73</f>
        <v>1</v>
      </c>
      <c r="D74" s="1">
        <f>'Aim 1 Study Calendar - JV'!AQ73</f>
        <v>4</v>
      </c>
      <c r="E74" s="1" t="str">
        <f>'Aim 1 Study Calendar - JV'!L73</f>
        <v>CON-EX</v>
      </c>
      <c r="H74" s="1">
        <f t="shared" si="12"/>
        <v>0</v>
      </c>
      <c r="I74" s="1">
        <f t="shared" si="13"/>
        <v>0</v>
      </c>
      <c r="K74" s="1">
        <f t="shared" si="16"/>
        <v>72</v>
      </c>
      <c r="L74" s="1" t="str">
        <f t="shared" si="17"/>
        <v>gfp/+</v>
      </c>
      <c r="M74" s="1">
        <f t="shared" si="18"/>
        <v>1</v>
      </c>
      <c r="N74" s="1">
        <f t="shared" si="19"/>
        <v>4</v>
      </c>
      <c r="O74" s="1" t="str">
        <f t="shared" si="20"/>
        <v>CON-EX</v>
      </c>
      <c r="P74" s="1" t="str">
        <f t="shared" si="21"/>
        <v>N/A</v>
      </c>
      <c r="R74" s="1" t="e">
        <f t="shared" si="14"/>
        <v>#VALUE!</v>
      </c>
      <c r="S74" s="1" t="e">
        <f t="shared" si="15"/>
        <v>#VALUE!</v>
      </c>
    </row>
    <row r="75" spans="1:19">
      <c r="A75" s="80">
        <f>'Aim 1 Study Calendar - JV'!A74</f>
        <v>73</v>
      </c>
      <c r="B75" s="1" t="str">
        <f>'Aim 1 Study Calendar - JV'!H74</f>
        <v>gfp/+</v>
      </c>
      <c r="C75" s="1">
        <f>'Aim 1 Study Calendar - JV'!I74</f>
        <v>1</v>
      </c>
      <c r="D75" s="1">
        <f>'Aim 1 Study Calendar - JV'!AQ74</f>
        <v>4</v>
      </c>
      <c r="E75" s="1" t="str">
        <f>'Aim 1 Study Calendar - JV'!L74</f>
        <v>HFD-SED</v>
      </c>
      <c r="H75" s="1">
        <f t="shared" si="12"/>
        <v>0</v>
      </c>
      <c r="I75" s="1">
        <f t="shared" si="13"/>
        <v>0</v>
      </c>
      <c r="K75" s="1">
        <f t="shared" si="16"/>
        <v>73</v>
      </c>
      <c r="L75" s="1" t="str">
        <f t="shared" si="17"/>
        <v>gfp/+</v>
      </c>
      <c r="M75" s="1">
        <f t="shared" si="18"/>
        <v>1</v>
      </c>
      <c r="N75" s="1">
        <f t="shared" si="19"/>
        <v>4</v>
      </c>
      <c r="O75" s="1" t="str">
        <f t="shared" si="20"/>
        <v>HFD-SED</v>
      </c>
      <c r="P75" s="1" t="str">
        <f t="shared" si="21"/>
        <v>N/A</v>
      </c>
      <c r="R75" s="1" t="e">
        <f t="shared" si="14"/>
        <v>#VALUE!</v>
      </c>
      <c r="S75" s="1" t="e">
        <f t="shared" si="15"/>
        <v>#VALUE!</v>
      </c>
    </row>
    <row r="76" spans="1:19">
      <c r="A76" s="80">
        <f>'Aim 1 Study Calendar - JV'!A75</f>
        <v>74</v>
      </c>
      <c r="B76" s="1" t="str">
        <f>'Aim 1 Study Calendar - JV'!H75</f>
        <v>gfp/+</v>
      </c>
      <c r="C76" s="1">
        <f>'Aim 1 Study Calendar - JV'!I75</f>
        <v>1</v>
      </c>
      <c r="D76" s="1">
        <f>'Aim 1 Study Calendar - JV'!AQ75</f>
        <v>4</v>
      </c>
      <c r="E76" s="1" t="str">
        <f>'Aim 1 Study Calendar - JV'!L75</f>
        <v>HFD-SED</v>
      </c>
      <c r="H76" s="1">
        <f t="shared" si="12"/>
        <v>0</v>
      </c>
      <c r="I76" s="1">
        <f t="shared" si="13"/>
        <v>0</v>
      </c>
      <c r="K76" s="1">
        <f t="shared" si="16"/>
        <v>74</v>
      </c>
      <c r="L76" s="1" t="str">
        <f t="shared" si="17"/>
        <v>gfp/+</v>
      </c>
      <c r="M76" s="1">
        <f t="shared" si="18"/>
        <v>1</v>
      </c>
      <c r="N76" s="1">
        <f t="shared" si="19"/>
        <v>4</v>
      </c>
      <c r="O76" s="1" t="str">
        <f t="shared" si="20"/>
        <v>HFD-SED</v>
      </c>
      <c r="P76" s="1" t="str">
        <f t="shared" si="21"/>
        <v>N/A</v>
      </c>
      <c r="R76" s="1" t="e">
        <f t="shared" si="14"/>
        <v>#VALUE!</v>
      </c>
      <c r="S76" s="1" t="e">
        <f t="shared" si="15"/>
        <v>#VALUE!</v>
      </c>
    </row>
    <row r="77" spans="1:19">
      <c r="A77" s="80">
        <f>'Aim 1 Study Calendar - JV'!A76</f>
        <v>75</v>
      </c>
      <c r="B77" s="1" t="str">
        <f>'Aim 1 Study Calendar - JV'!H76</f>
        <v>gfp/+</v>
      </c>
      <c r="C77" s="1">
        <f>'Aim 1 Study Calendar - JV'!I76</f>
        <v>1</v>
      </c>
      <c r="D77" s="1">
        <f>'Aim 1 Study Calendar - JV'!AQ76</f>
        <v>4</v>
      </c>
      <c r="E77" s="1" t="str">
        <f>'Aim 1 Study Calendar - JV'!L76</f>
        <v>HFD-EX</v>
      </c>
      <c r="H77" s="1">
        <f t="shared" si="12"/>
        <v>0</v>
      </c>
      <c r="I77" s="1">
        <f t="shared" si="13"/>
        <v>0</v>
      </c>
      <c r="K77" s="1">
        <f t="shared" si="16"/>
        <v>75</v>
      </c>
      <c r="L77" s="1" t="str">
        <f t="shared" si="17"/>
        <v>gfp/+</v>
      </c>
      <c r="M77" s="1">
        <f t="shared" si="18"/>
        <v>1</v>
      </c>
      <c r="N77" s="1">
        <f t="shared" si="19"/>
        <v>4</v>
      </c>
      <c r="O77" s="1" t="str">
        <f t="shared" si="20"/>
        <v>HFD-EX</v>
      </c>
      <c r="P77" s="1" t="str">
        <f t="shared" si="21"/>
        <v>N/A</v>
      </c>
      <c r="R77" s="1" t="e">
        <f t="shared" si="14"/>
        <v>#VALUE!</v>
      </c>
      <c r="S77" s="1" t="e">
        <f t="shared" si="15"/>
        <v>#VALUE!</v>
      </c>
    </row>
    <row r="78" spans="1:19">
      <c r="A78" s="80">
        <f>'Aim 1 Study Calendar - JV'!A77</f>
        <v>76</v>
      </c>
      <c r="B78" s="1" t="str">
        <f>'Aim 1 Study Calendar - JV'!H77</f>
        <v>gfp/+</v>
      </c>
      <c r="C78" s="1">
        <f>'Aim 1 Study Calendar - JV'!I77</f>
        <v>1</v>
      </c>
      <c r="D78" s="1">
        <f>'Aim 1 Study Calendar - JV'!AQ77</f>
        <v>16</v>
      </c>
      <c r="E78" s="1" t="str">
        <f>'Aim 1 Study Calendar - JV'!L77</f>
        <v>HFD-EX</v>
      </c>
      <c r="F78" s="1">
        <v>36</v>
      </c>
      <c r="G78" s="1">
        <v>21</v>
      </c>
      <c r="H78" s="1">
        <f t="shared" si="12"/>
        <v>36.35</v>
      </c>
      <c r="I78" s="1">
        <f t="shared" si="13"/>
        <v>2181</v>
      </c>
      <c r="K78" s="1">
        <f t="shared" si="16"/>
        <v>76</v>
      </c>
      <c r="L78" s="1" t="str">
        <f t="shared" si="17"/>
        <v>gfp/+</v>
      </c>
      <c r="M78" s="1">
        <f t="shared" si="18"/>
        <v>1</v>
      </c>
      <c r="N78" s="1">
        <f t="shared" si="19"/>
        <v>16</v>
      </c>
      <c r="O78" s="1" t="str">
        <f t="shared" si="20"/>
        <v>HFD-EX</v>
      </c>
      <c r="P78" s="1" t="str">
        <f t="shared" si="21"/>
        <v/>
      </c>
      <c r="R78" s="1" t="e">
        <f t="shared" si="14"/>
        <v>#VALUE!</v>
      </c>
      <c r="S78" s="1" t="e">
        <f t="shared" si="15"/>
        <v>#VALUE!</v>
      </c>
    </row>
    <row r="79" spans="1:19">
      <c r="A79" s="80">
        <f>'Aim 1 Study Calendar - JV'!A78</f>
        <v>77</v>
      </c>
      <c r="B79" s="1" t="str">
        <f>'Aim 1 Study Calendar - JV'!H78</f>
        <v>gfp/+</v>
      </c>
      <c r="C79" s="1">
        <f>'Aim 1 Study Calendar - JV'!I78</f>
        <v>1</v>
      </c>
      <c r="D79" s="1">
        <f>'Aim 1 Study Calendar - JV'!AQ78</f>
        <v>4</v>
      </c>
      <c r="E79" s="1" t="str">
        <f>'Aim 1 Study Calendar - JV'!L78</f>
        <v>CON-SED</v>
      </c>
      <c r="F79" s="1">
        <v>26</v>
      </c>
      <c r="G79" s="1">
        <v>23</v>
      </c>
      <c r="H79" s="1">
        <f t="shared" si="12"/>
        <v>26.383333333333333</v>
      </c>
      <c r="I79" s="1">
        <f t="shared" si="13"/>
        <v>1583</v>
      </c>
      <c r="K79" s="1">
        <f t="shared" si="16"/>
        <v>77</v>
      </c>
      <c r="L79" s="1" t="str">
        <f t="shared" si="17"/>
        <v>gfp/+</v>
      </c>
      <c r="M79" s="1">
        <f t="shared" si="18"/>
        <v>1</v>
      </c>
      <c r="N79" s="1">
        <f t="shared" si="19"/>
        <v>4</v>
      </c>
      <c r="O79" s="1" t="str">
        <f t="shared" si="20"/>
        <v>CON-SED</v>
      </c>
      <c r="P79" s="1" t="str">
        <f t="shared" si="21"/>
        <v>N/A</v>
      </c>
      <c r="R79" s="1" t="e">
        <f t="shared" si="14"/>
        <v>#VALUE!</v>
      </c>
      <c r="S79" s="1" t="e">
        <f t="shared" si="15"/>
        <v>#VALUE!</v>
      </c>
    </row>
    <row r="80" spans="1:19">
      <c r="A80" s="80">
        <f>'Aim 1 Study Calendar - JV'!A79</f>
        <v>78</v>
      </c>
      <c r="B80" s="1" t="str">
        <f>'Aim 1 Study Calendar - JV'!H79</f>
        <v>gfp/+</v>
      </c>
      <c r="C80" s="1">
        <f>'Aim 1 Study Calendar - JV'!I79</f>
        <v>1</v>
      </c>
      <c r="D80" s="1">
        <f>'Aim 1 Study Calendar - JV'!AQ79</f>
        <v>16</v>
      </c>
      <c r="E80" s="1" t="str">
        <f>'Aim 1 Study Calendar - JV'!L79</f>
        <v>CON-SED</v>
      </c>
      <c r="F80" s="1">
        <v>28</v>
      </c>
      <c r="G80" s="1">
        <v>54</v>
      </c>
      <c r="H80" s="1">
        <f t="shared" si="12"/>
        <v>28.9</v>
      </c>
      <c r="I80" s="1">
        <f t="shared" si="13"/>
        <v>1734</v>
      </c>
      <c r="K80" s="1">
        <f t="shared" si="16"/>
        <v>78</v>
      </c>
      <c r="L80" s="1" t="str">
        <f t="shared" si="17"/>
        <v>gfp/+</v>
      </c>
      <c r="M80" s="1">
        <f t="shared" si="18"/>
        <v>1</v>
      </c>
      <c r="N80" s="1">
        <f t="shared" si="19"/>
        <v>16</v>
      </c>
      <c r="O80" s="1" t="str">
        <f t="shared" si="20"/>
        <v>CON-SED</v>
      </c>
      <c r="P80" s="1" t="str">
        <f t="shared" si="21"/>
        <v/>
      </c>
      <c r="R80" s="1" t="e">
        <f t="shared" si="14"/>
        <v>#VALUE!</v>
      </c>
      <c r="S80" s="1" t="e">
        <f t="shared" si="15"/>
        <v>#VALUE!</v>
      </c>
    </row>
    <row r="81" spans="1:19">
      <c r="A81" s="80">
        <f>'Aim 1 Study Calendar - JV'!A80</f>
        <v>79</v>
      </c>
      <c r="B81" s="1" t="str">
        <f>'Aim 1 Study Calendar - JV'!H80</f>
        <v>gfp/+</v>
      </c>
      <c r="C81" s="1">
        <f>'Aim 1 Study Calendar - JV'!I80</f>
        <v>1</v>
      </c>
      <c r="D81" s="1">
        <f>'Aim 1 Study Calendar - JV'!AQ80</f>
        <v>16</v>
      </c>
      <c r="E81" s="1" t="str">
        <f>'Aim 1 Study Calendar - JV'!L80</f>
        <v>CON-EX</v>
      </c>
      <c r="H81" s="1">
        <f t="shared" si="12"/>
        <v>0</v>
      </c>
      <c r="I81" s="1">
        <f t="shared" si="13"/>
        <v>0</v>
      </c>
      <c r="K81" s="1">
        <f t="shared" si="16"/>
        <v>79</v>
      </c>
      <c r="L81" s="1" t="str">
        <f t="shared" si="17"/>
        <v>gfp/+</v>
      </c>
      <c r="M81" s="1">
        <f t="shared" si="18"/>
        <v>1</v>
      </c>
      <c r="N81" s="1">
        <f t="shared" si="19"/>
        <v>16</v>
      </c>
      <c r="O81" s="1" t="str">
        <f t="shared" si="20"/>
        <v>CON-EX</v>
      </c>
      <c r="P81" s="1" t="str">
        <f t="shared" si="21"/>
        <v/>
      </c>
      <c r="R81" s="1" t="e">
        <f t="shared" si="14"/>
        <v>#VALUE!</v>
      </c>
      <c r="S81" s="1" t="e">
        <f t="shared" si="15"/>
        <v>#VALUE!</v>
      </c>
    </row>
    <row r="82" spans="1:19">
      <c r="A82" s="80">
        <f>'Aim 1 Study Calendar - JV'!A81</f>
        <v>80</v>
      </c>
      <c r="B82" s="1" t="str">
        <f>'Aim 1 Study Calendar - JV'!H81</f>
        <v>gfp/+</v>
      </c>
      <c r="C82" s="1">
        <f>'Aim 1 Study Calendar - JV'!I81</f>
        <v>1</v>
      </c>
      <c r="D82" s="1">
        <f>'Aim 1 Study Calendar - JV'!AQ81</f>
        <v>16</v>
      </c>
      <c r="E82" s="1" t="str">
        <f>'Aim 1 Study Calendar - JV'!L81</f>
        <v>CON-EX</v>
      </c>
      <c r="F82" s="1">
        <v>29</v>
      </c>
      <c r="G82" s="1">
        <v>10</v>
      </c>
      <c r="H82" s="1">
        <f t="shared" si="12"/>
        <v>29.166666666666668</v>
      </c>
      <c r="I82" s="1">
        <f t="shared" si="13"/>
        <v>1750</v>
      </c>
      <c r="K82" s="1">
        <f t="shared" si="16"/>
        <v>80</v>
      </c>
      <c r="L82" s="1" t="str">
        <f t="shared" si="17"/>
        <v>gfp/+</v>
      </c>
      <c r="M82" s="1">
        <f t="shared" si="18"/>
        <v>1</v>
      </c>
      <c r="N82" s="1">
        <f t="shared" si="19"/>
        <v>16</v>
      </c>
      <c r="O82" s="1" t="str">
        <f t="shared" si="20"/>
        <v>CON-EX</v>
      </c>
      <c r="P82" s="1" t="str">
        <f t="shared" si="21"/>
        <v/>
      </c>
      <c r="R82" s="1" t="e">
        <f t="shared" si="14"/>
        <v>#VALUE!</v>
      </c>
      <c r="S82" s="1" t="e">
        <f t="shared" si="15"/>
        <v>#VALUE!</v>
      </c>
    </row>
    <row r="83" spans="1:19">
      <c r="A83" s="80">
        <f>'Aim 1 Study Calendar - JV'!A82</f>
        <v>81</v>
      </c>
      <c r="B83" s="1" t="str">
        <f>'Aim 1 Study Calendar - JV'!H82</f>
        <v>gfp/+</v>
      </c>
      <c r="C83" s="1">
        <f>'Aim 1 Study Calendar - JV'!I82</f>
        <v>1</v>
      </c>
      <c r="D83" s="1">
        <f>'Aim 1 Study Calendar - JV'!AQ82</f>
        <v>16</v>
      </c>
      <c r="E83" s="1" t="str">
        <f>'Aim 1 Study Calendar - JV'!L82</f>
        <v>CON-EX</v>
      </c>
      <c r="F83" s="1">
        <v>24</v>
      </c>
      <c r="G83" s="1">
        <v>41</v>
      </c>
      <c r="H83" s="1">
        <f t="shared" si="12"/>
        <v>24.683333333333334</v>
      </c>
      <c r="I83" s="1">
        <f t="shared" si="13"/>
        <v>1481</v>
      </c>
      <c r="K83" s="1">
        <f t="shared" si="16"/>
        <v>81</v>
      </c>
      <c r="L83" s="1" t="str">
        <f t="shared" si="17"/>
        <v>gfp/+</v>
      </c>
      <c r="M83" s="1">
        <f t="shared" si="18"/>
        <v>1</v>
      </c>
      <c r="N83" s="1">
        <f t="shared" si="19"/>
        <v>16</v>
      </c>
      <c r="O83" s="1" t="str">
        <f t="shared" si="20"/>
        <v>CON-EX</v>
      </c>
      <c r="P83" s="1" t="str">
        <f t="shared" si="21"/>
        <v/>
      </c>
      <c r="R83" s="1" t="e">
        <f t="shared" si="14"/>
        <v>#VALUE!</v>
      </c>
      <c r="S83" s="1" t="e">
        <f t="shared" si="15"/>
        <v>#VALUE!</v>
      </c>
    </row>
    <row r="84" spans="1:19">
      <c r="A84" s="80">
        <f>'Aim 1 Study Calendar - JV'!A83</f>
        <v>82</v>
      </c>
      <c r="B84" s="1" t="str">
        <f>'Aim 1 Study Calendar - JV'!H83</f>
        <v>gfp/+</v>
      </c>
      <c r="C84" s="1">
        <f>'Aim 1 Study Calendar - JV'!I83</f>
        <v>1</v>
      </c>
      <c r="D84" s="1">
        <f>'Aim 1 Study Calendar - JV'!AQ83</f>
        <v>4</v>
      </c>
      <c r="E84" s="1" t="str">
        <f>'Aim 1 Study Calendar - JV'!L83</f>
        <v>HFD-SED</v>
      </c>
      <c r="H84" s="1">
        <f t="shared" si="12"/>
        <v>0</v>
      </c>
      <c r="I84" s="1">
        <f t="shared" si="13"/>
        <v>0</v>
      </c>
      <c r="K84" s="1">
        <f t="shared" si="16"/>
        <v>82</v>
      </c>
      <c r="L84" s="1" t="str">
        <f t="shared" si="17"/>
        <v>gfp/+</v>
      </c>
      <c r="M84" s="1">
        <f t="shared" si="18"/>
        <v>1</v>
      </c>
      <c r="N84" s="1">
        <f t="shared" si="19"/>
        <v>4</v>
      </c>
      <c r="O84" s="1" t="str">
        <f t="shared" si="20"/>
        <v>HFD-SED</v>
      </c>
      <c r="P84" s="1" t="str">
        <f t="shared" si="21"/>
        <v>N/A</v>
      </c>
      <c r="R84" s="1" t="e">
        <f t="shared" si="14"/>
        <v>#VALUE!</v>
      </c>
      <c r="S84" s="1" t="e">
        <f t="shared" si="15"/>
        <v>#VALUE!</v>
      </c>
    </row>
    <row r="85" spans="1:19">
      <c r="A85" s="80">
        <f>'Aim 1 Study Calendar - JV'!A84</f>
        <v>83</v>
      </c>
      <c r="B85" s="1" t="str">
        <f>'Aim 1 Study Calendar - JV'!H84</f>
        <v>gfp/+</v>
      </c>
      <c r="C85" s="1">
        <f>'Aim 1 Study Calendar - JV'!I84</f>
        <v>1</v>
      </c>
      <c r="D85" s="1">
        <f>'Aim 1 Study Calendar - JV'!AQ84</f>
        <v>4</v>
      </c>
      <c r="E85" s="1" t="str">
        <f>'Aim 1 Study Calendar - JV'!L84</f>
        <v>HFD-EX</v>
      </c>
      <c r="H85" s="1">
        <f t="shared" si="12"/>
        <v>0</v>
      </c>
      <c r="I85" s="1">
        <f t="shared" si="13"/>
        <v>0</v>
      </c>
      <c r="K85" s="1">
        <f t="shared" si="16"/>
        <v>83</v>
      </c>
      <c r="L85" s="1" t="str">
        <f t="shared" si="17"/>
        <v>gfp/+</v>
      </c>
      <c r="M85" s="1">
        <f t="shared" si="18"/>
        <v>1</v>
      </c>
      <c r="N85" s="1">
        <f t="shared" si="19"/>
        <v>4</v>
      </c>
      <c r="O85" s="1" t="str">
        <f t="shared" si="20"/>
        <v>HFD-EX</v>
      </c>
      <c r="P85" s="1" t="str">
        <f t="shared" si="21"/>
        <v>N/A</v>
      </c>
      <c r="R85" s="1" t="e">
        <f t="shared" si="14"/>
        <v>#VALUE!</v>
      </c>
      <c r="S85" s="1" t="e">
        <f t="shared" si="15"/>
        <v>#VALUE!</v>
      </c>
    </row>
    <row r="86" spans="1:19">
      <c r="A86" s="80">
        <f>'Aim 1 Study Calendar - JV'!A85</f>
        <v>84</v>
      </c>
      <c r="B86" s="1" t="str">
        <f>'Aim 1 Study Calendar - JV'!H85</f>
        <v>gfp/+</v>
      </c>
      <c r="C86" s="1">
        <f>'Aim 1 Study Calendar - JV'!I85</f>
        <v>1</v>
      </c>
      <c r="D86" s="1">
        <f>'Aim 1 Study Calendar - JV'!AQ85</f>
        <v>16</v>
      </c>
      <c r="E86" s="1" t="str">
        <f>'Aim 1 Study Calendar - JV'!L85</f>
        <v>HFD-EX</v>
      </c>
      <c r="F86" s="1">
        <v>33</v>
      </c>
      <c r="G86" s="1">
        <v>48</v>
      </c>
      <c r="H86" s="1">
        <f t="shared" si="12"/>
        <v>33.799999999999997</v>
      </c>
      <c r="I86" s="1">
        <f t="shared" si="13"/>
        <v>2028</v>
      </c>
      <c r="K86" s="1">
        <f t="shared" si="16"/>
        <v>84</v>
      </c>
      <c r="L86" s="1" t="str">
        <f t="shared" si="17"/>
        <v>gfp/+</v>
      </c>
      <c r="M86" s="1">
        <f t="shared" si="18"/>
        <v>1</v>
      </c>
      <c r="N86" s="1">
        <f t="shared" si="19"/>
        <v>16</v>
      </c>
      <c r="O86" s="1" t="str">
        <f t="shared" si="20"/>
        <v>HFD-EX</v>
      </c>
      <c r="P86" s="1" t="str">
        <f t="shared" si="21"/>
        <v/>
      </c>
      <c r="R86" s="1" t="e">
        <f t="shared" si="14"/>
        <v>#VALUE!</v>
      </c>
      <c r="S86" s="1" t="e">
        <f t="shared" si="15"/>
        <v>#VALUE!</v>
      </c>
    </row>
    <row r="87" spans="1:19">
      <c r="A87" s="80">
        <f>'Aim 1 Study Calendar - JV'!A86</f>
        <v>85</v>
      </c>
      <c r="B87" s="1" t="str">
        <f>'Aim 1 Study Calendar - JV'!H86</f>
        <v>gfp/+</v>
      </c>
      <c r="C87" s="1">
        <f>'Aim 1 Study Calendar - JV'!I86</f>
        <v>1</v>
      </c>
      <c r="D87" s="1">
        <f>'Aim 1 Study Calendar - JV'!AQ86</f>
        <v>16</v>
      </c>
      <c r="E87" s="1" t="str">
        <f>'Aim 1 Study Calendar - JV'!L86</f>
        <v>HFD-SED</v>
      </c>
      <c r="H87" s="1">
        <f t="shared" si="12"/>
        <v>0</v>
      </c>
      <c r="I87" s="1">
        <f t="shared" si="13"/>
        <v>0</v>
      </c>
      <c r="K87" s="1">
        <f t="shared" si="16"/>
        <v>85</v>
      </c>
      <c r="L87" s="1" t="str">
        <f t="shared" si="17"/>
        <v>gfp/+</v>
      </c>
      <c r="M87" s="1">
        <f t="shared" si="18"/>
        <v>1</v>
      </c>
      <c r="N87" s="1">
        <f t="shared" si="19"/>
        <v>16</v>
      </c>
      <c r="O87" s="1" t="str">
        <f t="shared" si="20"/>
        <v>HFD-SED</v>
      </c>
      <c r="P87" s="1" t="str">
        <f t="shared" si="21"/>
        <v/>
      </c>
      <c r="R87" s="1" t="e">
        <f t="shared" si="14"/>
        <v>#VALUE!</v>
      </c>
      <c r="S87" s="1" t="e">
        <f t="shared" si="15"/>
        <v>#VALUE!</v>
      </c>
    </row>
    <row r="88" spans="1:19">
      <c r="A88" s="80">
        <f>'Aim 1 Study Calendar - JV'!A87</f>
        <v>86</v>
      </c>
      <c r="B88" s="1" t="str">
        <f>'Aim 1 Study Calendar - JV'!H87</f>
        <v>gfp/+</v>
      </c>
      <c r="C88" s="1">
        <f>'Aim 1 Study Calendar - JV'!I87</f>
        <v>1</v>
      </c>
      <c r="D88" s="1">
        <f>'Aim 1 Study Calendar - JV'!AQ87</f>
        <v>16</v>
      </c>
      <c r="E88" s="1" t="str">
        <f>'Aim 1 Study Calendar - JV'!L87</f>
        <v>HFD-EX</v>
      </c>
      <c r="H88" s="1">
        <f t="shared" si="12"/>
        <v>0</v>
      </c>
      <c r="I88" s="1">
        <f t="shared" si="13"/>
        <v>0</v>
      </c>
      <c r="K88" s="1">
        <f t="shared" si="16"/>
        <v>86</v>
      </c>
      <c r="L88" s="1" t="str">
        <f t="shared" si="17"/>
        <v>gfp/+</v>
      </c>
      <c r="M88" s="1">
        <f t="shared" si="18"/>
        <v>1</v>
      </c>
      <c r="N88" s="1">
        <f t="shared" si="19"/>
        <v>16</v>
      </c>
      <c r="O88" s="1" t="str">
        <f t="shared" si="20"/>
        <v>HFD-EX</v>
      </c>
      <c r="P88" s="1" t="str">
        <f t="shared" si="21"/>
        <v/>
      </c>
      <c r="R88" s="1" t="e">
        <f t="shared" si="14"/>
        <v>#VALUE!</v>
      </c>
      <c r="S88" s="1" t="e">
        <f t="shared" si="15"/>
        <v>#VALUE!</v>
      </c>
    </row>
    <row r="89" spans="1:19">
      <c r="A89" s="80">
        <f>'Aim 1 Study Calendar - JV'!A88</f>
        <v>87</v>
      </c>
      <c r="B89" s="1" t="str">
        <f>'Aim 1 Study Calendar - JV'!H88</f>
        <v>gfp/+</v>
      </c>
      <c r="C89" s="1">
        <f>'Aim 1 Study Calendar - JV'!I88</f>
        <v>1</v>
      </c>
      <c r="D89" s="1">
        <f>'Aim 1 Study Calendar - JV'!AQ88</f>
        <v>16</v>
      </c>
      <c r="E89" s="1" t="str">
        <f>'Aim 1 Study Calendar - JV'!L87</f>
        <v>HFD-EX</v>
      </c>
      <c r="F89" s="1">
        <v>23</v>
      </c>
      <c r="G89" s="1">
        <v>19</v>
      </c>
      <c r="H89" s="1">
        <f t="shared" si="12"/>
        <v>23.316666666666666</v>
      </c>
      <c r="I89" s="1">
        <f t="shared" si="13"/>
        <v>1399</v>
      </c>
      <c r="K89" s="1">
        <f t="shared" si="16"/>
        <v>87</v>
      </c>
      <c r="L89" s="1" t="str">
        <f t="shared" si="17"/>
        <v>gfp/+</v>
      </c>
      <c r="M89" s="1">
        <f t="shared" si="18"/>
        <v>1</v>
      </c>
      <c r="N89" s="1">
        <f t="shared" si="19"/>
        <v>16</v>
      </c>
      <c r="O89" s="1" t="str">
        <f t="shared" si="20"/>
        <v>HFD-EX</v>
      </c>
      <c r="P89" s="1" t="str">
        <f t="shared" si="21"/>
        <v/>
      </c>
      <c r="R89" s="1" t="e">
        <f t="shared" si="14"/>
        <v>#VALUE!</v>
      </c>
      <c r="S89" s="1" t="e">
        <f t="shared" si="15"/>
        <v>#VALUE!</v>
      </c>
    </row>
    <row r="90" spans="1:19">
      <c r="A90" s="80">
        <f>'Aim 1 Study Calendar - JV'!A89</f>
        <v>88</v>
      </c>
      <c r="B90" s="1" t="str">
        <f>'Aim 1 Study Calendar - JV'!H89</f>
        <v>gfp/+</v>
      </c>
      <c r="C90" s="1">
        <f>'Aim 1 Study Calendar - JV'!I89</f>
        <v>1</v>
      </c>
      <c r="D90" s="1">
        <f>'Aim 1 Study Calendar - JV'!AQ89</f>
        <v>30</v>
      </c>
      <c r="E90" s="1" t="str">
        <f>'Aim 1 Study Calendar - JV'!L88</f>
        <v>HFD-EX</v>
      </c>
      <c r="F90" s="1">
        <v>40</v>
      </c>
      <c r="G90" s="1">
        <v>13</v>
      </c>
      <c r="H90" s="1">
        <f t="shared" si="12"/>
        <v>40.216666666666669</v>
      </c>
      <c r="I90" s="1">
        <f t="shared" si="13"/>
        <v>2413</v>
      </c>
      <c r="K90" s="1">
        <f t="shared" si="16"/>
        <v>88</v>
      </c>
      <c r="L90" s="1" t="str">
        <f t="shared" si="17"/>
        <v>gfp/+</v>
      </c>
      <c r="M90" s="1">
        <f t="shared" si="18"/>
        <v>1</v>
      </c>
      <c r="N90" s="1">
        <f t="shared" si="19"/>
        <v>30</v>
      </c>
      <c r="O90" s="1" t="str">
        <f t="shared" si="20"/>
        <v>HFD-EX</v>
      </c>
      <c r="P90" s="1" t="str">
        <f t="shared" si="21"/>
        <v/>
      </c>
      <c r="R90" s="1" t="e">
        <f t="shared" si="14"/>
        <v>#VALUE!</v>
      </c>
      <c r="S90" s="1" t="e">
        <f t="shared" si="15"/>
        <v>#VALUE!</v>
      </c>
    </row>
    <row r="91" spans="1:19">
      <c r="A91" s="80">
        <f>'Aim 1 Study Calendar - JV'!A90</f>
        <v>89</v>
      </c>
      <c r="B91" s="1" t="str">
        <f>'Aim 1 Study Calendar - JV'!H90</f>
        <v>gfp/+</v>
      </c>
      <c r="C91" s="1">
        <f>'Aim 1 Study Calendar - JV'!I90</f>
        <v>1</v>
      </c>
      <c r="D91" s="1">
        <f>'Aim 1 Study Calendar - JV'!AQ90</f>
        <v>30</v>
      </c>
      <c r="E91" s="1" t="str">
        <f>'Aim 1 Study Calendar - JV'!L89</f>
        <v>HFD-SED</v>
      </c>
      <c r="F91" s="1">
        <v>41</v>
      </c>
      <c r="G91" s="1">
        <v>40</v>
      </c>
      <c r="H91" s="1">
        <f t="shared" si="12"/>
        <v>41.666666666666664</v>
      </c>
      <c r="I91" s="1">
        <f t="shared" si="13"/>
        <v>2500</v>
      </c>
      <c r="K91" s="1">
        <f t="shared" si="16"/>
        <v>89</v>
      </c>
      <c r="L91" s="1" t="str">
        <f t="shared" si="17"/>
        <v>gfp/+</v>
      </c>
      <c r="M91" s="1">
        <f t="shared" si="18"/>
        <v>1</v>
      </c>
      <c r="N91" s="1">
        <f t="shared" si="19"/>
        <v>30</v>
      </c>
      <c r="O91" s="1" t="str">
        <f t="shared" si="20"/>
        <v>HFD-SED</v>
      </c>
      <c r="P91" s="1" t="str">
        <f t="shared" si="21"/>
        <v/>
      </c>
      <c r="R91" s="1" t="e">
        <f t="shared" si="14"/>
        <v>#VALUE!</v>
      </c>
      <c r="S91" s="1" t="e">
        <f t="shared" si="15"/>
        <v>#VALUE!</v>
      </c>
    </row>
    <row r="92" spans="1:19">
      <c r="A92" s="80">
        <f>'Aim 1 Study Calendar - JV'!A91</f>
        <v>90</v>
      </c>
      <c r="B92" s="1" t="str">
        <f>'Aim 1 Study Calendar - JV'!H91</f>
        <v>gfp/+</v>
      </c>
      <c r="C92" s="1">
        <f>'Aim 1 Study Calendar - JV'!I91</f>
        <v>1</v>
      </c>
      <c r="D92" s="1">
        <f>'Aim 1 Study Calendar - JV'!AQ91</f>
        <v>30</v>
      </c>
      <c r="E92" s="1" t="str">
        <f>'Aim 1 Study Calendar - JV'!L90</f>
        <v>HFD-SED</v>
      </c>
      <c r="F92" s="1">
        <v>38</v>
      </c>
      <c r="G92" s="1">
        <v>48</v>
      </c>
      <c r="H92" s="1">
        <f t="shared" si="12"/>
        <v>38.799999999999997</v>
      </c>
      <c r="I92" s="1">
        <f t="shared" si="13"/>
        <v>2328</v>
      </c>
      <c r="K92" s="1">
        <f t="shared" si="16"/>
        <v>90</v>
      </c>
      <c r="L92" s="1" t="str">
        <f t="shared" si="17"/>
        <v>gfp/+</v>
      </c>
      <c r="M92" s="1">
        <f t="shared" si="18"/>
        <v>1</v>
      </c>
      <c r="N92" s="1">
        <f t="shared" si="19"/>
        <v>30</v>
      </c>
      <c r="O92" s="1" t="str">
        <f t="shared" si="20"/>
        <v>HFD-SED</v>
      </c>
      <c r="P92" s="1" t="str">
        <f t="shared" si="21"/>
        <v/>
      </c>
      <c r="R92" s="1" t="e">
        <f t="shared" si="14"/>
        <v>#VALUE!</v>
      </c>
      <c r="S92" s="1" t="e">
        <f t="shared" si="15"/>
        <v>#VALUE!</v>
      </c>
    </row>
    <row r="93" spans="1:19">
      <c r="A93" s="80">
        <f>'Aim 1 Study Calendar - JV'!A92</f>
        <v>91</v>
      </c>
      <c r="B93" s="1" t="str">
        <f>'Aim 1 Study Calendar - JV'!H92</f>
        <v>gfp/+</v>
      </c>
      <c r="C93" s="1">
        <f>'Aim 1 Study Calendar - JV'!I92</f>
        <v>1</v>
      </c>
      <c r="D93" s="1">
        <f>'Aim 1 Study Calendar - JV'!AQ92</f>
        <v>30</v>
      </c>
      <c r="E93" s="1" t="str">
        <f>'Aim 1 Study Calendar - JV'!L91</f>
        <v>HFD-EX</v>
      </c>
      <c r="F93" s="1">
        <v>27</v>
      </c>
      <c r="G93" s="1">
        <v>8</v>
      </c>
      <c r="H93" s="1">
        <f t="shared" si="12"/>
        <v>27.133333333333333</v>
      </c>
      <c r="I93" s="1">
        <f t="shared" si="13"/>
        <v>1628</v>
      </c>
      <c r="K93" s="1">
        <f t="shared" si="16"/>
        <v>91</v>
      </c>
      <c r="L93" s="1" t="str">
        <f t="shared" si="17"/>
        <v>gfp/+</v>
      </c>
      <c r="M93" s="1">
        <f t="shared" si="18"/>
        <v>1</v>
      </c>
      <c r="N93" s="1">
        <f t="shared" si="19"/>
        <v>30</v>
      </c>
      <c r="O93" s="1" t="str">
        <f t="shared" si="20"/>
        <v>HFD-EX</v>
      </c>
      <c r="P93" s="1" t="str">
        <f t="shared" si="21"/>
        <v/>
      </c>
      <c r="R93" s="1" t="e">
        <f t="shared" si="14"/>
        <v>#VALUE!</v>
      </c>
      <c r="S93" s="1" t="e">
        <f t="shared" si="15"/>
        <v>#VALUE!</v>
      </c>
    </row>
    <row r="94" spans="1:19">
      <c r="A94" s="80">
        <f>'Aim 1 Study Calendar - JV'!A93</f>
        <v>92</v>
      </c>
      <c r="B94" s="1" t="str">
        <f>'Aim 1 Study Calendar - JV'!H93</f>
        <v>gfp/+</v>
      </c>
      <c r="C94" s="1">
        <f>'Aim 1 Study Calendar - JV'!I93</f>
        <v>1</v>
      </c>
      <c r="D94" s="1">
        <f>'Aim 1 Study Calendar - JV'!AQ93</f>
        <v>30</v>
      </c>
      <c r="E94" s="1" t="str">
        <f>'Aim 1 Study Calendar - JV'!L92</f>
        <v>CON-SED</v>
      </c>
      <c r="F94" s="1">
        <v>22</v>
      </c>
      <c r="G94" s="1">
        <v>40</v>
      </c>
      <c r="H94" s="1">
        <f t="shared" si="12"/>
        <v>22.666666666666668</v>
      </c>
      <c r="I94" s="1">
        <f t="shared" si="13"/>
        <v>1360</v>
      </c>
      <c r="K94" s="1">
        <f t="shared" si="16"/>
        <v>92</v>
      </c>
      <c r="L94" s="1" t="str">
        <f t="shared" si="17"/>
        <v>gfp/+</v>
      </c>
      <c r="M94" s="1">
        <f t="shared" si="18"/>
        <v>1</v>
      </c>
      <c r="N94" s="1">
        <f t="shared" si="19"/>
        <v>30</v>
      </c>
      <c r="O94" s="1" t="str">
        <f t="shared" si="20"/>
        <v>CON-SED</v>
      </c>
      <c r="P94" s="1" t="str">
        <f t="shared" si="21"/>
        <v/>
      </c>
      <c r="R94" s="1" t="e">
        <f t="shared" si="14"/>
        <v>#VALUE!</v>
      </c>
      <c r="S94" s="1" t="e">
        <f t="shared" si="15"/>
        <v>#VALUE!</v>
      </c>
    </row>
    <row r="95" spans="1:19">
      <c r="A95" s="80">
        <f>'Aim 1 Study Calendar - JV'!A94</f>
        <v>93</v>
      </c>
      <c r="B95" s="1" t="str">
        <f>'Aim 1 Study Calendar - JV'!H94</f>
        <v>gfp/+</v>
      </c>
      <c r="C95" s="1">
        <f>'Aim 1 Study Calendar - JV'!I94</f>
        <v>1</v>
      </c>
      <c r="D95" s="1">
        <f>'Aim 1 Study Calendar - JV'!AQ94</f>
        <v>4</v>
      </c>
      <c r="E95" s="1" t="str">
        <f>'Aim 1 Study Calendar - JV'!L93</f>
        <v>CON-EX</v>
      </c>
      <c r="H95" s="1">
        <f t="shared" si="12"/>
        <v>0</v>
      </c>
      <c r="I95" s="1">
        <f t="shared" si="13"/>
        <v>0</v>
      </c>
      <c r="K95" s="1">
        <f t="shared" si="16"/>
        <v>93</v>
      </c>
      <c r="L95" s="1" t="str">
        <f t="shared" si="17"/>
        <v>gfp/+</v>
      </c>
      <c r="M95" s="1">
        <f t="shared" si="18"/>
        <v>1</v>
      </c>
      <c r="N95" s="1">
        <f t="shared" si="19"/>
        <v>4</v>
      </c>
      <c r="O95" s="1" t="str">
        <f t="shared" si="20"/>
        <v>CON-EX</v>
      </c>
      <c r="P95" s="1" t="str">
        <f t="shared" si="21"/>
        <v>N/A</v>
      </c>
      <c r="R95" s="1" t="e">
        <f t="shared" si="14"/>
        <v>#VALUE!</v>
      </c>
      <c r="S95" s="1" t="e">
        <f t="shared" si="15"/>
        <v>#VALUE!</v>
      </c>
    </row>
    <row r="96" spans="1:19">
      <c r="A96" s="80">
        <f>'Aim 1 Study Calendar - JV'!A95</f>
        <v>94</v>
      </c>
      <c r="B96" s="1" t="str">
        <f>'Aim 1 Study Calendar - JV'!H95</f>
        <v>gfp/+</v>
      </c>
      <c r="C96" s="1">
        <f>'Aim 1 Study Calendar - JV'!I95</f>
        <v>1</v>
      </c>
      <c r="D96" s="1">
        <f>'Aim 1 Study Calendar - JV'!AQ95</f>
        <v>30</v>
      </c>
      <c r="E96" s="1" t="str">
        <f>'Aim 1 Study Calendar - JV'!L94</f>
        <v>HFD-SED</v>
      </c>
      <c r="H96" s="1">
        <f t="shared" si="12"/>
        <v>0</v>
      </c>
      <c r="I96" s="1">
        <f t="shared" si="13"/>
        <v>0</v>
      </c>
      <c r="K96" s="1">
        <f t="shared" si="16"/>
        <v>94</v>
      </c>
      <c r="L96" s="1" t="str">
        <f t="shared" si="17"/>
        <v>gfp/+</v>
      </c>
      <c r="M96" s="1">
        <f t="shared" si="18"/>
        <v>1</v>
      </c>
      <c r="N96" s="1">
        <f t="shared" si="19"/>
        <v>30</v>
      </c>
      <c r="O96" s="1" t="str">
        <f t="shared" si="20"/>
        <v>HFD-SED</v>
      </c>
      <c r="P96" s="1" t="str">
        <f t="shared" si="21"/>
        <v/>
      </c>
      <c r="R96" s="1" t="e">
        <f t="shared" si="14"/>
        <v>#VALUE!</v>
      </c>
      <c r="S96" s="1" t="e">
        <f t="shared" si="15"/>
        <v>#VALUE!</v>
      </c>
    </row>
    <row r="97" spans="1:19">
      <c r="A97" s="80">
        <f>'Aim 1 Study Calendar - JV'!A96</f>
        <v>95</v>
      </c>
      <c r="B97" s="1" t="str">
        <f>'Aim 1 Study Calendar - JV'!H96</f>
        <v>gfp/+</v>
      </c>
      <c r="C97" s="1">
        <f>'Aim 1 Study Calendar - JV'!I96</f>
        <v>1</v>
      </c>
      <c r="D97" s="1">
        <f>'Aim 1 Study Calendar - JV'!AQ96</f>
        <v>30</v>
      </c>
      <c r="E97" s="1" t="str">
        <f>'Aim 1 Study Calendar - JV'!L95</f>
        <v>HFD-SED</v>
      </c>
      <c r="H97" s="1">
        <f t="shared" si="12"/>
        <v>0</v>
      </c>
      <c r="I97" s="1">
        <f t="shared" si="13"/>
        <v>0</v>
      </c>
      <c r="K97" s="1">
        <f t="shared" si="16"/>
        <v>95</v>
      </c>
      <c r="L97" s="1" t="str">
        <f t="shared" si="17"/>
        <v>gfp/+</v>
      </c>
      <c r="M97" s="1">
        <f t="shared" si="18"/>
        <v>1</v>
      </c>
      <c r="N97" s="1">
        <f t="shared" si="19"/>
        <v>30</v>
      </c>
      <c r="O97" s="1" t="str">
        <f t="shared" si="20"/>
        <v>HFD-SED</v>
      </c>
      <c r="P97" s="1" t="str">
        <f t="shared" si="21"/>
        <v/>
      </c>
      <c r="R97" s="1" t="e">
        <f t="shared" si="14"/>
        <v>#VALUE!</v>
      </c>
      <c r="S97" s="1" t="e">
        <f t="shared" si="15"/>
        <v>#VALUE!</v>
      </c>
    </row>
    <row r="98" spans="1:19">
      <c r="A98" s="80">
        <f>'Aim 1 Study Calendar - JV'!A97</f>
        <v>96</v>
      </c>
      <c r="B98" s="1" t="str">
        <f>'Aim 1 Study Calendar - JV'!H97</f>
        <v>gfp/+</v>
      </c>
      <c r="C98" s="1">
        <f>'Aim 1 Study Calendar - JV'!I97</f>
        <v>1</v>
      </c>
      <c r="D98" s="1">
        <f>'Aim 1 Study Calendar - JV'!AQ97</f>
        <v>4</v>
      </c>
      <c r="E98" s="1" t="str">
        <f>'Aim 1 Study Calendar - JV'!L96</f>
        <v>HFD-EX</v>
      </c>
      <c r="H98" s="1">
        <f t="shared" si="12"/>
        <v>0</v>
      </c>
      <c r="I98" s="1">
        <f t="shared" si="13"/>
        <v>0</v>
      </c>
      <c r="K98" s="1">
        <f t="shared" si="16"/>
        <v>96</v>
      </c>
      <c r="L98" s="1" t="str">
        <f t="shared" si="17"/>
        <v>gfp/+</v>
      </c>
      <c r="M98" s="1">
        <f t="shared" si="18"/>
        <v>1</v>
      </c>
      <c r="N98" s="1">
        <f t="shared" si="19"/>
        <v>4</v>
      </c>
      <c r="O98" s="1" t="str">
        <f t="shared" si="20"/>
        <v>HFD-EX</v>
      </c>
      <c r="P98" s="1" t="str">
        <f t="shared" si="21"/>
        <v>N/A</v>
      </c>
      <c r="R98" s="1" t="e">
        <f t="shared" si="14"/>
        <v>#VALUE!</v>
      </c>
      <c r="S98" s="1" t="e">
        <f t="shared" si="15"/>
        <v>#VALUE!</v>
      </c>
    </row>
    <row r="99" spans="1:19">
      <c r="A99" s="80">
        <f>'Aim 1 Study Calendar - JV'!A98</f>
        <v>97</v>
      </c>
      <c r="B99" s="1" t="str">
        <f>'Aim 1 Study Calendar - JV'!H98</f>
        <v>gfp/+</v>
      </c>
      <c r="C99" s="1">
        <f>'Aim 1 Study Calendar - JV'!I98</f>
        <v>1</v>
      </c>
      <c r="D99" s="1">
        <f>'Aim 1 Study Calendar - JV'!AQ98</f>
        <v>30</v>
      </c>
      <c r="E99" s="1" t="str">
        <f>'Aim 1 Study Calendar - JV'!L97</f>
        <v>HFD-EX</v>
      </c>
      <c r="F99" s="1">
        <v>25</v>
      </c>
      <c r="G99" s="1">
        <v>33</v>
      </c>
      <c r="H99" s="1">
        <f t="shared" si="12"/>
        <v>25.55</v>
      </c>
      <c r="I99" s="1">
        <f t="shared" si="13"/>
        <v>1533</v>
      </c>
      <c r="K99" s="1">
        <f t="shared" si="16"/>
        <v>97</v>
      </c>
      <c r="L99" s="1" t="str">
        <f t="shared" si="17"/>
        <v>gfp/+</v>
      </c>
      <c r="M99" s="1">
        <f t="shared" si="18"/>
        <v>1</v>
      </c>
      <c r="N99" s="1">
        <f t="shared" si="19"/>
        <v>30</v>
      </c>
      <c r="O99" s="1" t="str">
        <f t="shared" si="20"/>
        <v>HFD-EX</v>
      </c>
      <c r="P99" s="1" t="str">
        <f t="shared" si="21"/>
        <v/>
      </c>
      <c r="R99" s="1" t="e">
        <f t="shared" ref="R99:R130" si="22">P99+(Q99/60)</f>
        <v>#VALUE!</v>
      </c>
      <c r="S99" s="1" t="e">
        <f t="shared" ref="S99:S130" si="23">Q99+(P99*60)</f>
        <v>#VALUE!</v>
      </c>
    </row>
    <row r="100" spans="1:19">
      <c r="A100" s="80">
        <f>'Aim 1 Study Calendar - JV'!A99</f>
        <v>98</v>
      </c>
      <c r="B100" s="1" t="str">
        <f>'Aim 1 Study Calendar - JV'!H99</f>
        <v>gfp/+</v>
      </c>
      <c r="C100" s="1">
        <f>'Aim 1 Study Calendar - JV'!I99</f>
        <v>1</v>
      </c>
      <c r="D100" s="1">
        <f>'Aim 1 Study Calendar - JV'!AQ99</f>
        <v>30</v>
      </c>
      <c r="E100" s="1" t="str">
        <f>'Aim 1 Study Calendar - JV'!L98</f>
        <v>CON-SED</v>
      </c>
      <c r="F100" s="1">
        <v>41</v>
      </c>
      <c r="G100" s="1">
        <v>40</v>
      </c>
      <c r="H100" s="1">
        <f t="shared" si="12"/>
        <v>41.666666666666664</v>
      </c>
      <c r="I100" s="1">
        <f t="shared" si="13"/>
        <v>2500</v>
      </c>
      <c r="K100" s="1">
        <f t="shared" si="16"/>
        <v>98</v>
      </c>
      <c r="L100" s="1" t="str">
        <f t="shared" si="17"/>
        <v>gfp/+</v>
      </c>
      <c r="M100" s="1">
        <f t="shared" si="18"/>
        <v>1</v>
      </c>
      <c r="N100" s="1">
        <f t="shared" si="19"/>
        <v>30</v>
      </c>
      <c r="O100" s="1" t="str">
        <f t="shared" si="20"/>
        <v>CON-SED</v>
      </c>
      <c r="P100" s="1" t="str">
        <f t="shared" si="21"/>
        <v/>
      </c>
      <c r="R100" s="1" t="e">
        <f t="shared" si="22"/>
        <v>#VALUE!</v>
      </c>
      <c r="S100" s="1" t="e">
        <f t="shared" si="23"/>
        <v>#VALUE!</v>
      </c>
    </row>
    <row r="101" spans="1:19">
      <c r="A101" s="80">
        <f>'Aim 1 Study Calendar - JV'!A100</f>
        <v>99</v>
      </c>
      <c r="B101" s="1" t="str">
        <f>'Aim 1 Study Calendar - JV'!H100</f>
        <v>gfp/+</v>
      </c>
      <c r="C101" s="1">
        <f>'Aim 1 Study Calendar - JV'!I100</f>
        <v>1</v>
      </c>
      <c r="D101" s="1">
        <f>'Aim 1 Study Calendar - JV'!AQ100</f>
        <v>30</v>
      </c>
      <c r="E101" s="1" t="str">
        <f>'Aim 1 Study Calendar - JV'!L99</f>
        <v>CON-SED</v>
      </c>
      <c r="F101" s="1">
        <v>37</v>
      </c>
      <c r="G101" s="1">
        <v>14</v>
      </c>
      <c r="H101" s="1">
        <f t="shared" si="12"/>
        <v>37.233333333333334</v>
      </c>
      <c r="I101" s="1">
        <f t="shared" si="13"/>
        <v>2234</v>
      </c>
      <c r="K101" s="1">
        <f t="shared" si="16"/>
        <v>99</v>
      </c>
      <c r="L101" s="1" t="str">
        <f t="shared" si="17"/>
        <v>gfp/+</v>
      </c>
      <c r="M101" s="1">
        <f t="shared" si="18"/>
        <v>1</v>
      </c>
      <c r="N101" s="1">
        <f t="shared" si="19"/>
        <v>30</v>
      </c>
      <c r="O101" s="1" t="str">
        <f t="shared" si="20"/>
        <v>CON-SED</v>
      </c>
      <c r="P101" s="1" t="str">
        <f t="shared" si="21"/>
        <v/>
      </c>
      <c r="R101" s="1" t="e">
        <f t="shared" si="22"/>
        <v>#VALUE!</v>
      </c>
      <c r="S101" s="1" t="e">
        <f t="shared" si="23"/>
        <v>#VALUE!</v>
      </c>
    </row>
    <row r="102" spans="1:19">
      <c r="A102" s="80">
        <f>'Aim 1 Study Calendar - JV'!A101</f>
        <v>100</v>
      </c>
      <c r="B102" s="1" t="str">
        <f>'Aim 1 Study Calendar - JV'!H101</f>
        <v>gfp/+</v>
      </c>
      <c r="C102" s="1">
        <f>'Aim 1 Study Calendar - JV'!I101</f>
        <v>1</v>
      </c>
      <c r="D102" s="1">
        <f>'Aim 1 Study Calendar - JV'!AQ101</f>
        <v>30</v>
      </c>
      <c r="E102" s="1" t="str">
        <f>'Aim 1 Study Calendar - JV'!L100</f>
        <v>CON-EX</v>
      </c>
      <c r="F102" s="1">
        <v>32</v>
      </c>
      <c r="G102" s="1">
        <v>12</v>
      </c>
      <c r="H102" s="1">
        <f t="shared" si="12"/>
        <v>32.200000000000003</v>
      </c>
      <c r="I102" s="1">
        <f t="shared" si="13"/>
        <v>1932</v>
      </c>
      <c r="K102" s="1">
        <f t="shared" si="16"/>
        <v>100</v>
      </c>
      <c r="L102" s="1" t="str">
        <f t="shared" si="17"/>
        <v>gfp/+</v>
      </c>
      <c r="M102" s="1">
        <f t="shared" si="18"/>
        <v>1</v>
      </c>
      <c r="N102" s="1">
        <f t="shared" si="19"/>
        <v>30</v>
      </c>
      <c r="O102" s="1" t="str">
        <f t="shared" si="20"/>
        <v>CON-EX</v>
      </c>
      <c r="P102" s="1" t="str">
        <f t="shared" si="21"/>
        <v/>
      </c>
      <c r="R102" s="1" t="e">
        <f t="shared" si="22"/>
        <v>#VALUE!</v>
      </c>
      <c r="S102" s="1" t="e">
        <f t="shared" si="23"/>
        <v>#VALUE!</v>
      </c>
    </row>
    <row r="103" spans="1:19">
      <c r="A103" s="80">
        <f>'Aim 1 Study Calendar - JV'!A102</f>
        <v>101</v>
      </c>
      <c r="B103" s="1" t="str">
        <f>'Aim 1 Study Calendar - JV'!H102</f>
        <v>gfp/+</v>
      </c>
      <c r="C103" s="1">
        <f>'Aim 1 Study Calendar - JV'!I102</f>
        <v>1</v>
      </c>
      <c r="D103" s="1">
        <f>'Aim 1 Study Calendar - JV'!AQ102</f>
        <v>30</v>
      </c>
      <c r="E103" s="1" t="str">
        <f>'Aim 1 Study Calendar - JV'!L101</f>
        <v>CON-EX</v>
      </c>
      <c r="H103" s="1">
        <f t="shared" si="12"/>
        <v>0</v>
      </c>
      <c r="I103" s="1">
        <f t="shared" si="13"/>
        <v>0</v>
      </c>
      <c r="K103" s="1">
        <f t="shared" si="16"/>
        <v>101</v>
      </c>
      <c r="L103" s="1" t="str">
        <f t="shared" si="17"/>
        <v>gfp/+</v>
      </c>
      <c r="M103" s="1">
        <f t="shared" si="18"/>
        <v>1</v>
      </c>
      <c r="N103" s="1">
        <f t="shared" si="19"/>
        <v>30</v>
      </c>
      <c r="O103" s="1" t="str">
        <f t="shared" si="20"/>
        <v>CON-EX</v>
      </c>
      <c r="P103" s="1" t="str">
        <f t="shared" si="21"/>
        <v/>
      </c>
      <c r="R103" s="1" t="e">
        <f t="shared" si="22"/>
        <v>#VALUE!</v>
      </c>
      <c r="S103" s="1" t="e">
        <f t="shared" si="23"/>
        <v>#VALUE!</v>
      </c>
    </row>
    <row r="104" spans="1:19">
      <c r="A104" s="80">
        <f>'Aim 1 Study Calendar - JV'!A103</f>
        <v>102</v>
      </c>
      <c r="B104" s="1" t="str">
        <f>'Aim 1 Study Calendar - JV'!H103</f>
        <v>gfp/+</v>
      </c>
      <c r="C104" s="1">
        <f>'Aim 1 Study Calendar - JV'!I103</f>
        <v>1</v>
      </c>
      <c r="D104" s="1">
        <f>'Aim 1 Study Calendar - JV'!AQ103</f>
        <v>4</v>
      </c>
      <c r="E104" s="1" t="str">
        <f>'Aim 1 Study Calendar - JV'!L102</f>
        <v>CON-SED</v>
      </c>
      <c r="H104" s="1">
        <f t="shared" si="12"/>
        <v>0</v>
      </c>
      <c r="I104" s="1">
        <f t="shared" si="13"/>
        <v>0</v>
      </c>
      <c r="K104" s="1">
        <f t="shared" si="16"/>
        <v>102</v>
      </c>
      <c r="L104" s="1" t="str">
        <f t="shared" si="17"/>
        <v>gfp/+</v>
      </c>
      <c r="M104" s="1">
        <f t="shared" si="18"/>
        <v>1</v>
      </c>
      <c r="N104" s="1">
        <f t="shared" si="19"/>
        <v>4</v>
      </c>
      <c r="O104" s="1" t="str">
        <f t="shared" si="20"/>
        <v>CON-SED</v>
      </c>
      <c r="P104" s="1" t="str">
        <f t="shared" si="21"/>
        <v>N/A</v>
      </c>
      <c r="R104" s="1" t="e">
        <f t="shared" si="22"/>
        <v>#VALUE!</v>
      </c>
      <c r="S104" s="1" t="e">
        <f t="shared" si="23"/>
        <v>#VALUE!</v>
      </c>
    </row>
    <row r="105" spans="1:19">
      <c r="A105" s="80">
        <f>'Aim 1 Study Calendar - JV'!A104</f>
        <v>103</v>
      </c>
      <c r="B105" s="1" t="str">
        <f>'Aim 1 Study Calendar - JV'!H104</f>
        <v>gfp/+</v>
      </c>
      <c r="C105" s="1">
        <f>'Aim 1 Study Calendar - JV'!I104</f>
        <v>1</v>
      </c>
      <c r="D105" s="1">
        <f>'Aim 1 Study Calendar - JV'!AQ104</f>
        <v>16</v>
      </c>
      <c r="E105" s="1" t="str">
        <f>'Aim 1 Study Calendar - JV'!L103</f>
        <v>CON-EX</v>
      </c>
      <c r="H105" s="1">
        <f t="shared" si="12"/>
        <v>0</v>
      </c>
      <c r="I105" s="1">
        <f t="shared" si="13"/>
        <v>0</v>
      </c>
      <c r="K105" s="1">
        <f t="shared" si="16"/>
        <v>103</v>
      </c>
      <c r="L105" s="1" t="str">
        <f t="shared" si="17"/>
        <v>gfp/+</v>
      </c>
      <c r="M105" s="1">
        <f t="shared" si="18"/>
        <v>1</v>
      </c>
      <c r="N105" s="1">
        <f t="shared" si="19"/>
        <v>16</v>
      </c>
      <c r="O105" s="1" t="str">
        <f t="shared" si="20"/>
        <v>CON-EX</v>
      </c>
      <c r="P105" s="1" t="str">
        <f t="shared" si="21"/>
        <v/>
      </c>
      <c r="R105" s="1" t="e">
        <f t="shared" si="22"/>
        <v>#VALUE!</v>
      </c>
      <c r="S105" s="1" t="e">
        <f t="shared" si="23"/>
        <v>#VALUE!</v>
      </c>
    </row>
    <row r="106" spans="1:19">
      <c r="A106" s="80">
        <f>'Aim 1 Study Calendar - JV'!A105</f>
        <v>104</v>
      </c>
      <c r="B106" s="1" t="str">
        <f>'Aim 1 Study Calendar - JV'!H105</f>
        <v>gfp/+</v>
      </c>
      <c r="C106" s="1">
        <f>'Aim 1 Study Calendar - JV'!I105</f>
        <v>1</v>
      </c>
      <c r="D106" s="1">
        <f>'Aim 1 Study Calendar - JV'!AQ105</f>
        <v>4</v>
      </c>
      <c r="E106" s="1" t="str">
        <f>'Aim 1 Study Calendar - JV'!L104</f>
        <v>CON-SED</v>
      </c>
      <c r="H106" s="1">
        <f t="shared" si="12"/>
        <v>0</v>
      </c>
      <c r="I106" s="1">
        <f t="shared" si="13"/>
        <v>0</v>
      </c>
      <c r="K106" s="1">
        <f t="shared" si="16"/>
        <v>104</v>
      </c>
      <c r="L106" s="1" t="str">
        <f t="shared" si="17"/>
        <v>gfp/+</v>
      </c>
      <c r="M106" s="1">
        <f t="shared" si="18"/>
        <v>1</v>
      </c>
      <c r="N106" s="1">
        <f t="shared" si="19"/>
        <v>4</v>
      </c>
      <c r="O106" s="1" t="str">
        <f t="shared" si="20"/>
        <v>CON-SED</v>
      </c>
      <c r="P106" s="1" t="str">
        <f t="shared" si="21"/>
        <v>N/A</v>
      </c>
      <c r="R106" s="1" t="e">
        <f t="shared" si="22"/>
        <v>#VALUE!</v>
      </c>
      <c r="S106" s="1" t="e">
        <f t="shared" si="23"/>
        <v>#VALUE!</v>
      </c>
    </row>
    <row r="107" spans="1:19">
      <c r="A107" s="80">
        <f>'Aim 1 Study Calendar - JV'!A106</f>
        <v>105</v>
      </c>
      <c r="B107" s="1" t="str">
        <f>'Aim 1 Study Calendar - JV'!H106</f>
        <v>gfp/+</v>
      </c>
      <c r="C107" s="1">
        <f>'Aim 1 Study Calendar - JV'!I106</f>
        <v>1</v>
      </c>
      <c r="D107" s="1">
        <f>'Aim 1 Study Calendar - JV'!AQ106</f>
        <v>4</v>
      </c>
      <c r="E107" s="1" t="str">
        <f>'Aim 1 Study Calendar - JV'!L105</f>
        <v>CON-EX</v>
      </c>
      <c r="H107" s="1">
        <f t="shared" si="12"/>
        <v>0</v>
      </c>
      <c r="I107" s="1">
        <f t="shared" si="13"/>
        <v>0</v>
      </c>
      <c r="K107" s="1">
        <f t="shared" si="16"/>
        <v>105</v>
      </c>
      <c r="L107" s="1" t="str">
        <f t="shared" si="17"/>
        <v>gfp/+</v>
      </c>
      <c r="M107" s="1">
        <f t="shared" si="18"/>
        <v>1</v>
      </c>
      <c r="N107" s="1">
        <f t="shared" si="19"/>
        <v>4</v>
      </c>
      <c r="O107" s="1" t="str">
        <f t="shared" si="20"/>
        <v>CON-EX</v>
      </c>
      <c r="P107" s="1" t="str">
        <f t="shared" si="21"/>
        <v>N/A</v>
      </c>
      <c r="R107" s="1" t="e">
        <f t="shared" si="22"/>
        <v>#VALUE!</v>
      </c>
      <c r="S107" s="1" t="e">
        <f t="shared" si="23"/>
        <v>#VALUE!</v>
      </c>
    </row>
    <row r="108" spans="1:19">
      <c r="A108" s="80">
        <f>'Aim 1 Study Calendar - JV'!A107</f>
        <v>106</v>
      </c>
      <c r="B108" s="1" t="str">
        <f>'Aim 1 Study Calendar - JV'!H107</f>
        <v>gfp/+</v>
      </c>
      <c r="C108" s="1">
        <f>'Aim 1 Study Calendar - JV'!I107</f>
        <v>1</v>
      </c>
      <c r="D108" s="1">
        <f>'Aim 1 Study Calendar - JV'!AQ107</f>
        <v>4</v>
      </c>
      <c r="E108" s="1" t="str">
        <f>'Aim 1 Study Calendar - JV'!L106</f>
        <v>CON-SED</v>
      </c>
      <c r="H108" s="1">
        <f t="shared" si="12"/>
        <v>0</v>
      </c>
      <c r="I108" s="1">
        <f t="shared" si="13"/>
        <v>0</v>
      </c>
      <c r="K108" s="1">
        <f t="shared" si="16"/>
        <v>106</v>
      </c>
      <c r="L108" s="1" t="str">
        <f t="shared" si="17"/>
        <v>gfp/+</v>
      </c>
      <c r="M108" s="1">
        <f t="shared" si="18"/>
        <v>1</v>
      </c>
      <c r="N108" s="1">
        <f t="shared" si="19"/>
        <v>4</v>
      </c>
      <c r="O108" s="1" t="str">
        <f t="shared" si="20"/>
        <v>CON-SED</v>
      </c>
      <c r="P108" s="1" t="str">
        <f t="shared" si="21"/>
        <v>N/A</v>
      </c>
      <c r="R108" s="1" t="e">
        <f t="shared" si="22"/>
        <v>#VALUE!</v>
      </c>
      <c r="S108" s="1" t="e">
        <f t="shared" si="23"/>
        <v>#VALUE!</v>
      </c>
    </row>
    <row r="109" spans="1:19">
      <c r="A109" s="80">
        <f>'Aim 1 Study Calendar - JV'!A108</f>
        <v>107</v>
      </c>
      <c r="B109" s="1" t="str">
        <f>'Aim 1 Study Calendar - JV'!H108</f>
        <v>gfp/+</v>
      </c>
      <c r="C109" s="1">
        <f>'Aim 1 Study Calendar - JV'!I108</f>
        <v>1</v>
      </c>
      <c r="D109" s="1">
        <f>'Aim 1 Study Calendar - JV'!AQ108</f>
        <v>30</v>
      </c>
      <c r="E109" s="1" t="str">
        <f>'Aim 1 Study Calendar - JV'!L107</f>
        <v>CON-SED</v>
      </c>
      <c r="F109" s="1">
        <v>26</v>
      </c>
      <c r="G109" s="1">
        <v>18</v>
      </c>
      <c r="H109" s="1">
        <f t="shared" si="12"/>
        <v>26.3</v>
      </c>
      <c r="I109" s="1">
        <f t="shared" si="13"/>
        <v>1578</v>
      </c>
      <c r="K109" s="1">
        <f t="shared" si="16"/>
        <v>107</v>
      </c>
      <c r="L109" s="1" t="str">
        <f t="shared" si="17"/>
        <v>gfp/+</v>
      </c>
      <c r="M109" s="1">
        <f t="shared" si="18"/>
        <v>1</v>
      </c>
      <c r="N109" s="1">
        <f t="shared" si="19"/>
        <v>30</v>
      </c>
      <c r="O109" s="1" t="str">
        <f t="shared" si="20"/>
        <v>CON-SED</v>
      </c>
      <c r="P109" s="1" t="str">
        <f t="shared" si="21"/>
        <v/>
      </c>
      <c r="R109" s="1" t="e">
        <f t="shared" si="22"/>
        <v>#VALUE!</v>
      </c>
      <c r="S109" s="1" t="e">
        <f t="shared" si="23"/>
        <v>#VALUE!</v>
      </c>
    </row>
    <row r="110" spans="1:19">
      <c r="A110" s="80">
        <f>'Aim 1 Study Calendar - JV'!A109</f>
        <v>108</v>
      </c>
      <c r="B110" s="1" t="str">
        <f>'Aim 1 Study Calendar - JV'!H109</f>
        <v>gfp/+</v>
      </c>
      <c r="C110" s="1">
        <f>'Aim 1 Study Calendar - JV'!I109</f>
        <v>1</v>
      </c>
      <c r="D110" s="1">
        <f>'Aim 1 Study Calendar - JV'!AQ109</f>
        <v>30</v>
      </c>
      <c r="E110" s="1" t="str">
        <f>'Aim 1 Study Calendar - JV'!L108</f>
        <v>CON-EX</v>
      </c>
      <c r="F110" s="1">
        <v>30</v>
      </c>
      <c r="G110" s="1">
        <v>29</v>
      </c>
      <c r="H110" s="1">
        <f t="shared" si="12"/>
        <v>30.483333333333334</v>
      </c>
      <c r="I110" s="1">
        <f t="shared" si="13"/>
        <v>1829</v>
      </c>
      <c r="K110" s="1">
        <f t="shared" si="16"/>
        <v>108</v>
      </c>
      <c r="L110" s="1" t="str">
        <f t="shared" si="17"/>
        <v>gfp/+</v>
      </c>
      <c r="M110" s="1">
        <f t="shared" si="18"/>
        <v>1</v>
      </c>
      <c r="N110" s="1">
        <f t="shared" si="19"/>
        <v>30</v>
      </c>
      <c r="O110" s="1" t="str">
        <f t="shared" si="20"/>
        <v>CON-EX</v>
      </c>
      <c r="P110" s="1" t="str">
        <f t="shared" si="21"/>
        <v/>
      </c>
      <c r="R110" s="1" t="e">
        <f t="shared" si="22"/>
        <v>#VALUE!</v>
      </c>
      <c r="S110" s="1" t="e">
        <f t="shared" si="23"/>
        <v>#VALUE!</v>
      </c>
    </row>
    <row r="111" spans="1:19">
      <c r="A111" s="80">
        <f>'Aim 1 Study Calendar - JV'!A110</f>
        <v>109</v>
      </c>
      <c r="B111" s="1" t="str">
        <f>'Aim 1 Study Calendar - JV'!H110</f>
        <v>gfp/+</v>
      </c>
      <c r="C111" s="1">
        <f>'Aim 1 Study Calendar - JV'!I110</f>
        <v>1</v>
      </c>
      <c r="D111" s="1">
        <f>'Aim 1 Study Calendar - JV'!AQ110</f>
        <v>16</v>
      </c>
      <c r="E111" s="1" t="str">
        <f>'Aim 1 Study Calendar - JV'!L109</f>
        <v>CON-EX</v>
      </c>
      <c r="F111" s="1">
        <v>36</v>
      </c>
      <c r="G111" s="1">
        <v>4</v>
      </c>
      <c r="H111" s="1">
        <f t="shared" si="12"/>
        <v>36.06666666666667</v>
      </c>
      <c r="I111" s="1">
        <f t="shared" si="13"/>
        <v>2164</v>
      </c>
      <c r="K111" s="1">
        <f t="shared" si="16"/>
        <v>109</v>
      </c>
      <c r="L111" s="1" t="str">
        <f t="shared" si="17"/>
        <v>gfp/+</v>
      </c>
      <c r="M111" s="1">
        <f t="shared" si="18"/>
        <v>1</v>
      </c>
      <c r="N111" s="1">
        <f t="shared" si="19"/>
        <v>16</v>
      </c>
      <c r="O111" s="1" t="str">
        <f t="shared" si="20"/>
        <v>CON-EX</v>
      </c>
      <c r="P111" s="1" t="str">
        <f t="shared" si="21"/>
        <v/>
      </c>
      <c r="R111" s="1" t="e">
        <f t="shared" si="22"/>
        <v>#VALUE!</v>
      </c>
      <c r="S111" s="1" t="e">
        <f t="shared" si="23"/>
        <v>#VALUE!</v>
      </c>
    </row>
    <row r="112" spans="1:19">
      <c r="A112" s="80">
        <f>'Aim 1 Study Calendar - JV'!A111</f>
        <v>110</v>
      </c>
      <c r="B112" s="1" t="str">
        <f>'Aim 1 Study Calendar - JV'!H111</f>
        <v>gfp/+</v>
      </c>
      <c r="C112" s="1">
        <f>'Aim 1 Study Calendar - JV'!I111</f>
        <v>1</v>
      </c>
      <c r="D112" s="1">
        <f>'Aim 1 Study Calendar - JV'!AQ111</f>
        <v>30</v>
      </c>
      <c r="E112" s="1" t="str">
        <f>'Aim 1 Study Calendar - JV'!L110</f>
        <v>CON-SED</v>
      </c>
      <c r="F112" s="1">
        <v>26</v>
      </c>
      <c r="G112" s="1">
        <v>3</v>
      </c>
      <c r="H112" s="1">
        <f t="shared" si="12"/>
        <v>26.05</v>
      </c>
      <c r="I112" s="1">
        <f t="shared" si="13"/>
        <v>1563</v>
      </c>
      <c r="K112" s="1">
        <f t="shared" si="16"/>
        <v>110</v>
      </c>
      <c r="L112" s="1" t="str">
        <f t="shared" si="17"/>
        <v>gfp/+</v>
      </c>
      <c r="M112" s="1">
        <f t="shared" si="18"/>
        <v>1</v>
      </c>
      <c r="N112" s="1">
        <f t="shared" si="19"/>
        <v>30</v>
      </c>
      <c r="O112" s="1" t="str">
        <f t="shared" si="20"/>
        <v>CON-SED</v>
      </c>
      <c r="P112" s="1" t="str">
        <f t="shared" si="21"/>
        <v/>
      </c>
      <c r="R112" s="1" t="e">
        <f t="shared" si="22"/>
        <v>#VALUE!</v>
      </c>
      <c r="S112" s="1" t="e">
        <f t="shared" si="23"/>
        <v>#VALUE!</v>
      </c>
    </row>
    <row r="113" spans="1:19">
      <c r="A113" s="80">
        <f>'Aim 1 Study Calendar - JV'!A112</f>
        <v>111</v>
      </c>
      <c r="B113" s="1" t="str">
        <f>'Aim 1 Study Calendar - JV'!H112</f>
        <v>gfp/+</v>
      </c>
      <c r="C113" s="1">
        <f>'Aim 1 Study Calendar - JV'!I112</f>
        <v>1</v>
      </c>
      <c r="D113" s="1">
        <f>'Aim 1 Study Calendar - JV'!AQ112</f>
        <v>30</v>
      </c>
      <c r="E113" s="1" t="str">
        <f>'Aim 1 Study Calendar - JV'!L111</f>
        <v>CON-SED</v>
      </c>
      <c r="F113" s="1">
        <v>32</v>
      </c>
      <c r="G113" s="1">
        <v>1</v>
      </c>
      <c r="H113" s="1">
        <f t="shared" si="12"/>
        <v>32.016666666666666</v>
      </c>
      <c r="I113" s="1">
        <f t="shared" si="13"/>
        <v>1921</v>
      </c>
      <c r="K113" s="1">
        <f t="shared" si="16"/>
        <v>111</v>
      </c>
      <c r="L113" s="1" t="str">
        <f t="shared" si="17"/>
        <v>gfp/+</v>
      </c>
      <c r="M113" s="1">
        <f t="shared" si="18"/>
        <v>1</v>
      </c>
      <c r="N113" s="1">
        <f t="shared" si="19"/>
        <v>30</v>
      </c>
      <c r="O113" s="1" t="str">
        <f t="shared" si="20"/>
        <v>CON-SED</v>
      </c>
      <c r="P113" s="1" t="str">
        <f t="shared" si="21"/>
        <v/>
      </c>
      <c r="R113" s="1" t="e">
        <f t="shared" si="22"/>
        <v>#VALUE!</v>
      </c>
      <c r="S113" s="1" t="e">
        <f t="shared" si="23"/>
        <v>#VALUE!</v>
      </c>
    </row>
    <row r="114" spans="1:19">
      <c r="A114" s="80">
        <f>'Aim 1 Study Calendar - JV'!A113</f>
        <v>112</v>
      </c>
      <c r="B114" s="1" t="str">
        <f>'Aim 1 Study Calendar - JV'!H113</f>
        <v>gfp/+</v>
      </c>
      <c r="C114" s="1">
        <f>'Aim 1 Study Calendar - JV'!I113</f>
        <v>1</v>
      </c>
      <c r="D114" s="1">
        <f>'Aim 1 Study Calendar - JV'!AQ113</f>
        <v>16</v>
      </c>
      <c r="E114" s="1" t="str">
        <f>'Aim 1 Study Calendar - JV'!L112</f>
        <v>CON-EX</v>
      </c>
      <c r="H114" s="1">
        <f t="shared" si="12"/>
        <v>0</v>
      </c>
      <c r="I114" s="1">
        <f t="shared" si="13"/>
        <v>0</v>
      </c>
      <c r="K114" s="1">
        <f t="shared" si="16"/>
        <v>112</v>
      </c>
      <c r="L114" s="1" t="str">
        <f t="shared" si="17"/>
        <v>gfp/+</v>
      </c>
      <c r="M114" s="1">
        <f t="shared" si="18"/>
        <v>1</v>
      </c>
      <c r="N114" s="1">
        <f t="shared" si="19"/>
        <v>16</v>
      </c>
      <c r="O114" s="1" t="str">
        <f t="shared" si="20"/>
        <v>CON-EX</v>
      </c>
      <c r="P114" s="1" t="str">
        <f t="shared" si="21"/>
        <v/>
      </c>
      <c r="R114" s="1" t="e">
        <f t="shared" si="22"/>
        <v>#VALUE!</v>
      </c>
      <c r="S114" s="1" t="e">
        <f t="shared" si="23"/>
        <v>#VALUE!</v>
      </c>
    </row>
    <row r="115" spans="1:19">
      <c r="A115" s="80">
        <f>'Aim 1 Study Calendar - JV'!A114</f>
        <v>113</v>
      </c>
      <c r="B115" s="1" t="str">
        <f>'Aim 1 Study Calendar - JV'!H114</f>
        <v>gfp/+</v>
      </c>
      <c r="C115" s="1">
        <f>'Aim 1 Study Calendar - JV'!I114</f>
        <v>1</v>
      </c>
      <c r="D115" s="1">
        <f>'Aim 1 Study Calendar - JV'!AQ114</f>
        <v>30</v>
      </c>
      <c r="E115" s="1" t="str">
        <f>'Aim 1 Study Calendar - JV'!L113</f>
        <v>HFD-SED</v>
      </c>
      <c r="F115" s="1">
        <v>20</v>
      </c>
      <c r="G115" s="1">
        <v>5</v>
      </c>
      <c r="H115" s="1">
        <f t="shared" si="12"/>
        <v>20.083333333333332</v>
      </c>
      <c r="I115" s="1">
        <f t="shared" si="13"/>
        <v>1205</v>
      </c>
      <c r="K115" s="1">
        <f t="shared" si="16"/>
        <v>113</v>
      </c>
      <c r="L115" s="1" t="str">
        <f t="shared" si="17"/>
        <v>gfp/+</v>
      </c>
      <c r="M115" s="1">
        <f t="shared" si="18"/>
        <v>1</v>
      </c>
      <c r="N115" s="1">
        <f t="shared" si="19"/>
        <v>30</v>
      </c>
      <c r="O115" s="1" t="str">
        <f t="shared" si="20"/>
        <v>HFD-SED</v>
      </c>
      <c r="P115" s="1" t="str">
        <f t="shared" si="21"/>
        <v/>
      </c>
      <c r="R115" s="1" t="e">
        <f t="shared" si="22"/>
        <v>#VALUE!</v>
      </c>
      <c r="S115" s="1" t="e">
        <f t="shared" si="23"/>
        <v>#VALUE!</v>
      </c>
    </row>
    <row r="116" spans="1:19">
      <c r="A116" s="80">
        <f>'Aim 1 Study Calendar - JV'!A115</f>
        <v>114</v>
      </c>
      <c r="B116" s="1" t="str">
        <f>'Aim 1 Study Calendar - JV'!H115</f>
        <v>gfp/+</v>
      </c>
      <c r="C116" s="1">
        <f>'Aim 1 Study Calendar - JV'!I115</f>
        <v>1</v>
      </c>
      <c r="D116" s="1">
        <f>'Aim 1 Study Calendar - JV'!AQ115</f>
        <v>16</v>
      </c>
      <c r="E116" s="1" t="str">
        <f>'Aim 1 Study Calendar - JV'!L114</f>
        <v>HFD-SED</v>
      </c>
      <c r="H116" s="1">
        <f t="shared" si="12"/>
        <v>0</v>
      </c>
      <c r="I116" s="1">
        <f t="shared" si="13"/>
        <v>0</v>
      </c>
      <c r="K116" s="1">
        <f t="shared" si="16"/>
        <v>114</v>
      </c>
      <c r="L116" s="1" t="str">
        <f t="shared" si="17"/>
        <v>gfp/+</v>
      </c>
      <c r="M116" s="1">
        <f t="shared" si="18"/>
        <v>1</v>
      </c>
      <c r="N116" s="1">
        <f t="shared" si="19"/>
        <v>16</v>
      </c>
      <c r="O116" s="1" t="str">
        <f t="shared" si="20"/>
        <v>HFD-SED</v>
      </c>
      <c r="P116" s="1" t="str">
        <f t="shared" si="21"/>
        <v/>
      </c>
      <c r="R116" s="1" t="e">
        <f t="shared" si="22"/>
        <v>#VALUE!</v>
      </c>
      <c r="S116" s="1" t="e">
        <f t="shared" si="23"/>
        <v>#VALUE!</v>
      </c>
    </row>
    <row r="117" spans="1:19">
      <c r="A117" s="80">
        <f>'Aim 1 Study Calendar - JV'!A116</f>
        <v>115</v>
      </c>
      <c r="B117" s="1" t="str">
        <f>'Aim 1 Study Calendar - JV'!H116</f>
        <v>gfp/+</v>
      </c>
      <c r="C117" s="1">
        <f>'Aim 1 Study Calendar - JV'!I116</f>
        <v>1</v>
      </c>
      <c r="D117" s="1">
        <f>'Aim 1 Study Calendar - JV'!AQ116</f>
        <v>30</v>
      </c>
      <c r="E117" s="1" t="str">
        <f>'Aim 1 Study Calendar - JV'!L115</f>
        <v>HFD-SED</v>
      </c>
      <c r="F117" s="1">
        <v>22</v>
      </c>
      <c r="H117" s="1">
        <f t="shared" si="12"/>
        <v>22</v>
      </c>
      <c r="I117" s="1">
        <f t="shared" si="13"/>
        <v>1320</v>
      </c>
      <c r="K117" s="1">
        <f t="shared" si="16"/>
        <v>115</v>
      </c>
      <c r="L117" s="1" t="str">
        <f t="shared" si="17"/>
        <v>gfp/+</v>
      </c>
      <c r="M117" s="1">
        <f t="shared" si="18"/>
        <v>1</v>
      </c>
      <c r="N117" s="1">
        <f t="shared" si="19"/>
        <v>30</v>
      </c>
      <c r="O117" s="1" t="str">
        <f t="shared" si="20"/>
        <v>HFD-SED</v>
      </c>
      <c r="P117" s="1" t="str">
        <f t="shared" si="21"/>
        <v/>
      </c>
      <c r="R117" s="1" t="e">
        <f t="shared" si="22"/>
        <v>#VALUE!</v>
      </c>
      <c r="S117" s="1" t="e">
        <f t="shared" si="23"/>
        <v>#VALUE!</v>
      </c>
    </row>
    <row r="118" spans="1:19">
      <c r="A118" s="80">
        <f>'Aim 1 Study Calendar - JV'!A117</f>
        <v>116</v>
      </c>
      <c r="B118" s="1" t="str">
        <f>'Aim 1 Study Calendar - JV'!H117</f>
        <v>gfp/+</v>
      </c>
      <c r="C118" s="1">
        <f>'Aim 1 Study Calendar - JV'!I117</f>
        <v>1</v>
      </c>
      <c r="D118" s="1">
        <f>'Aim 1 Study Calendar - JV'!AQ117</f>
        <v>30</v>
      </c>
      <c r="E118" s="1" t="str">
        <f>'Aim 1 Study Calendar - JV'!L116</f>
        <v>HFD-EX</v>
      </c>
      <c r="F118" s="1">
        <v>16</v>
      </c>
      <c r="G118" s="1">
        <v>2</v>
      </c>
      <c r="H118" s="1">
        <f t="shared" si="12"/>
        <v>16.033333333333335</v>
      </c>
      <c r="I118" s="1">
        <f t="shared" si="13"/>
        <v>962</v>
      </c>
      <c r="K118" s="1">
        <f t="shared" si="16"/>
        <v>116</v>
      </c>
      <c r="L118" s="1" t="str">
        <f t="shared" si="17"/>
        <v>gfp/+</v>
      </c>
      <c r="M118" s="1">
        <f t="shared" si="18"/>
        <v>1</v>
      </c>
      <c r="N118" s="1">
        <f t="shared" si="19"/>
        <v>30</v>
      </c>
      <c r="O118" s="1" t="str">
        <f t="shared" si="20"/>
        <v>HFD-EX</v>
      </c>
      <c r="P118" s="1" t="str">
        <f t="shared" si="21"/>
        <v/>
      </c>
      <c r="R118" s="1" t="e">
        <f t="shared" si="22"/>
        <v>#VALUE!</v>
      </c>
      <c r="S118" s="1" t="e">
        <f t="shared" si="23"/>
        <v>#VALUE!</v>
      </c>
    </row>
    <row r="119" spans="1:19">
      <c r="A119" s="80">
        <f>'Aim 1 Study Calendar - JV'!A118</f>
        <v>117</v>
      </c>
      <c r="B119" s="1" t="str">
        <f>'Aim 1 Study Calendar - JV'!H118</f>
        <v>gfp/+</v>
      </c>
      <c r="C119" s="1">
        <f>'Aim 1 Study Calendar - JV'!I118</f>
        <v>1</v>
      </c>
      <c r="D119" s="1">
        <f>'Aim 1 Study Calendar - JV'!AQ118</f>
        <v>30</v>
      </c>
      <c r="E119" s="1" t="str">
        <f>'Aim 1 Study Calendar - JV'!L117</f>
        <v>HFD-EX</v>
      </c>
      <c r="H119" s="1">
        <f t="shared" si="12"/>
        <v>0</v>
      </c>
      <c r="I119" s="1">
        <f t="shared" si="13"/>
        <v>0</v>
      </c>
      <c r="K119" s="1">
        <f t="shared" si="16"/>
        <v>117</v>
      </c>
      <c r="L119" s="1" t="str">
        <f t="shared" si="17"/>
        <v>gfp/+</v>
      </c>
      <c r="M119" s="1">
        <f t="shared" si="18"/>
        <v>1</v>
      </c>
      <c r="N119" s="1">
        <f t="shared" si="19"/>
        <v>30</v>
      </c>
      <c r="O119" s="1" t="str">
        <f t="shared" si="20"/>
        <v>HFD-EX</v>
      </c>
      <c r="P119" s="1" t="str">
        <f t="shared" si="21"/>
        <v/>
      </c>
      <c r="R119" s="1" t="e">
        <f t="shared" si="22"/>
        <v>#VALUE!</v>
      </c>
      <c r="S119" s="1" t="e">
        <f t="shared" si="23"/>
        <v>#VALUE!</v>
      </c>
    </row>
    <row r="120" spans="1:19">
      <c r="A120" s="80">
        <f>'Aim 1 Study Calendar - JV'!A119</f>
        <v>118</v>
      </c>
      <c r="B120" s="1" t="str">
        <f>'Aim 1 Study Calendar - JV'!H119</f>
        <v>gfp/+</v>
      </c>
      <c r="C120" s="1">
        <f>'Aim 1 Study Calendar - JV'!I119</f>
        <v>1</v>
      </c>
      <c r="D120" s="1">
        <f>'Aim 1 Study Calendar - JV'!AQ119</f>
        <v>30</v>
      </c>
      <c r="E120" s="1" t="str">
        <f>'Aim 1 Study Calendar - JV'!L118</f>
        <v>HFD-SED</v>
      </c>
      <c r="H120" s="1">
        <f t="shared" si="12"/>
        <v>0</v>
      </c>
      <c r="I120" s="1">
        <f t="shared" si="13"/>
        <v>0</v>
      </c>
      <c r="K120" s="1">
        <f t="shared" si="16"/>
        <v>118</v>
      </c>
      <c r="L120" s="1" t="str">
        <f t="shared" si="17"/>
        <v>gfp/+</v>
      </c>
      <c r="M120" s="1">
        <f t="shared" si="18"/>
        <v>1</v>
      </c>
      <c r="N120" s="1">
        <f t="shared" si="19"/>
        <v>30</v>
      </c>
      <c r="O120" s="1" t="str">
        <f t="shared" si="20"/>
        <v>HFD-SED</v>
      </c>
      <c r="P120" s="1" t="str">
        <f t="shared" si="21"/>
        <v/>
      </c>
      <c r="R120" s="1" t="e">
        <f t="shared" si="22"/>
        <v>#VALUE!</v>
      </c>
      <c r="S120" s="1" t="e">
        <f t="shared" si="23"/>
        <v>#VALUE!</v>
      </c>
    </row>
    <row r="121" spans="1:19">
      <c r="A121" s="80">
        <f>'Aim 1 Study Calendar - JV'!A120</f>
        <v>119</v>
      </c>
      <c r="B121" s="1" t="str">
        <f>'Aim 1 Study Calendar - JV'!H120</f>
        <v>gfp/+</v>
      </c>
      <c r="C121" s="1">
        <f>'Aim 1 Study Calendar - JV'!I120</f>
        <v>1</v>
      </c>
      <c r="D121" s="1">
        <f>'Aim 1 Study Calendar - JV'!AQ120</f>
        <v>4</v>
      </c>
      <c r="E121" s="1" t="str">
        <f>'Aim 1 Study Calendar - JV'!L119</f>
        <v>HFD-EX</v>
      </c>
      <c r="H121" s="1">
        <f t="shared" si="12"/>
        <v>0</v>
      </c>
      <c r="I121" s="1">
        <f t="shared" si="13"/>
        <v>0</v>
      </c>
      <c r="K121" s="1">
        <f t="shared" si="16"/>
        <v>119</v>
      </c>
      <c r="L121" s="1" t="str">
        <f t="shared" si="17"/>
        <v>gfp/+</v>
      </c>
      <c r="M121" s="1">
        <f t="shared" si="18"/>
        <v>1</v>
      </c>
      <c r="N121" s="1">
        <f t="shared" si="19"/>
        <v>4</v>
      </c>
      <c r="O121" s="1" t="str">
        <f t="shared" si="20"/>
        <v>HFD-EX</v>
      </c>
      <c r="P121" s="1" t="str">
        <f t="shared" si="21"/>
        <v>N/A</v>
      </c>
      <c r="R121" s="1" t="e">
        <f t="shared" si="22"/>
        <v>#VALUE!</v>
      </c>
      <c r="S121" s="1" t="e">
        <f t="shared" si="23"/>
        <v>#VALUE!</v>
      </c>
    </row>
    <row r="122" spans="1:19">
      <c r="A122" s="80">
        <f>'Aim 1 Study Calendar - JV'!A121</f>
        <v>120</v>
      </c>
      <c r="B122" s="1" t="str">
        <f>'Aim 1 Study Calendar - JV'!H121</f>
        <v>gfp/+</v>
      </c>
      <c r="C122" s="1">
        <f>'Aim 1 Study Calendar - JV'!I121</f>
        <v>1</v>
      </c>
      <c r="D122" s="1">
        <f>'Aim 1 Study Calendar - JV'!AQ121</f>
        <v>4</v>
      </c>
      <c r="E122" s="1" t="str">
        <f>'Aim 1 Study Calendar - JV'!L120</f>
        <v>HFD-SED</v>
      </c>
      <c r="H122" s="1">
        <f t="shared" si="12"/>
        <v>0</v>
      </c>
      <c r="I122" s="1">
        <f t="shared" si="13"/>
        <v>0</v>
      </c>
      <c r="K122" s="1">
        <f t="shared" si="16"/>
        <v>120</v>
      </c>
      <c r="L122" s="1" t="str">
        <f t="shared" si="17"/>
        <v>gfp/+</v>
      </c>
      <c r="M122" s="1">
        <f t="shared" si="18"/>
        <v>1</v>
      </c>
      <c r="N122" s="1">
        <f t="shared" si="19"/>
        <v>4</v>
      </c>
      <c r="O122" s="1" t="str">
        <f t="shared" si="20"/>
        <v>HFD-SED</v>
      </c>
      <c r="P122" s="1" t="str">
        <f t="shared" si="21"/>
        <v>N/A</v>
      </c>
      <c r="R122" s="1" t="e">
        <f t="shared" si="22"/>
        <v>#VALUE!</v>
      </c>
      <c r="S122" s="1" t="e">
        <f t="shared" si="23"/>
        <v>#VALUE!</v>
      </c>
    </row>
    <row r="123" spans="1:19">
      <c r="A123" s="80">
        <f>'Aim 1 Study Calendar - JV'!A122</f>
        <v>121</v>
      </c>
      <c r="B123" s="1" t="str">
        <f>'Aim 1 Study Calendar - JV'!H122</f>
        <v>gfp/+</v>
      </c>
      <c r="C123" s="1">
        <f>'Aim 1 Study Calendar - JV'!I122</f>
        <v>1</v>
      </c>
      <c r="D123" s="1">
        <f>'Aim 1 Study Calendar - JV'!AQ122</f>
        <v>30</v>
      </c>
      <c r="E123" s="1" t="str">
        <f>'Aim 1 Study Calendar - JV'!L121</f>
        <v>HFD-EX</v>
      </c>
      <c r="H123" s="1">
        <f t="shared" si="12"/>
        <v>0</v>
      </c>
      <c r="I123" s="1">
        <f t="shared" si="13"/>
        <v>0</v>
      </c>
      <c r="K123" s="1">
        <f t="shared" si="16"/>
        <v>121</v>
      </c>
      <c r="L123" s="1" t="str">
        <f t="shared" si="17"/>
        <v>gfp/+</v>
      </c>
      <c r="M123" s="1">
        <f t="shared" si="18"/>
        <v>1</v>
      </c>
      <c r="N123" s="1">
        <f t="shared" si="19"/>
        <v>30</v>
      </c>
      <c r="O123" s="1" t="str">
        <f t="shared" si="20"/>
        <v>HFD-EX</v>
      </c>
      <c r="P123" s="1" t="str">
        <f t="shared" si="21"/>
        <v/>
      </c>
      <c r="R123" s="1" t="e">
        <f t="shared" si="22"/>
        <v>#VALUE!</v>
      </c>
      <c r="S123" s="1" t="e">
        <f t="shared" si="23"/>
        <v>#VALUE!</v>
      </c>
    </row>
    <row r="124" spans="1:19">
      <c r="A124" s="80">
        <f>'Aim 1 Study Calendar - JV'!A123</f>
        <v>122</v>
      </c>
      <c r="B124" s="1" t="str">
        <f>'Aim 1 Study Calendar - JV'!H123</f>
        <v>gfp/+</v>
      </c>
      <c r="C124" s="1">
        <f>'Aim 1 Study Calendar - JV'!I123</f>
        <v>1</v>
      </c>
      <c r="D124" s="1">
        <f>'Aim 1 Study Calendar - JV'!AQ123</f>
        <v>4</v>
      </c>
      <c r="E124" s="1" t="str">
        <f>'Aim 1 Study Calendar - JV'!L122</f>
        <v>HFD-EX</v>
      </c>
      <c r="H124" s="1">
        <f t="shared" si="12"/>
        <v>0</v>
      </c>
      <c r="I124" s="1">
        <f t="shared" si="13"/>
        <v>0</v>
      </c>
      <c r="K124" s="1">
        <f t="shared" si="16"/>
        <v>122</v>
      </c>
      <c r="L124" s="1" t="str">
        <f t="shared" si="17"/>
        <v>gfp/+</v>
      </c>
      <c r="M124" s="1">
        <f t="shared" si="18"/>
        <v>1</v>
      </c>
      <c r="N124" s="1">
        <f t="shared" si="19"/>
        <v>4</v>
      </c>
      <c r="O124" s="1" t="str">
        <f t="shared" si="20"/>
        <v>HFD-EX</v>
      </c>
      <c r="P124" s="1" t="str">
        <f t="shared" si="21"/>
        <v>N/A</v>
      </c>
      <c r="R124" s="1" t="e">
        <f t="shared" si="22"/>
        <v>#VALUE!</v>
      </c>
      <c r="S124" s="1" t="e">
        <f t="shared" si="23"/>
        <v>#VALUE!</v>
      </c>
    </row>
    <row r="125" spans="1:19">
      <c r="A125" s="80">
        <f>'Aim 1 Study Calendar - JV'!A124</f>
        <v>123</v>
      </c>
      <c r="B125" s="1" t="str">
        <f>'Aim 1 Study Calendar - JV'!H124</f>
        <v>gfp/+</v>
      </c>
      <c r="C125" s="1">
        <f>'Aim 1 Study Calendar - JV'!I124</f>
        <v>1</v>
      </c>
      <c r="D125" s="1">
        <f>'Aim 1 Study Calendar - JV'!AQ124</f>
        <v>30</v>
      </c>
      <c r="E125" s="1" t="str">
        <f>'Aim 1 Study Calendar - JV'!L123</f>
        <v>HFD-SED</v>
      </c>
      <c r="H125" s="1">
        <f t="shared" si="12"/>
        <v>0</v>
      </c>
      <c r="I125" s="1">
        <f t="shared" si="13"/>
        <v>0</v>
      </c>
      <c r="K125" s="1">
        <f t="shared" si="16"/>
        <v>123</v>
      </c>
      <c r="L125" s="1" t="str">
        <f t="shared" si="17"/>
        <v>gfp/+</v>
      </c>
      <c r="M125" s="1">
        <f t="shared" si="18"/>
        <v>1</v>
      </c>
      <c r="N125" s="1">
        <f t="shared" si="19"/>
        <v>30</v>
      </c>
      <c r="O125" s="1" t="str">
        <f t="shared" si="20"/>
        <v>HFD-SED</v>
      </c>
      <c r="P125" s="1" t="str">
        <f t="shared" si="21"/>
        <v/>
      </c>
      <c r="R125" s="1" t="e">
        <f t="shared" si="22"/>
        <v>#VALUE!</v>
      </c>
      <c r="S125" s="1" t="e">
        <f t="shared" si="23"/>
        <v>#VALUE!</v>
      </c>
    </row>
    <row r="126" spans="1:19">
      <c r="A126" s="80">
        <f>'Aim 1 Study Calendar - JV'!A125</f>
        <v>124</v>
      </c>
      <c r="B126" s="1" t="str">
        <f>'Aim 1 Study Calendar - JV'!H125</f>
        <v>gfp/+</v>
      </c>
      <c r="C126" s="1">
        <f>'Aim 1 Study Calendar - JV'!I125</f>
        <v>1</v>
      </c>
      <c r="D126" s="1">
        <f>'Aim 1 Study Calendar - JV'!AQ125</f>
        <v>4</v>
      </c>
      <c r="E126" s="1" t="str">
        <f>'Aim 1 Study Calendar - JV'!L124</f>
        <v>CON-SED</v>
      </c>
      <c r="H126" s="1">
        <f t="shared" si="12"/>
        <v>0</v>
      </c>
      <c r="I126" s="1">
        <f t="shared" si="13"/>
        <v>0</v>
      </c>
      <c r="K126" s="1">
        <f t="shared" si="16"/>
        <v>124</v>
      </c>
      <c r="L126" s="1" t="str">
        <f t="shared" si="17"/>
        <v>gfp/+</v>
      </c>
      <c r="M126" s="1">
        <f t="shared" si="18"/>
        <v>1</v>
      </c>
      <c r="N126" s="1">
        <f t="shared" si="19"/>
        <v>4</v>
      </c>
      <c r="O126" s="1" t="str">
        <f t="shared" si="20"/>
        <v>CON-SED</v>
      </c>
      <c r="P126" s="1" t="str">
        <f t="shared" si="21"/>
        <v>N/A</v>
      </c>
      <c r="R126" s="1" t="e">
        <f t="shared" si="22"/>
        <v>#VALUE!</v>
      </c>
      <c r="S126" s="1" t="e">
        <f t="shared" si="23"/>
        <v>#VALUE!</v>
      </c>
    </row>
    <row r="127" spans="1:19">
      <c r="A127" s="80">
        <f>'Aim 1 Study Calendar - JV'!A126</f>
        <v>125</v>
      </c>
      <c r="B127" s="1" t="str">
        <f>'Aim 1 Study Calendar - JV'!H126</f>
        <v>gfp/+</v>
      </c>
      <c r="C127" s="1">
        <f>'Aim 1 Study Calendar - JV'!I126</f>
        <v>1</v>
      </c>
      <c r="D127" s="1">
        <f>'Aim 1 Study Calendar - JV'!AQ126</f>
        <v>30</v>
      </c>
      <c r="E127" s="1" t="str">
        <f>'Aim 1 Study Calendar - JV'!L125</f>
        <v>CON-EX</v>
      </c>
      <c r="H127" s="1">
        <f t="shared" si="12"/>
        <v>0</v>
      </c>
      <c r="I127" s="1">
        <f t="shared" si="13"/>
        <v>0</v>
      </c>
      <c r="K127" s="1">
        <f t="shared" si="16"/>
        <v>125</v>
      </c>
      <c r="L127" s="1" t="str">
        <f t="shared" si="17"/>
        <v>gfp/+</v>
      </c>
      <c r="M127" s="1">
        <f t="shared" si="18"/>
        <v>1</v>
      </c>
      <c r="N127" s="1">
        <f t="shared" si="19"/>
        <v>30</v>
      </c>
      <c r="O127" s="1" t="str">
        <f t="shared" si="20"/>
        <v>CON-EX</v>
      </c>
      <c r="P127" s="1" t="str">
        <f t="shared" si="21"/>
        <v/>
      </c>
      <c r="R127" s="1" t="e">
        <f t="shared" si="22"/>
        <v>#VALUE!</v>
      </c>
      <c r="S127" s="1" t="e">
        <f t="shared" si="23"/>
        <v>#VALUE!</v>
      </c>
    </row>
    <row r="128" spans="1:19">
      <c r="A128" s="80">
        <f>'Aim 1 Study Calendar - JV'!A127</f>
        <v>126</v>
      </c>
      <c r="B128" s="1" t="str">
        <f>'Aim 1 Study Calendar - JV'!H127</f>
        <v>gfp/+</v>
      </c>
      <c r="C128" s="1">
        <f>'Aim 1 Study Calendar - JV'!I127</f>
        <v>1</v>
      </c>
      <c r="D128" s="1">
        <f>'Aim 1 Study Calendar - JV'!AQ127</f>
        <v>30</v>
      </c>
      <c r="E128" s="1" t="str">
        <f>'Aim 1 Study Calendar - JV'!L126</f>
        <v>CON-EX</v>
      </c>
      <c r="H128" s="1">
        <f t="shared" si="12"/>
        <v>0</v>
      </c>
      <c r="I128" s="1">
        <f t="shared" si="13"/>
        <v>0</v>
      </c>
      <c r="K128" s="1">
        <f t="shared" si="16"/>
        <v>126</v>
      </c>
      <c r="L128" s="1" t="str">
        <f t="shared" si="17"/>
        <v>gfp/+</v>
      </c>
      <c r="M128" s="1">
        <f t="shared" si="18"/>
        <v>1</v>
      </c>
      <c r="N128" s="1">
        <f t="shared" si="19"/>
        <v>30</v>
      </c>
      <c r="O128" s="1" t="str">
        <f t="shared" si="20"/>
        <v>CON-EX</v>
      </c>
      <c r="P128" s="1" t="str">
        <f t="shared" si="21"/>
        <v/>
      </c>
      <c r="R128" s="1" t="e">
        <f t="shared" si="22"/>
        <v>#VALUE!</v>
      </c>
      <c r="S128" s="1" t="e">
        <f t="shared" si="23"/>
        <v>#VALUE!</v>
      </c>
    </row>
    <row r="129" spans="1:19">
      <c r="A129" s="80">
        <f>'Aim 1 Study Calendar - JV'!A128</f>
        <v>127</v>
      </c>
      <c r="B129" s="1" t="str">
        <f>'Aim 1 Study Calendar - JV'!H128</f>
        <v>gfp/+</v>
      </c>
      <c r="C129" s="1">
        <f>'Aim 1 Study Calendar - JV'!I128</f>
        <v>1</v>
      </c>
      <c r="D129" s="1">
        <f>'Aim 1 Study Calendar - JV'!AQ128</f>
        <v>30</v>
      </c>
      <c r="E129" s="1" t="str">
        <f>'Aim 1 Study Calendar - JV'!L127</f>
        <v>CON-SED</v>
      </c>
      <c r="H129" s="1">
        <f t="shared" si="12"/>
        <v>0</v>
      </c>
      <c r="I129" s="1">
        <f t="shared" si="13"/>
        <v>0</v>
      </c>
      <c r="K129" s="1">
        <f t="shared" si="16"/>
        <v>127</v>
      </c>
      <c r="L129" s="1" t="str">
        <f t="shared" si="17"/>
        <v>gfp/+</v>
      </c>
      <c r="M129" s="1">
        <f t="shared" si="18"/>
        <v>1</v>
      </c>
      <c r="N129" s="1">
        <f t="shared" si="19"/>
        <v>30</v>
      </c>
      <c r="O129" s="1" t="str">
        <f t="shared" si="20"/>
        <v>CON-SED</v>
      </c>
      <c r="P129" s="1" t="str">
        <f t="shared" si="21"/>
        <v/>
      </c>
      <c r="R129" s="1" t="e">
        <f t="shared" si="22"/>
        <v>#VALUE!</v>
      </c>
      <c r="S129" s="1" t="e">
        <f t="shared" si="23"/>
        <v>#VALUE!</v>
      </c>
    </row>
    <row r="130" spans="1:19">
      <c r="A130" s="80">
        <f>'Aim 1 Study Calendar - JV'!A129</f>
        <v>128</v>
      </c>
      <c r="B130" s="1" t="str">
        <f>'Aim 1 Study Calendar - JV'!H129</f>
        <v>gfp/+</v>
      </c>
      <c r="C130" s="1">
        <f>'Aim 1 Study Calendar - JV'!I129</f>
        <v>1</v>
      </c>
      <c r="D130" s="1">
        <f>'Aim 1 Study Calendar - JV'!AQ129</f>
        <v>30</v>
      </c>
      <c r="E130" s="1" t="str">
        <f>'Aim 1 Study Calendar - JV'!L128</f>
        <v>HFD-SED</v>
      </c>
      <c r="H130" s="1">
        <f t="shared" si="12"/>
        <v>0</v>
      </c>
      <c r="I130" s="1">
        <f t="shared" si="13"/>
        <v>0</v>
      </c>
      <c r="K130" s="1">
        <f t="shared" si="16"/>
        <v>128</v>
      </c>
      <c r="L130" s="1" t="str">
        <f t="shared" si="17"/>
        <v>gfp/+</v>
      </c>
      <c r="M130" s="1">
        <f t="shared" si="18"/>
        <v>1</v>
      </c>
      <c r="N130" s="1">
        <f t="shared" si="19"/>
        <v>30</v>
      </c>
      <c r="O130" s="1" t="str">
        <f t="shared" si="20"/>
        <v>HFD-SED</v>
      </c>
      <c r="P130" s="1" t="str">
        <f t="shared" si="21"/>
        <v/>
      </c>
      <c r="R130" s="1" t="e">
        <f t="shared" si="22"/>
        <v>#VALUE!</v>
      </c>
      <c r="S130" s="1" t="e">
        <f t="shared" si="23"/>
        <v>#VALUE!</v>
      </c>
    </row>
    <row r="131" spans="1:19">
      <c r="A131" s="80">
        <f>'Aim 1 Study Calendar - JV'!A130</f>
        <v>129</v>
      </c>
      <c r="B131" s="1" t="str">
        <f>'Aim 1 Study Calendar - JV'!H130</f>
        <v>gfp/+</v>
      </c>
      <c r="C131" s="1">
        <f>'Aim 1 Study Calendar - JV'!I130</f>
        <v>1</v>
      </c>
      <c r="D131" s="1">
        <f>'Aim 1 Study Calendar - JV'!AQ130</f>
        <v>30</v>
      </c>
      <c r="E131" s="1" t="str">
        <f>'Aim 1 Study Calendar - JV'!L129</f>
        <v>HFD-EX</v>
      </c>
      <c r="H131" s="1">
        <f t="shared" ref="H131:H194" si="24">F131+(G131/60)</f>
        <v>0</v>
      </c>
      <c r="I131" s="1">
        <f t="shared" ref="I131:I194" si="25">G131+(F131*60)</f>
        <v>0</v>
      </c>
      <c r="K131" s="1">
        <f t="shared" si="16"/>
        <v>129</v>
      </c>
      <c r="L131" s="1" t="str">
        <f t="shared" si="17"/>
        <v>gfp/+</v>
      </c>
      <c r="M131" s="1">
        <f t="shared" si="18"/>
        <v>1</v>
      </c>
      <c r="N131" s="1">
        <f t="shared" si="19"/>
        <v>30</v>
      </c>
      <c r="O131" s="1" t="str">
        <f t="shared" si="20"/>
        <v>HFD-EX</v>
      </c>
      <c r="P131" s="1" t="str">
        <f t="shared" si="21"/>
        <v/>
      </c>
      <c r="R131" s="1" t="e">
        <f t="shared" ref="R131:R162" si="26">P131+(Q131/60)</f>
        <v>#VALUE!</v>
      </c>
      <c r="S131" s="1" t="e">
        <f t="shared" ref="S131:S162" si="27">Q131+(P131*60)</f>
        <v>#VALUE!</v>
      </c>
    </row>
    <row r="132" spans="1:19">
      <c r="A132" s="80">
        <f>'Aim 1 Study Calendar - JV'!A131</f>
        <v>130</v>
      </c>
      <c r="B132" s="1" t="str">
        <f>'Aim 1 Study Calendar - JV'!H131</f>
        <v>gfp/+</v>
      </c>
      <c r="C132" s="1">
        <f>'Aim 1 Study Calendar - JV'!I131</f>
        <v>1</v>
      </c>
      <c r="D132" s="1">
        <f>'Aim 1 Study Calendar - JV'!AQ131</f>
        <v>30</v>
      </c>
      <c r="E132" s="1" t="str">
        <f>'Aim 1 Study Calendar - JV'!L130</f>
        <v>HFD-EX</v>
      </c>
      <c r="H132" s="1">
        <f t="shared" si="24"/>
        <v>0</v>
      </c>
      <c r="I132" s="1">
        <f t="shared" si="25"/>
        <v>0</v>
      </c>
      <c r="K132" s="1">
        <f t="shared" ref="K132:K178" si="28">A132</f>
        <v>130</v>
      </c>
      <c r="L132" s="1" t="str">
        <f t="shared" ref="L132:L178" si="29">B132</f>
        <v>gfp/+</v>
      </c>
      <c r="M132" s="1">
        <f t="shared" ref="M132:M178" si="30">C132</f>
        <v>1</v>
      </c>
      <c r="N132" s="1">
        <f t="shared" ref="N132:N178" si="31">D132</f>
        <v>30</v>
      </c>
      <c r="O132" s="1" t="str">
        <f t="shared" ref="O132:O178" si="32">E132</f>
        <v>HFD-EX</v>
      </c>
      <c r="P132" s="1" t="str">
        <f t="shared" ref="P132:P178" si="33">IF(N132=4, "N/A","")</f>
        <v/>
      </c>
      <c r="R132" s="1" t="e">
        <f t="shared" si="26"/>
        <v>#VALUE!</v>
      </c>
      <c r="S132" s="1" t="e">
        <f t="shared" si="27"/>
        <v>#VALUE!</v>
      </c>
    </row>
    <row r="133" spans="1:19">
      <c r="A133" s="80">
        <f>'Aim 1 Study Calendar - JV'!A132</f>
        <v>131</v>
      </c>
      <c r="B133" s="1" t="str">
        <f>'Aim 1 Study Calendar - JV'!H132</f>
        <v>gfp/+</v>
      </c>
      <c r="C133" s="1">
        <f>'Aim 1 Study Calendar - JV'!I132</f>
        <v>1</v>
      </c>
      <c r="D133" s="1">
        <f>'Aim 1 Study Calendar - JV'!AQ132</f>
        <v>16</v>
      </c>
      <c r="E133" s="1" t="str">
        <f>'Aim 1 Study Calendar - JV'!L131</f>
        <v>HFD-SED</v>
      </c>
      <c r="F133" s="1">
        <v>28</v>
      </c>
      <c r="G133" s="1">
        <v>36</v>
      </c>
      <c r="H133" s="1">
        <f t="shared" si="24"/>
        <v>28.6</v>
      </c>
      <c r="I133" s="1">
        <f t="shared" si="25"/>
        <v>1716</v>
      </c>
      <c r="K133" s="1">
        <f t="shared" si="28"/>
        <v>131</v>
      </c>
      <c r="L133" s="1" t="str">
        <f t="shared" si="29"/>
        <v>gfp/+</v>
      </c>
      <c r="M133" s="1">
        <f t="shared" si="30"/>
        <v>1</v>
      </c>
      <c r="N133" s="1">
        <f t="shared" si="31"/>
        <v>16</v>
      </c>
      <c r="O133" s="1" t="str">
        <f t="shared" si="32"/>
        <v>HFD-SED</v>
      </c>
      <c r="P133" s="1" t="str">
        <f t="shared" si="33"/>
        <v/>
      </c>
      <c r="R133" s="1" t="e">
        <f t="shared" si="26"/>
        <v>#VALUE!</v>
      </c>
      <c r="S133" s="1" t="e">
        <f t="shared" si="27"/>
        <v>#VALUE!</v>
      </c>
    </row>
    <row r="134" spans="1:19">
      <c r="A134" s="80">
        <f>'Aim 1 Study Calendar - JV'!A133</f>
        <v>132</v>
      </c>
      <c r="B134" s="1" t="str">
        <f>'Aim 1 Study Calendar - JV'!H133</f>
        <v>gfp/+</v>
      </c>
      <c r="C134" s="1">
        <f>'Aim 1 Study Calendar - JV'!I133</f>
        <v>1</v>
      </c>
      <c r="D134" s="1">
        <f>'Aim 1 Study Calendar - JV'!AQ133</f>
        <v>16</v>
      </c>
      <c r="E134" s="1" t="str">
        <f>'Aim 1 Study Calendar - JV'!L132</f>
        <v>HFD-SED</v>
      </c>
      <c r="F134" s="1">
        <v>35</v>
      </c>
      <c r="G134" s="1">
        <v>21</v>
      </c>
      <c r="H134" s="1">
        <f t="shared" si="24"/>
        <v>35.35</v>
      </c>
      <c r="I134" s="1">
        <f t="shared" si="25"/>
        <v>2121</v>
      </c>
      <c r="K134" s="1">
        <f t="shared" si="28"/>
        <v>132</v>
      </c>
      <c r="L134" s="1" t="str">
        <f t="shared" si="29"/>
        <v>gfp/+</v>
      </c>
      <c r="M134" s="1">
        <f t="shared" si="30"/>
        <v>1</v>
      </c>
      <c r="N134" s="1">
        <f t="shared" si="31"/>
        <v>16</v>
      </c>
      <c r="O134" s="1" t="str">
        <f t="shared" si="32"/>
        <v>HFD-SED</v>
      </c>
      <c r="P134" s="1" t="str">
        <f t="shared" si="33"/>
        <v/>
      </c>
      <c r="R134" s="1" t="e">
        <f t="shared" si="26"/>
        <v>#VALUE!</v>
      </c>
      <c r="S134" s="1" t="e">
        <f t="shared" si="27"/>
        <v>#VALUE!</v>
      </c>
    </row>
    <row r="135" spans="1:19">
      <c r="A135" s="80">
        <f>'Aim 1 Study Calendar - JV'!A134</f>
        <v>133</v>
      </c>
      <c r="B135" s="1" t="str">
        <f>'Aim 1 Study Calendar - JV'!H134</f>
        <v>gfp/+</v>
      </c>
      <c r="C135" s="1">
        <f>'Aim 1 Study Calendar - JV'!I134</f>
        <v>1</v>
      </c>
      <c r="D135" s="1">
        <f>'Aim 1 Study Calendar - JV'!AQ134</f>
        <v>16</v>
      </c>
      <c r="E135" s="1" t="str">
        <f>'Aim 1 Study Calendar - JV'!L133</f>
        <v>HFD-SED</v>
      </c>
      <c r="F135" s="1">
        <v>37</v>
      </c>
      <c r="G135" s="1">
        <v>4</v>
      </c>
      <c r="H135" s="1">
        <f t="shared" si="24"/>
        <v>37.06666666666667</v>
      </c>
      <c r="I135" s="1">
        <f t="shared" si="25"/>
        <v>2224</v>
      </c>
      <c r="K135" s="1">
        <f t="shared" si="28"/>
        <v>133</v>
      </c>
      <c r="L135" s="1" t="str">
        <f t="shared" si="29"/>
        <v>gfp/+</v>
      </c>
      <c r="M135" s="1">
        <f t="shared" si="30"/>
        <v>1</v>
      </c>
      <c r="N135" s="1">
        <f t="shared" si="31"/>
        <v>16</v>
      </c>
      <c r="O135" s="1" t="str">
        <f t="shared" si="32"/>
        <v>HFD-SED</v>
      </c>
      <c r="P135" s="1" t="str">
        <f t="shared" si="33"/>
        <v/>
      </c>
      <c r="R135" s="1" t="e">
        <f t="shared" si="26"/>
        <v>#VALUE!</v>
      </c>
      <c r="S135" s="1" t="e">
        <f t="shared" si="27"/>
        <v>#VALUE!</v>
      </c>
    </row>
    <row r="136" spans="1:19">
      <c r="A136" s="80">
        <f>'Aim 1 Study Calendar - JV'!A135</f>
        <v>134</v>
      </c>
      <c r="B136" s="1" t="str">
        <f>'Aim 1 Study Calendar - JV'!H135</f>
        <v>gfp/+</v>
      </c>
      <c r="C136" s="1">
        <f>'Aim 1 Study Calendar - JV'!I135</f>
        <v>1</v>
      </c>
      <c r="D136" s="1">
        <f>'Aim 1 Study Calendar - JV'!AQ135</f>
        <v>16</v>
      </c>
      <c r="E136" s="1" t="str">
        <f>'Aim 1 Study Calendar - JV'!L134</f>
        <v>HFD-EX</v>
      </c>
      <c r="H136" s="1">
        <f t="shared" si="24"/>
        <v>0</v>
      </c>
      <c r="I136" s="1">
        <f t="shared" si="25"/>
        <v>0</v>
      </c>
      <c r="K136" s="1">
        <f t="shared" si="28"/>
        <v>134</v>
      </c>
      <c r="L136" s="1" t="str">
        <f t="shared" si="29"/>
        <v>gfp/+</v>
      </c>
      <c r="M136" s="1">
        <f t="shared" si="30"/>
        <v>1</v>
      </c>
      <c r="N136" s="1">
        <f t="shared" si="31"/>
        <v>16</v>
      </c>
      <c r="O136" s="1" t="str">
        <f t="shared" si="32"/>
        <v>HFD-EX</v>
      </c>
      <c r="P136" s="1" t="str">
        <f t="shared" si="33"/>
        <v/>
      </c>
      <c r="R136" s="1" t="e">
        <f t="shared" si="26"/>
        <v>#VALUE!</v>
      </c>
      <c r="S136" s="1" t="e">
        <f t="shared" si="27"/>
        <v>#VALUE!</v>
      </c>
    </row>
    <row r="137" spans="1:19">
      <c r="A137" s="80">
        <f>'Aim 1 Study Calendar - JV'!A136</f>
        <v>135</v>
      </c>
      <c r="B137" s="1" t="str">
        <f>'Aim 1 Study Calendar - JV'!H136</f>
        <v>gfp/+</v>
      </c>
      <c r="C137" s="1">
        <f>'Aim 1 Study Calendar - JV'!I136</f>
        <v>1</v>
      </c>
      <c r="D137" s="1">
        <f>'Aim 1 Study Calendar - JV'!AQ136</f>
        <v>4</v>
      </c>
      <c r="E137" s="1" t="str">
        <f>'Aim 1 Study Calendar - JV'!L135</f>
        <v>HFD-EX</v>
      </c>
      <c r="H137" s="1">
        <f t="shared" si="24"/>
        <v>0</v>
      </c>
      <c r="I137" s="1">
        <f t="shared" si="25"/>
        <v>0</v>
      </c>
      <c r="K137" s="1">
        <f t="shared" si="28"/>
        <v>135</v>
      </c>
      <c r="L137" s="1" t="str">
        <f t="shared" si="29"/>
        <v>gfp/+</v>
      </c>
      <c r="M137" s="1">
        <f t="shared" si="30"/>
        <v>1</v>
      </c>
      <c r="N137" s="1">
        <f t="shared" si="31"/>
        <v>4</v>
      </c>
      <c r="O137" s="1" t="str">
        <f t="shared" si="32"/>
        <v>HFD-EX</v>
      </c>
      <c r="P137" s="1" t="str">
        <f t="shared" si="33"/>
        <v>N/A</v>
      </c>
      <c r="R137" s="1" t="e">
        <f t="shared" si="26"/>
        <v>#VALUE!</v>
      </c>
      <c r="S137" s="1" t="e">
        <f t="shared" si="27"/>
        <v>#VALUE!</v>
      </c>
    </row>
    <row r="138" spans="1:19">
      <c r="A138" s="80">
        <f>'Aim 1 Study Calendar - JV'!A137</f>
        <v>136</v>
      </c>
      <c r="B138" s="1" t="str">
        <f>'Aim 1 Study Calendar - JV'!H137</f>
        <v>gfp/+</v>
      </c>
      <c r="C138" s="1">
        <f>'Aim 1 Study Calendar - JV'!I137</f>
        <v>1</v>
      </c>
      <c r="D138" s="1">
        <f>'Aim 1 Study Calendar - JV'!AQ137</f>
        <v>4</v>
      </c>
      <c r="E138" s="1" t="str">
        <f>'Aim 1 Study Calendar - JV'!L136</f>
        <v>HFD-SED</v>
      </c>
      <c r="H138" s="1">
        <f t="shared" si="24"/>
        <v>0</v>
      </c>
      <c r="I138" s="1">
        <f t="shared" si="25"/>
        <v>0</v>
      </c>
      <c r="K138" s="1">
        <f t="shared" si="28"/>
        <v>136</v>
      </c>
      <c r="L138" s="1" t="str">
        <f t="shared" si="29"/>
        <v>gfp/+</v>
      </c>
      <c r="M138" s="1">
        <f t="shared" si="30"/>
        <v>1</v>
      </c>
      <c r="N138" s="1">
        <f t="shared" si="31"/>
        <v>4</v>
      </c>
      <c r="O138" s="1" t="str">
        <f t="shared" si="32"/>
        <v>HFD-SED</v>
      </c>
      <c r="P138" s="1" t="str">
        <f t="shared" si="33"/>
        <v>N/A</v>
      </c>
      <c r="R138" s="1" t="e">
        <f t="shared" si="26"/>
        <v>#VALUE!</v>
      </c>
      <c r="S138" s="1" t="e">
        <f t="shared" si="27"/>
        <v>#VALUE!</v>
      </c>
    </row>
    <row r="139" spans="1:19">
      <c r="A139" s="80">
        <f>'Aim 1 Study Calendar - JV'!A138</f>
        <v>137</v>
      </c>
      <c r="B139" s="1" t="str">
        <f>'Aim 1 Study Calendar - JV'!H138</f>
        <v>gfp/+</v>
      </c>
      <c r="C139" s="1">
        <f>'Aim 1 Study Calendar - JV'!I138</f>
        <v>1</v>
      </c>
      <c r="D139" s="1">
        <f>'Aim 1 Study Calendar - JV'!AQ138</f>
        <v>4</v>
      </c>
      <c r="E139" s="1" t="str">
        <f>'Aim 1 Study Calendar - JV'!L137</f>
        <v>HFD-EX</v>
      </c>
      <c r="H139" s="1">
        <f t="shared" si="24"/>
        <v>0</v>
      </c>
      <c r="I139" s="1">
        <f t="shared" si="25"/>
        <v>0</v>
      </c>
      <c r="K139" s="1">
        <f t="shared" si="28"/>
        <v>137</v>
      </c>
      <c r="L139" s="1" t="str">
        <f t="shared" si="29"/>
        <v>gfp/+</v>
      </c>
      <c r="M139" s="1">
        <f t="shared" si="30"/>
        <v>1</v>
      </c>
      <c r="N139" s="1">
        <f t="shared" si="31"/>
        <v>4</v>
      </c>
      <c r="O139" s="1" t="str">
        <f t="shared" si="32"/>
        <v>HFD-EX</v>
      </c>
      <c r="P139" s="1" t="str">
        <f t="shared" si="33"/>
        <v>N/A</v>
      </c>
      <c r="R139" s="1" t="e">
        <f t="shared" si="26"/>
        <v>#VALUE!</v>
      </c>
      <c r="S139" s="1" t="e">
        <f t="shared" si="27"/>
        <v>#VALUE!</v>
      </c>
    </row>
    <row r="140" spans="1:19">
      <c r="A140" s="80">
        <f>'Aim 1 Study Calendar - JV'!A139</f>
        <v>138</v>
      </c>
      <c r="B140" s="1" t="str">
        <f>'Aim 1 Study Calendar - JV'!H139</f>
        <v>gfp/+</v>
      </c>
      <c r="C140" s="1">
        <f>'Aim 1 Study Calendar - JV'!I139</f>
        <v>1</v>
      </c>
      <c r="D140" s="1">
        <f>'Aim 1 Study Calendar - JV'!AQ139</f>
        <v>4</v>
      </c>
      <c r="E140" s="1" t="str">
        <f>'Aim 1 Study Calendar - JV'!L138</f>
        <v>HFD-SED</v>
      </c>
      <c r="H140" s="1">
        <f t="shared" si="24"/>
        <v>0</v>
      </c>
      <c r="I140" s="1">
        <f t="shared" si="25"/>
        <v>0</v>
      </c>
      <c r="K140" s="1">
        <f t="shared" si="28"/>
        <v>138</v>
      </c>
      <c r="L140" s="1" t="str">
        <f t="shared" si="29"/>
        <v>gfp/+</v>
      </c>
      <c r="M140" s="1">
        <f t="shared" si="30"/>
        <v>1</v>
      </c>
      <c r="N140" s="1">
        <f t="shared" si="31"/>
        <v>4</v>
      </c>
      <c r="O140" s="1" t="str">
        <f t="shared" si="32"/>
        <v>HFD-SED</v>
      </c>
      <c r="P140" s="1" t="str">
        <f t="shared" si="33"/>
        <v>N/A</v>
      </c>
      <c r="R140" s="1" t="e">
        <f t="shared" si="26"/>
        <v>#VALUE!</v>
      </c>
      <c r="S140" s="1" t="e">
        <f t="shared" si="27"/>
        <v>#VALUE!</v>
      </c>
    </row>
    <row r="141" spans="1:19">
      <c r="A141" s="80">
        <f>'Aim 1 Study Calendar - JV'!A140</f>
        <v>139</v>
      </c>
      <c r="B141" s="1" t="str">
        <f>'Aim 1 Study Calendar - JV'!H140</f>
        <v>gfp/+</v>
      </c>
      <c r="C141" s="1">
        <f>'Aim 1 Study Calendar - JV'!I140</f>
        <v>1</v>
      </c>
      <c r="D141" s="1">
        <f>'Aim 1 Study Calendar - JV'!AQ140</f>
        <v>30</v>
      </c>
      <c r="E141" s="1" t="str">
        <f>'Aim 1 Study Calendar - JV'!L139</f>
        <v>HFD-SED</v>
      </c>
      <c r="H141" s="1">
        <f t="shared" si="24"/>
        <v>0</v>
      </c>
      <c r="I141" s="1">
        <f t="shared" si="25"/>
        <v>0</v>
      </c>
      <c r="K141" s="1">
        <f t="shared" si="28"/>
        <v>139</v>
      </c>
      <c r="L141" s="1" t="str">
        <f t="shared" si="29"/>
        <v>gfp/+</v>
      </c>
      <c r="M141" s="1">
        <f t="shared" si="30"/>
        <v>1</v>
      </c>
      <c r="N141" s="1">
        <f t="shared" si="31"/>
        <v>30</v>
      </c>
      <c r="O141" s="1" t="str">
        <f t="shared" si="32"/>
        <v>HFD-SED</v>
      </c>
      <c r="P141" s="1" t="str">
        <f t="shared" si="33"/>
        <v/>
      </c>
      <c r="R141" s="1" t="e">
        <f t="shared" si="26"/>
        <v>#VALUE!</v>
      </c>
      <c r="S141" s="1" t="e">
        <f t="shared" si="27"/>
        <v>#VALUE!</v>
      </c>
    </row>
    <row r="142" spans="1:19">
      <c r="A142" s="80">
        <f>'Aim 1 Study Calendar - JV'!A141</f>
        <v>140</v>
      </c>
      <c r="B142" s="1" t="str">
        <f>'Aim 1 Study Calendar - JV'!H141</f>
        <v>gfp/+</v>
      </c>
      <c r="C142" s="1">
        <f>'Aim 1 Study Calendar - JV'!I141</f>
        <v>1</v>
      </c>
      <c r="D142" s="1">
        <f>'Aim 1 Study Calendar - JV'!AQ141</f>
        <v>4</v>
      </c>
      <c r="E142" s="1" t="str">
        <f>'Aim 1 Study Calendar - JV'!L140</f>
        <v>HFD-SED</v>
      </c>
      <c r="H142" s="1">
        <f t="shared" si="24"/>
        <v>0</v>
      </c>
      <c r="I142" s="1">
        <f t="shared" si="25"/>
        <v>0</v>
      </c>
      <c r="K142" s="1">
        <f t="shared" si="28"/>
        <v>140</v>
      </c>
      <c r="L142" s="1" t="str">
        <f t="shared" si="29"/>
        <v>gfp/+</v>
      </c>
      <c r="M142" s="1">
        <f t="shared" si="30"/>
        <v>1</v>
      </c>
      <c r="N142" s="1">
        <f t="shared" si="31"/>
        <v>4</v>
      </c>
      <c r="O142" s="1" t="str">
        <f t="shared" si="32"/>
        <v>HFD-SED</v>
      </c>
      <c r="P142" s="1" t="str">
        <f t="shared" si="33"/>
        <v>N/A</v>
      </c>
      <c r="R142" s="1" t="e">
        <f t="shared" si="26"/>
        <v>#VALUE!</v>
      </c>
      <c r="S142" s="1" t="e">
        <f t="shared" si="27"/>
        <v>#VALUE!</v>
      </c>
    </row>
    <row r="143" spans="1:19">
      <c r="A143" s="80">
        <f>'Aim 1 Study Calendar - JV'!A142</f>
        <v>141</v>
      </c>
      <c r="B143" s="1" t="str">
        <f>'Aim 1 Study Calendar - JV'!H142</f>
        <v>gfp/+</v>
      </c>
      <c r="C143" s="1">
        <f>'Aim 1 Study Calendar - JV'!I142</f>
        <v>1</v>
      </c>
      <c r="D143" s="1">
        <f>'Aim 1 Study Calendar - JV'!AQ142</f>
        <v>4</v>
      </c>
      <c r="E143" s="1" t="str">
        <f>'Aim 1 Study Calendar - JV'!L141</f>
        <v>HFD-EX</v>
      </c>
      <c r="H143" s="1">
        <f t="shared" si="24"/>
        <v>0</v>
      </c>
      <c r="I143" s="1">
        <f t="shared" si="25"/>
        <v>0</v>
      </c>
      <c r="K143" s="1">
        <f t="shared" si="28"/>
        <v>141</v>
      </c>
      <c r="L143" s="1" t="str">
        <f t="shared" si="29"/>
        <v>gfp/+</v>
      </c>
      <c r="M143" s="1">
        <f t="shared" si="30"/>
        <v>1</v>
      </c>
      <c r="N143" s="1">
        <f t="shared" si="31"/>
        <v>4</v>
      </c>
      <c r="O143" s="1" t="str">
        <f t="shared" si="32"/>
        <v>HFD-EX</v>
      </c>
      <c r="P143" s="1" t="str">
        <f t="shared" si="33"/>
        <v>N/A</v>
      </c>
      <c r="R143" s="1" t="e">
        <f t="shared" si="26"/>
        <v>#VALUE!</v>
      </c>
      <c r="S143" s="1" t="e">
        <f t="shared" si="27"/>
        <v>#VALUE!</v>
      </c>
    </row>
    <row r="144" spans="1:19">
      <c r="A144" s="80">
        <f>'Aim 1 Study Calendar - JV'!A143</f>
        <v>142</v>
      </c>
      <c r="B144" s="1" t="str">
        <f>'Aim 1 Study Calendar - JV'!H143</f>
        <v>gfp/+</v>
      </c>
      <c r="C144" s="1">
        <f>'Aim 1 Study Calendar - JV'!I143</f>
        <v>1</v>
      </c>
      <c r="D144" s="1">
        <f>'Aim 1 Study Calendar - JV'!AQ143</f>
        <v>30</v>
      </c>
      <c r="E144" s="1" t="str">
        <f>'Aim 1 Study Calendar - JV'!L142</f>
        <v>HFD-SED</v>
      </c>
      <c r="H144" s="1">
        <f t="shared" si="24"/>
        <v>0</v>
      </c>
      <c r="I144" s="1">
        <f t="shared" si="25"/>
        <v>0</v>
      </c>
      <c r="K144" s="1">
        <f t="shared" si="28"/>
        <v>142</v>
      </c>
      <c r="L144" s="1" t="str">
        <f t="shared" si="29"/>
        <v>gfp/+</v>
      </c>
      <c r="M144" s="1">
        <f t="shared" si="30"/>
        <v>1</v>
      </c>
      <c r="N144" s="1">
        <f t="shared" si="31"/>
        <v>30</v>
      </c>
      <c r="O144" s="1" t="str">
        <f t="shared" si="32"/>
        <v>HFD-SED</v>
      </c>
      <c r="P144" s="1" t="str">
        <f t="shared" si="33"/>
        <v/>
      </c>
      <c r="R144" s="1" t="e">
        <f t="shared" si="26"/>
        <v>#VALUE!</v>
      </c>
      <c r="S144" s="1" t="e">
        <f t="shared" si="27"/>
        <v>#VALUE!</v>
      </c>
    </row>
    <row r="145" spans="1:19">
      <c r="A145" s="80">
        <f>'Aim 1 Study Calendar - JV'!A144</f>
        <v>143</v>
      </c>
      <c r="B145" s="1" t="str">
        <f>'Aim 1 Study Calendar - JV'!H144</f>
        <v>gfp/+</v>
      </c>
      <c r="C145" s="1">
        <f>'Aim 1 Study Calendar - JV'!I144</f>
        <v>1</v>
      </c>
      <c r="D145" s="1">
        <f>'Aim 1 Study Calendar - JV'!AQ144</f>
        <v>30</v>
      </c>
      <c r="E145" s="1" t="str">
        <f>'Aim 1 Study Calendar - JV'!L143</f>
        <v>HFD-EX</v>
      </c>
      <c r="H145" s="1">
        <f t="shared" si="24"/>
        <v>0</v>
      </c>
      <c r="I145" s="1">
        <f t="shared" si="25"/>
        <v>0</v>
      </c>
      <c r="K145" s="1">
        <f t="shared" si="28"/>
        <v>143</v>
      </c>
      <c r="L145" s="1" t="str">
        <f t="shared" si="29"/>
        <v>gfp/+</v>
      </c>
      <c r="M145" s="1">
        <f t="shared" si="30"/>
        <v>1</v>
      </c>
      <c r="N145" s="1">
        <f t="shared" si="31"/>
        <v>30</v>
      </c>
      <c r="O145" s="1" t="str">
        <f t="shared" si="32"/>
        <v>HFD-EX</v>
      </c>
      <c r="P145" s="1" t="str">
        <f t="shared" si="33"/>
        <v/>
      </c>
      <c r="R145" s="1" t="e">
        <f t="shared" si="26"/>
        <v>#VALUE!</v>
      </c>
      <c r="S145" s="1" t="e">
        <f t="shared" si="27"/>
        <v>#VALUE!</v>
      </c>
    </row>
    <row r="146" spans="1:19">
      <c r="A146" s="80">
        <f>'Aim 1 Study Calendar - JV'!A145</f>
        <v>144</v>
      </c>
      <c r="B146" s="1" t="str">
        <f>'Aim 1 Study Calendar - JV'!H145</f>
        <v>gfp/+</v>
      </c>
      <c r="C146" s="1">
        <f>'Aim 1 Study Calendar - JV'!I145</f>
        <v>1</v>
      </c>
      <c r="D146" s="1">
        <f>'Aim 1 Study Calendar - JV'!AQ145</f>
        <v>30</v>
      </c>
      <c r="E146" s="1" t="str">
        <f>'Aim 1 Study Calendar - JV'!L144</f>
        <v>HFD-EX</v>
      </c>
      <c r="H146" s="1">
        <f t="shared" si="24"/>
        <v>0</v>
      </c>
      <c r="I146" s="1">
        <f t="shared" si="25"/>
        <v>0</v>
      </c>
      <c r="K146" s="1">
        <f t="shared" si="28"/>
        <v>144</v>
      </c>
      <c r="L146" s="1" t="str">
        <f t="shared" si="29"/>
        <v>gfp/+</v>
      </c>
      <c r="M146" s="1">
        <f t="shared" si="30"/>
        <v>1</v>
      </c>
      <c r="N146" s="1">
        <f t="shared" si="31"/>
        <v>30</v>
      </c>
      <c r="O146" s="1" t="str">
        <f t="shared" si="32"/>
        <v>HFD-EX</v>
      </c>
      <c r="P146" s="1" t="str">
        <f t="shared" si="33"/>
        <v/>
      </c>
      <c r="R146" s="1" t="e">
        <f t="shared" si="26"/>
        <v>#VALUE!</v>
      </c>
      <c r="S146" s="1" t="e">
        <f t="shared" si="27"/>
        <v>#VALUE!</v>
      </c>
    </row>
    <row r="147" spans="1:19">
      <c r="A147" s="80">
        <f>'Aim 1 Study Calendar - JV'!A146</f>
        <v>145</v>
      </c>
      <c r="B147" s="1" t="str">
        <f>'Aim 1 Study Calendar - JV'!H146</f>
        <v>gfp/+</v>
      </c>
      <c r="C147" s="1">
        <f>'Aim 1 Study Calendar - JV'!I146</f>
        <v>1</v>
      </c>
      <c r="D147" s="1">
        <f>'Aim 1 Study Calendar - JV'!AQ146</f>
        <v>4</v>
      </c>
      <c r="E147" s="1" t="str">
        <f>'Aim 1 Study Calendar - JV'!L145</f>
        <v>HFD-SED</v>
      </c>
      <c r="H147" s="1">
        <f t="shared" si="24"/>
        <v>0</v>
      </c>
      <c r="I147" s="1">
        <f t="shared" si="25"/>
        <v>0</v>
      </c>
      <c r="K147" s="1">
        <f t="shared" si="28"/>
        <v>145</v>
      </c>
      <c r="L147" s="1" t="str">
        <f t="shared" si="29"/>
        <v>gfp/+</v>
      </c>
      <c r="M147" s="1">
        <f t="shared" si="30"/>
        <v>1</v>
      </c>
      <c r="N147" s="1">
        <f t="shared" si="31"/>
        <v>4</v>
      </c>
      <c r="O147" s="1" t="str">
        <f t="shared" si="32"/>
        <v>HFD-SED</v>
      </c>
      <c r="P147" s="1" t="str">
        <f t="shared" si="33"/>
        <v>N/A</v>
      </c>
      <c r="R147" s="1" t="e">
        <f t="shared" si="26"/>
        <v>#VALUE!</v>
      </c>
      <c r="S147" s="1" t="e">
        <f t="shared" si="27"/>
        <v>#VALUE!</v>
      </c>
    </row>
    <row r="148" spans="1:19">
      <c r="A148" s="80">
        <f>'Aim 1 Study Calendar - JV'!A147</f>
        <v>146</v>
      </c>
      <c r="B148" s="1" t="str">
        <f>'Aim 1 Study Calendar - JV'!H147</f>
        <v>gfp/+</v>
      </c>
      <c r="C148" s="1">
        <f>'Aim 1 Study Calendar - JV'!I147</f>
        <v>1</v>
      </c>
      <c r="D148" s="1">
        <f>'Aim 1 Study Calendar - JV'!AQ147</f>
        <v>4</v>
      </c>
      <c r="E148" s="1" t="str">
        <f>'Aim 1 Study Calendar - JV'!L146</f>
        <v>HFD-EX</v>
      </c>
      <c r="H148" s="1">
        <f t="shared" si="24"/>
        <v>0</v>
      </c>
      <c r="I148" s="1">
        <f t="shared" si="25"/>
        <v>0</v>
      </c>
      <c r="K148" s="1">
        <f t="shared" si="28"/>
        <v>146</v>
      </c>
      <c r="L148" s="1" t="str">
        <f t="shared" si="29"/>
        <v>gfp/+</v>
      </c>
      <c r="M148" s="1">
        <f t="shared" si="30"/>
        <v>1</v>
      </c>
      <c r="N148" s="1">
        <f t="shared" si="31"/>
        <v>4</v>
      </c>
      <c r="O148" s="1" t="str">
        <f t="shared" si="32"/>
        <v>HFD-EX</v>
      </c>
      <c r="P148" s="1" t="str">
        <f t="shared" si="33"/>
        <v>N/A</v>
      </c>
      <c r="R148" s="1" t="e">
        <f t="shared" si="26"/>
        <v>#VALUE!</v>
      </c>
      <c r="S148" s="1" t="e">
        <f t="shared" si="27"/>
        <v>#VALUE!</v>
      </c>
    </row>
    <row r="149" spans="1:19">
      <c r="A149" s="80">
        <f>'Aim 1 Study Calendar - JV'!A148</f>
        <v>147</v>
      </c>
      <c r="B149" s="1" t="str">
        <f>'Aim 1 Study Calendar - JV'!H148</f>
        <v>gfp/+</v>
      </c>
      <c r="C149" s="1">
        <f>'Aim 1 Study Calendar - JV'!I148</f>
        <v>1</v>
      </c>
      <c r="D149" s="1">
        <f>'Aim 1 Study Calendar - JV'!AQ148</f>
        <v>30</v>
      </c>
      <c r="E149" s="1" t="str">
        <f>'Aim 1 Study Calendar - JV'!L147</f>
        <v>HFD-EX</v>
      </c>
      <c r="H149" s="1">
        <f t="shared" si="24"/>
        <v>0</v>
      </c>
      <c r="I149" s="1">
        <f t="shared" si="25"/>
        <v>0</v>
      </c>
      <c r="K149" s="1">
        <f t="shared" si="28"/>
        <v>147</v>
      </c>
      <c r="L149" s="1" t="str">
        <f t="shared" si="29"/>
        <v>gfp/+</v>
      </c>
      <c r="M149" s="1">
        <f t="shared" si="30"/>
        <v>1</v>
      </c>
      <c r="N149" s="1">
        <f t="shared" si="31"/>
        <v>30</v>
      </c>
      <c r="O149" s="1" t="str">
        <f t="shared" si="32"/>
        <v>HFD-EX</v>
      </c>
      <c r="P149" s="1" t="str">
        <f t="shared" si="33"/>
        <v/>
      </c>
      <c r="R149" s="1" t="e">
        <f t="shared" si="26"/>
        <v>#VALUE!</v>
      </c>
      <c r="S149" s="1" t="e">
        <f t="shared" si="27"/>
        <v>#VALUE!</v>
      </c>
    </row>
    <row r="150" spans="1:19">
      <c r="A150" s="80">
        <f>'Aim 1 Study Calendar - JV'!A149</f>
        <v>148</v>
      </c>
      <c r="B150" s="1" t="str">
        <f>'Aim 1 Study Calendar - JV'!H149</f>
        <v>gfp/+</v>
      </c>
      <c r="C150" s="1">
        <f>'Aim 1 Study Calendar - JV'!I149</f>
        <v>1</v>
      </c>
      <c r="D150" s="1">
        <f>'Aim 1 Study Calendar - JV'!AQ149</f>
        <v>30</v>
      </c>
      <c r="E150" s="1" t="str">
        <f>'Aim 1 Study Calendar - JV'!L148</f>
        <v>HFD-SED</v>
      </c>
      <c r="H150" s="1">
        <f t="shared" si="24"/>
        <v>0</v>
      </c>
      <c r="I150" s="1">
        <f t="shared" si="25"/>
        <v>0</v>
      </c>
      <c r="K150" s="1">
        <f t="shared" si="28"/>
        <v>148</v>
      </c>
      <c r="L150" s="1" t="str">
        <f t="shared" si="29"/>
        <v>gfp/+</v>
      </c>
      <c r="M150" s="1">
        <f t="shared" si="30"/>
        <v>1</v>
      </c>
      <c r="N150" s="1">
        <f t="shared" si="31"/>
        <v>30</v>
      </c>
      <c r="O150" s="1" t="str">
        <f t="shared" si="32"/>
        <v>HFD-SED</v>
      </c>
      <c r="P150" s="1" t="str">
        <f t="shared" si="33"/>
        <v/>
      </c>
      <c r="R150" s="1" t="e">
        <f t="shared" si="26"/>
        <v>#VALUE!</v>
      </c>
      <c r="S150" s="1" t="e">
        <f t="shared" si="27"/>
        <v>#VALUE!</v>
      </c>
    </row>
    <row r="151" spans="1:19">
      <c r="A151" s="80">
        <f>'Aim 1 Study Calendar - JV'!A150</f>
        <v>149</v>
      </c>
      <c r="B151" s="1" t="str">
        <f>'Aim 1 Study Calendar - JV'!H150</f>
        <v>gfp/+</v>
      </c>
      <c r="C151" s="1">
        <f>'Aim 1 Study Calendar - JV'!I150</f>
        <v>1</v>
      </c>
      <c r="D151" s="1">
        <f>'Aim 1 Study Calendar - JV'!AQ150</f>
        <v>30</v>
      </c>
      <c r="E151" s="1" t="str">
        <f>'Aim 1 Study Calendar - JV'!L149</f>
        <v>HFD-SED</v>
      </c>
      <c r="H151" s="1">
        <f t="shared" si="24"/>
        <v>0</v>
      </c>
      <c r="I151" s="1">
        <f t="shared" si="25"/>
        <v>0</v>
      </c>
      <c r="K151" s="1">
        <f t="shared" si="28"/>
        <v>149</v>
      </c>
      <c r="L151" s="1" t="str">
        <f t="shared" si="29"/>
        <v>gfp/+</v>
      </c>
      <c r="M151" s="1">
        <f t="shared" si="30"/>
        <v>1</v>
      </c>
      <c r="N151" s="1">
        <f t="shared" si="31"/>
        <v>30</v>
      </c>
      <c r="O151" s="1" t="str">
        <f t="shared" si="32"/>
        <v>HFD-SED</v>
      </c>
      <c r="P151" s="1" t="str">
        <f t="shared" si="33"/>
        <v/>
      </c>
      <c r="R151" s="1" t="e">
        <f t="shared" si="26"/>
        <v>#VALUE!</v>
      </c>
      <c r="S151" s="1" t="e">
        <f t="shared" si="27"/>
        <v>#VALUE!</v>
      </c>
    </row>
    <row r="152" spans="1:19">
      <c r="A152" s="80">
        <f>'Aim 1 Study Calendar - JV'!A151</f>
        <v>150</v>
      </c>
      <c r="B152" s="1" t="str">
        <f>'Aim 1 Study Calendar - JV'!H151</f>
        <v>gfp/+</v>
      </c>
      <c r="C152" s="1">
        <f>'Aim 1 Study Calendar - JV'!I151</f>
        <v>1</v>
      </c>
      <c r="D152" s="1">
        <f>'Aim 1 Study Calendar - JV'!AQ151</f>
        <v>30</v>
      </c>
      <c r="E152" s="1" t="str">
        <f>'Aim 1 Study Calendar - JV'!L150</f>
        <v>HFD-EX</v>
      </c>
      <c r="H152" s="1">
        <f t="shared" si="24"/>
        <v>0</v>
      </c>
      <c r="I152" s="1">
        <f t="shared" si="25"/>
        <v>0</v>
      </c>
      <c r="K152" s="1">
        <f t="shared" si="28"/>
        <v>150</v>
      </c>
      <c r="L152" s="1" t="str">
        <f t="shared" si="29"/>
        <v>gfp/+</v>
      </c>
      <c r="M152" s="1">
        <f t="shared" si="30"/>
        <v>1</v>
      </c>
      <c r="N152" s="1">
        <f t="shared" si="31"/>
        <v>30</v>
      </c>
      <c r="O152" s="1" t="str">
        <f t="shared" si="32"/>
        <v>HFD-EX</v>
      </c>
      <c r="P152" s="1" t="str">
        <f t="shared" si="33"/>
        <v/>
      </c>
      <c r="R152" s="1" t="e">
        <f t="shared" si="26"/>
        <v>#VALUE!</v>
      </c>
      <c r="S152" s="1" t="e">
        <f t="shared" si="27"/>
        <v>#VALUE!</v>
      </c>
    </row>
    <row r="153" spans="1:19">
      <c r="A153" s="80">
        <f>'Aim 1 Study Calendar - JV'!A152</f>
        <v>151</v>
      </c>
      <c r="B153" s="1" t="str">
        <f>'Aim 1 Study Calendar - JV'!H152</f>
        <v>gfp/+</v>
      </c>
      <c r="C153" s="1">
        <f>'Aim 1 Study Calendar - JV'!I152</f>
        <v>1</v>
      </c>
      <c r="D153" s="1">
        <f>'Aim 1 Study Calendar - JV'!AQ152</f>
        <v>30</v>
      </c>
      <c r="E153" s="1" t="str">
        <f>'Aim 1 Study Calendar - JV'!L151</f>
        <v>HFD-EX</v>
      </c>
      <c r="H153" s="1">
        <f t="shared" si="24"/>
        <v>0</v>
      </c>
      <c r="I153" s="1">
        <f t="shared" si="25"/>
        <v>0</v>
      </c>
      <c r="K153" s="1">
        <f t="shared" si="28"/>
        <v>151</v>
      </c>
      <c r="L153" s="1" t="str">
        <f t="shared" si="29"/>
        <v>gfp/+</v>
      </c>
      <c r="M153" s="1">
        <f t="shared" si="30"/>
        <v>1</v>
      </c>
      <c r="N153" s="1">
        <f t="shared" si="31"/>
        <v>30</v>
      </c>
      <c r="O153" s="1" t="str">
        <f t="shared" si="32"/>
        <v>HFD-EX</v>
      </c>
      <c r="P153" s="1" t="str">
        <f t="shared" si="33"/>
        <v/>
      </c>
      <c r="R153" s="1" t="e">
        <f t="shared" si="26"/>
        <v>#VALUE!</v>
      </c>
      <c r="S153" s="1" t="e">
        <f t="shared" si="27"/>
        <v>#VALUE!</v>
      </c>
    </row>
    <row r="154" spans="1:19">
      <c r="A154" s="80">
        <f>'Aim 1 Study Calendar - JV'!A153</f>
        <v>152</v>
      </c>
      <c r="B154" s="1" t="str">
        <f>'Aim 1 Study Calendar - JV'!H153</f>
        <v>gfp/+</v>
      </c>
      <c r="C154" s="1">
        <f>'Aim 1 Study Calendar - JV'!I153</f>
        <v>1</v>
      </c>
      <c r="D154" s="1">
        <f>'Aim 1 Study Calendar - JV'!AQ153</f>
        <v>4</v>
      </c>
      <c r="E154" s="1" t="str">
        <f>'Aim 1 Study Calendar - JV'!L152</f>
        <v>HFD-SED</v>
      </c>
      <c r="H154" s="1">
        <f t="shared" si="24"/>
        <v>0</v>
      </c>
      <c r="I154" s="1">
        <f t="shared" si="25"/>
        <v>0</v>
      </c>
      <c r="K154" s="1">
        <f t="shared" si="28"/>
        <v>152</v>
      </c>
      <c r="L154" s="1" t="str">
        <f t="shared" si="29"/>
        <v>gfp/+</v>
      </c>
      <c r="M154" s="1">
        <f t="shared" si="30"/>
        <v>1</v>
      </c>
      <c r="N154" s="1">
        <f t="shared" si="31"/>
        <v>4</v>
      </c>
      <c r="O154" s="1" t="str">
        <f t="shared" si="32"/>
        <v>HFD-SED</v>
      </c>
      <c r="P154" s="1" t="str">
        <f t="shared" si="33"/>
        <v>N/A</v>
      </c>
      <c r="R154" s="1" t="e">
        <f t="shared" si="26"/>
        <v>#VALUE!</v>
      </c>
      <c r="S154" s="1" t="e">
        <f t="shared" si="27"/>
        <v>#VALUE!</v>
      </c>
    </row>
    <row r="155" spans="1:19">
      <c r="A155" s="80">
        <f>'Aim 1 Study Calendar - JV'!A154</f>
        <v>153</v>
      </c>
      <c r="B155" s="1" t="str">
        <f>'Aim 1 Study Calendar - JV'!H154</f>
        <v>gfp/+</v>
      </c>
      <c r="C155" s="1">
        <f>'Aim 1 Study Calendar - JV'!I154</f>
        <v>1</v>
      </c>
      <c r="D155" s="1">
        <f>'Aim 1 Study Calendar - JV'!AQ154</f>
        <v>4</v>
      </c>
      <c r="E155" s="1" t="str">
        <f>'Aim 1 Study Calendar - JV'!L153</f>
        <v>HFD-SED</v>
      </c>
      <c r="H155" s="1">
        <f t="shared" si="24"/>
        <v>0</v>
      </c>
      <c r="I155" s="1">
        <f t="shared" si="25"/>
        <v>0</v>
      </c>
      <c r="K155" s="1">
        <f t="shared" si="28"/>
        <v>153</v>
      </c>
      <c r="L155" s="1" t="str">
        <f t="shared" si="29"/>
        <v>gfp/+</v>
      </c>
      <c r="M155" s="1">
        <f t="shared" si="30"/>
        <v>1</v>
      </c>
      <c r="N155" s="1">
        <f t="shared" si="31"/>
        <v>4</v>
      </c>
      <c r="O155" s="1" t="str">
        <f t="shared" si="32"/>
        <v>HFD-SED</v>
      </c>
      <c r="P155" s="1" t="str">
        <f t="shared" si="33"/>
        <v>N/A</v>
      </c>
      <c r="R155" s="1" t="e">
        <f t="shared" si="26"/>
        <v>#VALUE!</v>
      </c>
      <c r="S155" s="1" t="e">
        <f t="shared" si="27"/>
        <v>#VALUE!</v>
      </c>
    </row>
    <row r="156" spans="1:19">
      <c r="A156" s="80">
        <f>'Aim 1 Study Calendar - JV'!A155</f>
        <v>154</v>
      </c>
      <c r="B156" s="1" t="str">
        <f>'Aim 1 Study Calendar - JV'!H155</f>
        <v>gfp/+</v>
      </c>
      <c r="C156" s="1">
        <f>'Aim 1 Study Calendar - JV'!I155</f>
        <v>1</v>
      </c>
      <c r="D156" s="1">
        <f>'Aim 1 Study Calendar - JV'!AQ155</f>
        <v>4</v>
      </c>
      <c r="E156" s="1" t="str">
        <f>'Aim 1 Study Calendar - JV'!L154</f>
        <v>HFD-SED</v>
      </c>
      <c r="H156" s="1">
        <f t="shared" si="24"/>
        <v>0</v>
      </c>
      <c r="I156" s="1">
        <f t="shared" si="25"/>
        <v>0</v>
      </c>
      <c r="K156" s="1">
        <f t="shared" si="28"/>
        <v>154</v>
      </c>
      <c r="L156" s="1" t="str">
        <f t="shared" si="29"/>
        <v>gfp/+</v>
      </c>
      <c r="M156" s="1">
        <f t="shared" si="30"/>
        <v>1</v>
      </c>
      <c r="N156" s="1">
        <f t="shared" si="31"/>
        <v>4</v>
      </c>
      <c r="O156" s="1" t="str">
        <f t="shared" si="32"/>
        <v>HFD-SED</v>
      </c>
      <c r="P156" s="1" t="str">
        <f t="shared" si="33"/>
        <v>N/A</v>
      </c>
      <c r="R156" s="1" t="e">
        <f t="shared" si="26"/>
        <v>#VALUE!</v>
      </c>
      <c r="S156" s="1" t="e">
        <f t="shared" si="27"/>
        <v>#VALUE!</v>
      </c>
    </row>
    <row r="157" spans="1:19">
      <c r="A157" s="80">
        <f>'Aim 1 Study Calendar - JV'!A156</f>
        <v>155</v>
      </c>
      <c r="B157" s="1" t="str">
        <f>'Aim 1 Study Calendar - JV'!H156</f>
        <v>gfp/+</v>
      </c>
      <c r="C157" s="1">
        <f>'Aim 1 Study Calendar - JV'!I156</f>
        <v>1</v>
      </c>
      <c r="D157" s="1">
        <f>'Aim 1 Study Calendar - JV'!AQ156</f>
        <v>4</v>
      </c>
      <c r="E157" s="1" t="str">
        <f>'Aim 1 Study Calendar - JV'!L155</f>
        <v>HFD-EX</v>
      </c>
      <c r="H157" s="1">
        <f t="shared" si="24"/>
        <v>0</v>
      </c>
      <c r="I157" s="1">
        <f t="shared" si="25"/>
        <v>0</v>
      </c>
      <c r="K157" s="1">
        <f t="shared" si="28"/>
        <v>155</v>
      </c>
      <c r="L157" s="1" t="str">
        <f t="shared" si="29"/>
        <v>gfp/+</v>
      </c>
      <c r="M157" s="1">
        <f t="shared" si="30"/>
        <v>1</v>
      </c>
      <c r="N157" s="1">
        <f t="shared" si="31"/>
        <v>4</v>
      </c>
      <c r="O157" s="1" t="str">
        <f t="shared" si="32"/>
        <v>HFD-EX</v>
      </c>
      <c r="P157" s="1" t="str">
        <f t="shared" si="33"/>
        <v>N/A</v>
      </c>
      <c r="R157" s="1" t="e">
        <f t="shared" si="26"/>
        <v>#VALUE!</v>
      </c>
      <c r="S157" s="1" t="e">
        <f t="shared" si="27"/>
        <v>#VALUE!</v>
      </c>
    </row>
    <row r="158" spans="1:19">
      <c r="A158" s="80">
        <f>'Aim 1 Study Calendar - JV'!A157</f>
        <v>156</v>
      </c>
      <c r="B158" s="1" t="str">
        <f>'Aim 1 Study Calendar - JV'!H157</f>
        <v>gfp/+</v>
      </c>
      <c r="C158" s="1">
        <f>'Aim 1 Study Calendar - JV'!I157</f>
        <v>1</v>
      </c>
      <c r="D158" s="1">
        <f>'Aim 1 Study Calendar - JV'!AQ157</f>
        <v>30</v>
      </c>
      <c r="E158" s="1" t="str">
        <f>'Aim 1 Study Calendar - JV'!L156</f>
        <v>HFD-EX</v>
      </c>
      <c r="H158" s="1">
        <f t="shared" si="24"/>
        <v>0</v>
      </c>
      <c r="I158" s="1">
        <f t="shared" si="25"/>
        <v>0</v>
      </c>
      <c r="K158" s="1">
        <f t="shared" si="28"/>
        <v>156</v>
      </c>
      <c r="L158" s="1" t="str">
        <f t="shared" si="29"/>
        <v>gfp/+</v>
      </c>
      <c r="M158" s="1">
        <f t="shared" si="30"/>
        <v>1</v>
      </c>
      <c r="N158" s="1">
        <f t="shared" si="31"/>
        <v>30</v>
      </c>
      <c r="O158" s="1" t="str">
        <f t="shared" si="32"/>
        <v>HFD-EX</v>
      </c>
      <c r="P158" s="1" t="str">
        <f t="shared" si="33"/>
        <v/>
      </c>
      <c r="R158" s="1" t="e">
        <f t="shared" si="26"/>
        <v>#VALUE!</v>
      </c>
      <c r="S158" s="1" t="e">
        <f t="shared" si="27"/>
        <v>#VALUE!</v>
      </c>
    </row>
    <row r="159" spans="1:19">
      <c r="A159" s="80">
        <f>'Aim 1 Study Calendar - JV'!A158</f>
        <v>157</v>
      </c>
      <c r="B159" s="1" t="str">
        <f>'Aim 1 Study Calendar - JV'!H158</f>
        <v>gfp/+</v>
      </c>
      <c r="C159" s="1">
        <f>'Aim 1 Study Calendar - JV'!I158</f>
        <v>1</v>
      </c>
      <c r="D159" s="1">
        <f>'Aim 1 Study Calendar - JV'!AQ158</f>
        <v>30</v>
      </c>
      <c r="E159" s="1" t="str">
        <f>'Aim 1 Study Calendar - JV'!L157</f>
        <v>Not Yet Assigned</v>
      </c>
      <c r="H159" s="1">
        <f t="shared" si="24"/>
        <v>0</v>
      </c>
      <c r="I159" s="1">
        <f t="shared" si="25"/>
        <v>0</v>
      </c>
      <c r="K159" s="1">
        <f t="shared" si="28"/>
        <v>157</v>
      </c>
      <c r="L159" s="1" t="str">
        <f t="shared" si="29"/>
        <v>gfp/+</v>
      </c>
      <c r="M159" s="1">
        <f t="shared" si="30"/>
        <v>1</v>
      </c>
      <c r="N159" s="1">
        <f t="shared" si="31"/>
        <v>30</v>
      </c>
      <c r="O159" s="1" t="str">
        <f t="shared" si="32"/>
        <v>Not Yet Assigned</v>
      </c>
      <c r="P159" s="1" t="str">
        <f t="shared" si="33"/>
        <v/>
      </c>
      <c r="R159" s="1" t="e">
        <f t="shared" si="26"/>
        <v>#VALUE!</v>
      </c>
      <c r="S159" s="1" t="e">
        <f t="shared" si="27"/>
        <v>#VALUE!</v>
      </c>
    </row>
    <row r="160" spans="1:19">
      <c r="A160" s="80">
        <f>'Aim 1 Study Calendar - JV'!A159</f>
        <v>158</v>
      </c>
      <c r="B160" s="1" t="str">
        <f>'Aim 1 Study Calendar - JV'!H159</f>
        <v>gfp/+</v>
      </c>
      <c r="C160" s="1">
        <f>'Aim 1 Study Calendar - JV'!I159</f>
        <v>1</v>
      </c>
      <c r="D160" s="1">
        <f>'Aim 1 Study Calendar - JV'!AQ159</f>
        <v>30</v>
      </c>
      <c r="E160" s="1" t="str">
        <f>'Aim 1 Study Calendar - JV'!L158</f>
        <v>Not Yet Assigned</v>
      </c>
      <c r="H160" s="1">
        <f t="shared" si="24"/>
        <v>0</v>
      </c>
      <c r="I160" s="1">
        <f t="shared" si="25"/>
        <v>0</v>
      </c>
      <c r="K160" s="1">
        <f t="shared" si="28"/>
        <v>158</v>
      </c>
      <c r="L160" s="1" t="str">
        <f t="shared" si="29"/>
        <v>gfp/+</v>
      </c>
      <c r="M160" s="1">
        <f t="shared" si="30"/>
        <v>1</v>
      </c>
      <c r="N160" s="1">
        <f t="shared" si="31"/>
        <v>30</v>
      </c>
      <c r="O160" s="1" t="str">
        <f t="shared" si="32"/>
        <v>Not Yet Assigned</v>
      </c>
      <c r="P160" s="1" t="str">
        <f t="shared" si="33"/>
        <v/>
      </c>
      <c r="R160" s="1" t="e">
        <f t="shared" si="26"/>
        <v>#VALUE!</v>
      </c>
      <c r="S160" s="1" t="e">
        <f t="shared" si="27"/>
        <v>#VALUE!</v>
      </c>
    </row>
    <row r="161" spans="1:19">
      <c r="A161" s="80">
        <f>'Aim 1 Study Calendar - JV'!A160</f>
        <v>159</v>
      </c>
      <c r="B161" s="1" t="str">
        <f>'Aim 1 Study Calendar - JV'!H160</f>
        <v>gfp/+</v>
      </c>
      <c r="C161" s="1">
        <f>'Aim 1 Study Calendar - JV'!I160</f>
        <v>1</v>
      </c>
      <c r="D161" s="1">
        <f>'Aim 1 Study Calendar - JV'!AQ160</f>
        <v>30</v>
      </c>
      <c r="E161" s="1" t="str">
        <f>'Aim 1 Study Calendar - JV'!L159</f>
        <v>Not Yet Assigned</v>
      </c>
      <c r="H161" s="1">
        <f t="shared" si="24"/>
        <v>0</v>
      </c>
      <c r="I161" s="1">
        <f t="shared" si="25"/>
        <v>0</v>
      </c>
      <c r="K161" s="1">
        <f t="shared" si="28"/>
        <v>159</v>
      </c>
      <c r="L161" s="1" t="str">
        <f t="shared" si="29"/>
        <v>gfp/+</v>
      </c>
      <c r="M161" s="1">
        <f t="shared" si="30"/>
        <v>1</v>
      </c>
      <c r="N161" s="1">
        <f t="shared" si="31"/>
        <v>30</v>
      </c>
      <c r="O161" s="1" t="str">
        <f t="shared" si="32"/>
        <v>Not Yet Assigned</v>
      </c>
      <c r="P161" s="1" t="str">
        <f t="shared" si="33"/>
        <v/>
      </c>
      <c r="R161" s="1" t="e">
        <f t="shared" si="26"/>
        <v>#VALUE!</v>
      </c>
      <c r="S161" s="1" t="e">
        <f t="shared" si="27"/>
        <v>#VALUE!</v>
      </c>
    </row>
    <row r="162" spans="1:19">
      <c r="A162" s="80">
        <f>'Aim 1 Study Calendar - JV'!A161</f>
        <v>160</v>
      </c>
      <c r="B162" s="1" t="str">
        <f>'Aim 1 Study Calendar - JV'!H161</f>
        <v>Unkn</v>
      </c>
      <c r="C162" s="1">
        <f>'Aim 1 Study Calendar - JV'!I161</f>
        <v>1</v>
      </c>
      <c r="D162" s="1">
        <f>'Aim 1 Study Calendar - JV'!AQ161</f>
        <v>30</v>
      </c>
      <c r="E162" s="1" t="str">
        <f>'Aim 1 Study Calendar - JV'!L160</f>
        <v>Not Yet Assigned</v>
      </c>
      <c r="H162" s="1">
        <f t="shared" si="24"/>
        <v>0</v>
      </c>
      <c r="I162" s="1">
        <f t="shared" si="25"/>
        <v>0</v>
      </c>
      <c r="K162" s="1">
        <f t="shared" si="28"/>
        <v>160</v>
      </c>
      <c r="L162" s="1" t="str">
        <f t="shared" si="29"/>
        <v>Unkn</v>
      </c>
      <c r="M162" s="1">
        <f t="shared" si="30"/>
        <v>1</v>
      </c>
      <c r="N162" s="1">
        <f t="shared" si="31"/>
        <v>30</v>
      </c>
      <c r="O162" s="1" t="str">
        <f t="shared" si="32"/>
        <v>Not Yet Assigned</v>
      </c>
      <c r="P162" s="1" t="str">
        <f t="shared" si="33"/>
        <v/>
      </c>
      <c r="R162" s="1" t="e">
        <f t="shared" si="26"/>
        <v>#VALUE!</v>
      </c>
      <c r="S162" s="1" t="e">
        <f t="shared" si="27"/>
        <v>#VALUE!</v>
      </c>
    </row>
    <row r="163" spans="1:19">
      <c r="A163" s="80">
        <f>'Aim 1 Study Calendar - JV'!A162</f>
        <v>161</v>
      </c>
      <c r="B163" s="1" t="str">
        <f>'Aim 1 Study Calendar - JV'!H162</f>
        <v>Unkn</v>
      </c>
      <c r="C163" s="1">
        <f>'Aim 1 Study Calendar - JV'!I162</f>
        <v>1</v>
      </c>
      <c r="D163" s="1">
        <f>'Aim 1 Study Calendar - JV'!AQ162</f>
        <v>30</v>
      </c>
      <c r="E163" s="1" t="str">
        <f>'Aim 1 Study Calendar - JV'!L161</f>
        <v>Not Yet Assigned</v>
      </c>
      <c r="H163" s="1">
        <f t="shared" si="24"/>
        <v>0</v>
      </c>
      <c r="I163" s="1">
        <f t="shared" si="25"/>
        <v>0</v>
      </c>
      <c r="K163" s="1">
        <f t="shared" si="28"/>
        <v>161</v>
      </c>
      <c r="L163" s="1" t="str">
        <f t="shared" si="29"/>
        <v>Unkn</v>
      </c>
      <c r="M163" s="1">
        <f t="shared" si="30"/>
        <v>1</v>
      </c>
      <c r="N163" s="1">
        <f t="shared" si="31"/>
        <v>30</v>
      </c>
      <c r="O163" s="1" t="str">
        <f t="shared" si="32"/>
        <v>Not Yet Assigned</v>
      </c>
      <c r="P163" s="1" t="str">
        <f t="shared" si="33"/>
        <v/>
      </c>
      <c r="R163" s="1" t="e">
        <f t="shared" ref="R163:R178" si="34">P163+(Q163/60)</f>
        <v>#VALUE!</v>
      </c>
      <c r="S163" s="1" t="e">
        <f t="shared" ref="S163:S178" si="35">Q163+(P163*60)</f>
        <v>#VALUE!</v>
      </c>
    </row>
    <row r="164" spans="1:19">
      <c r="A164" s="80">
        <f>'Aim 1 Study Calendar - JV'!A163</f>
        <v>162</v>
      </c>
      <c r="B164" s="1" t="str">
        <f>'Aim 1 Study Calendar - JV'!H163</f>
        <v>Unkn</v>
      </c>
      <c r="C164" s="1">
        <f>'Aim 1 Study Calendar - JV'!I163</f>
        <v>1</v>
      </c>
      <c r="D164" s="1">
        <f>'Aim 1 Study Calendar - JV'!AQ163</f>
        <v>30</v>
      </c>
      <c r="E164" s="1" t="str">
        <f>'Aim 1 Study Calendar - JV'!L162</f>
        <v>Not Yet Assigned</v>
      </c>
      <c r="H164" s="1">
        <f t="shared" si="24"/>
        <v>0</v>
      </c>
      <c r="I164" s="1">
        <f t="shared" si="25"/>
        <v>0</v>
      </c>
      <c r="K164" s="1">
        <f t="shared" si="28"/>
        <v>162</v>
      </c>
      <c r="L164" s="1" t="str">
        <f t="shared" si="29"/>
        <v>Unkn</v>
      </c>
      <c r="M164" s="1">
        <f t="shared" si="30"/>
        <v>1</v>
      </c>
      <c r="N164" s="1">
        <f t="shared" si="31"/>
        <v>30</v>
      </c>
      <c r="O164" s="1" t="str">
        <f t="shared" si="32"/>
        <v>Not Yet Assigned</v>
      </c>
      <c r="P164" s="1" t="str">
        <f t="shared" si="33"/>
        <v/>
      </c>
      <c r="R164" s="1" t="e">
        <f t="shared" si="34"/>
        <v>#VALUE!</v>
      </c>
      <c r="S164" s="1" t="e">
        <f t="shared" si="35"/>
        <v>#VALUE!</v>
      </c>
    </row>
    <row r="165" spans="1:19">
      <c r="A165" s="80">
        <f>'Aim 1 Study Calendar - JV'!A164</f>
        <v>163</v>
      </c>
      <c r="B165" s="1" t="str">
        <f>'Aim 1 Study Calendar - JV'!H164</f>
        <v>Unkn</v>
      </c>
      <c r="C165" s="1">
        <f>'Aim 1 Study Calendar - JV'!I164</f>
        <v>1</v>
      </c>
      <c r="D165" s="1">
        <f>'Aim 1 Study Calendar - JV'!AQ164</f>
        <v>30</v>
      </c>
      <c r="E165" s="1" t="str">
        <f>'Aim 1 Study Calendar - JV'!L163</f>
        <v>Not Yet Assigned</v>
      </c>
      <c r="H165" s="1">
        <f t="shared" si="24"/>
        <v>0</v>
      </c>
      <c r="I165" s="1">
        <f t="shared" si="25"/>
        <v>0</v>
      </c>
      <c r="K165" s="1">
        <f t="shared" si="28"/>
        <v>163</v>
      </c>
      <c r="L165" s="1" t="str">
        <f t="shared" si="29"/>
        <v>Unkn</v>
      </c>
      <c r="M165" s="1">
        <f t="shared" si="30"/>
        <v>1</v>
      </c>
      <c r="N165" s="1">
        <f t="shared" si="31"/>
        <v>30</v>
      </c>
      <c r="O165" s="1" t="str">
        <f t="shared" si="32"/>
        <v>Not Yet Assigned</v>
      </c>
      <c r="P165" s="1" t="str">
        <f t="shared" si="33"/>
        <v/>
      </c>
      <c r="R165" s="1" t="e">
        <f t="shared" si="34"/>
        <v>#VALUE!</v>
      </c>
      <c r="S165" s="1" t="e">
        <f t="shared" si="35"/>
        <v>#VALUE!</v>
      </c>
    </row>
    <row r="166" spans="1:19">
      <c r="A166" s="80">
        <f>'Aim 1 Study Calendar - JV'!A165</f>
        <v>164</v>
      </c>
      <c r="B166" s="1" t="str">
        <f>'Aim 1 Study Calendar - JV'!H165</f>
        <v>Unkn</v>
      </c>
      <c r="C166" s="1">
        <f>'Aim 1 Study Calendar - JV'!I165</f>
        <v>1</v>
      </c>
      <c r="D166" s="1">
        <f>'Aim 1 Study Calendar - JV'!AQ165</f>
        <v>30</v>
      </c>
      <c r="E166" s="1" t="str">
        <f>'Aim 1 Study Calendar - JV'!L164</f>
        <v>Not Yet Assigned</v>
      </c>
      <c r="H166" s="1">
        <f t="shared" si="24"/>
        <v>0</v>
      </c>
      <c r="I166" s="1">
        <f t="shared" si="25"/>
        <v>0</v>
      </c>
      <c r="K166" s="1">
        <f t="shared" si="28"/>
        <v>164</v>
      </c>
      <c r="L166" s="1" t="str">
        <f t="shared" si="29"/>
        <v>Unkn</v>
      </c>
      <c r="M166" s="1">
        <f t="shared" si="30"/>
        <v>1</v>
      </c>
      <c r="N166" s="1">
        <f t="shared" si="31"/>
        <v>30</v>
      </c>
      <c r="O166" s="1" t="str">
        <f t="shared" si="32"/>
        <v>Not Yet Assigned</v>
      </c>
      <c r="P166" s="1" t="str">
        <f t="shared" si="33"/>
        <v/>
      </c>
      <c r="R166" s="1" t="e">
        <f t="shared" si="34"/>
        <v>#VALUE!</v>
      </c>
      <c r="S166" s="1" t="e">
        <f t="shared" si="35"/>
        <v>#VALUE!</v>
      </c>
    </row>
    <row r="167" spans="1:19">
      <c r="A167" s="80">
        <f>'Aim 1 Study Calendar - JV'!A166</f>
        <v>165</v>
      </c>
      <c r="B167" s="1" t="str">
        <f>'Aim 1 Study Calendar - JV'!H166</f>
        <v>gfp/+</v>
      </c>
      <c r="C167" s="1">
        <f>'Aim 1 Study Calendar - JV'!I166</f>
        <v>1</v>
      </c>
      <c r="D167" s="1">
        <f>'Aim 1 Study Calendar - JV'!AQ166</f>
        <v>30</v>
      </c>
      <c r="E167" s="1" t="str">
        <f>'Aim 1 Study Calendar - JV'!L165</f>
        <v>Not Yet Assigned</v>
      </c>
      <c r="H167" s="1">
        <f t="shared" si="24"/>
        <v>0</v>
      </c>
      <c r="I167" s="1">
        <f t="shared" si="25"/>
        <v>0</v>
      </c>
      <c r="K167" s="1">
        <f t="shared" si="28"/>
        <v>165</v>
      </c>
      <c r="L167" s="1" t="str">
        <f t="shared" si="29"/>
        <v>gfp/+</v>
      </c>
      <c r="M167" s="1">
        <f t="shared" si="30"/>
        <v>1</v>
      </c>
      <c r="N167" s="1">
        <f t="shared" si="31"/>
        <v>30</v>
      </c>
      <c r="O167" s="1" t="str">
        <f t="shared" si="32"/>
        <v>Not Yet Assigned</v>
      </c>
      <c r="P167" s="1" t="str">
        <f t="shared" si="33"/>
        <v/>
      </c>
      <c r="R167" s="1" t="e">
        <f t="shared" si="34"/>
        <v>#VALUE!</v>
      </c>
      <c r="S167" s="1" t="e">
        <f t="shared" si="35"/>
        <v>#VALUE!</v>
      </c>
    </row>
    <row r="168" spans="1:19">
      <c r="A168" s="80">
        <f>'Aim 1 Study Calendar - JV'!A167</f>
        <v>166</v>
      </c>
      <c r="B168" s="1" t="str">
        <f>'Aim 1 Study Calendar - JV'!H167</f>
        <v>gfp/+</v>
      </c>
      <c r="C168" s="1">
        <f>'Aim 1 Study Calendar - JV'!I167</f>
        <v>1</v>
      </c>
      <c r="D168" s="1">
        <f>'Aim 1 Study Calendar - JV'!AQ167</f>
        <v>30</v>
      </c>
      <c r="E168" s="1" t="str">
        <f>'Aim 1 Study Calendar - JV'!L166</f>
        <v>CON-SED</v>
      </c>
      <c r="H168" s="1">
        <f t="shared" si="24"/>
        <v>0</v>
      </c>
      <c r="I168" s="1">
        <f t="shared" si="25"/>
        <v>0</v>
      </c>
      <c r="K168" s="1">
        <f t="shared" si="28"/>
        <v>166</v>
      </c>
      <c r="L168" s="1" t="str">
        <f t="shared" si="29"/>
        <v>gfp/+</v>
      </c>
      <c r="M168" s="1">
        <f t="shared" si="30"/>
        <v>1</v>
      </c>
      <c r="N168" s="1">
        <f t="shared" si="31"/>
        <v>30</v>
      </c>
      <c r="O168" s="1" t="str">
        <f t="shared" si="32"/>
        <v>CON-SED</v>
      </c>
      <c r="P168" s="1" t="str">
        <f t="shared" si="33"/>
        <v/>
      </c>
      <c r="R168" s="1" t="e">
        <f t="shared" si="34"/>
        <v>#VALUE!</v>
      </c>
      <c r="S168" s="1" t="e">
        <f t="shared" si="35"/>
        <v>#VALUE!</v>
      </c>
    </row>
    <row r="169" spans="1:19">
      <c r="A169" s="80">
        <f>'Aim 1 Study Calendar - JV'!A168</f>
        <v>167</v>
      </c>
      <c r="B169" s="1" t="str">
        <f>'Aim 1 Study Calendar - JV'!H168</f>
        <v>gfp/+</v>
      </c>
      <c r="C169" s="1">
        <f>'Aim 1 Study Calendar - JV'!I168</f>
        <v>1</v>
      </c>
      <c r="D169" s="1">
        <f>'Aim 1 Study Calendar - JV'!AQ168</f>
        <v>30</v>
      </c>
      <c r="E169" s="1" t="str">
        <f>'Aim 1 Study Calendar - JV'!L167</f>
        <v>CON-SED</v>
      </c>
      <c r="H169" s="1">
        <f t="shared" si="24"/>
        <v>0</v>
      </c>
      <c r="I169" s="1">
        <f t="shared" si="25"/>
        <v>0</v>
      </c>
      <c r="K169" s="1">
        <f t="shared" si="28"/>
        <v>167</v>
      </c>
      <c r="L169" s="1" t="str">
        <f t="shared" si="29"/>
        <v>gfp/+</v>
      </c>
      <c r="M169" s="1">
        <f t="shared" si="30"/>
        <v>1</v>
      </c>
      <c r="N169" s="1">
        <f t="shared" si="31"/>
        <v>30</v>
      </c>
      <c r="O169" s="1" t="str">
        <f t="shared" si="32"/>
        <v>CON-SED</v>
      </c>
      <c r="P169" s="1" t="str">
        <f t="shared" si="33"/>
        <v/>
      </c>
      <c r="R169" s="1" t="e">
        <f t="shared" si="34"/>
        <v>#VALUE!</v>
      </c>
      <c r="S169" s="1" t="e">
        <f t="shared" si="35"/>
        <v>#VALUE!</v>
      </c>
    </row>
    <row r="170" spans="1:19">
      <c r="A170" s="80">
        <f>'Aim 1 Study Calendar - JV'!A169</f>
        <v>168</v>
      </c>
      <c r="B170" s="1" t="str">
        <f>'Aim 1 Study Calendar - JV'!H169</f>
        <v>gfp/+</v>
      </c>
      <c r="C170" s="1">
        <f>'Aim 1 Study Calendar - JV'!I169</f>
        <v>1</v>
      </c>
      <c r="D170" s="1">
        <f>'Aim 1 Study Calendar - JV'!AQ169</f>
        <v>30</v>
      </c>
      <c r="E170" s="1" t="str">
        <f>'Aim 1 Study Calendar - JV'!L168</f>
        <v>CON-EX</v>
      </c>
      <c r="H170" s="1">
        <f t="shared" si="24"/>
        <v>0</v>
      </c>
      <c r="I170" s="1">
        <f t="shared" si="25"/>
        <v>0</v>
      </c>
      <c r="K170" s="1">
        <f t="shared" si="28"/>
        <v>168</v>
      </c>
      <c r="L170" s="1" t="str">
        <f t="shared" si="29"/>
        <v>gfp/+</v>
      </c>
      <c r="M170" s="1">
        <f t="shared" si="30"/>
        <v>1</v>
      </c>
      <c r="N170" s="1">
        <f t="shared" si="31"/>
        <v>30</v>
      </c>
      <c r="O170" s="1" t="str">
        <f t="shared" si="32"/>
        <v>CON-EX</v>
      </c>
      <c r="P170" s="1" t="str">
        <f t="shared" si="33"/>
        <v/>
      </c>
      <c r="R170" s="1" t="e">
        <f t="shared" si="34"/>
        <v>#VALUE!</v>
      </c>
      <c r="S170" s="1" t="e">
        <f t="shared" si="35"/>
        <v>#VALUE!</v>
      </c>
    </row>
    <row r="171" spans="1:19">
      <c r="A171" s="80">
        <f>'Aim 1 Study Calendar - JV'!A170</f>
        <v>169</v>
      </c>
      <c r="B171" s="1" t="str">
        <f>'Aim 1 Study Calendar - JV'!H170</f>
        <v>gfp/+</v>
      </c>
      <c r="C171" s="1">
        <f>'Aim 1 Study Calendar - JV'!I170</f>
        <v>1</v>
      </c>
      <c r="D171" s="1">
        <f>'Aim 1 Study Calendar - JV'!AQ170</f>
        <v>4</v>
      </c>
      <c r="E171" s="1" t="str">
        <f>'Aim 1 Study Calendar - JV'!L169</f>
        <v>CON-EX</v>
      </c>
      <c r="H171" s="1">
        <f t="shared" si="24"/>
        <v>0</v>
      </c>
      <c r="I171" s="1">
        <f t="shared" si="25"/>
        <v>0</v>
      </c>
      <c r="K171" s="1">
        <f t="shared" si="28"/>
        <v>169</v>
      </c>
      <c r="L171" s="1" t="str">
        <f t="shared" si="29"/>
        <v>gfp/+</v>
      </c>
      <c r="M171" s="1">
        <f t="shared" si="30"/>
        <v>1</v>
      </c>
      <c r="N171" s="1">
        <f t="shared" si="31"/>
        <v>4</v>
      </c>
      <c r="O171" s="1" t="str">
        <f t="shared" si="32"/>
        <v>CON-EX</v>
      </c>
      <c r="P171" s="1" t="str">
        <f t="shared" si="33"/>
        <v>N/A</v>
      </c>
      <c r="R171" s="1" t="e">
        <f t="shared" si="34"/>
        <v>#VALUE!</v>
      </c>
      <c r="S171" s="1" t="e">
        <f t="shared" si="35"/>
        <v>#VALUE!</v>
      </c>
    </row>
    <row r="172" spans="1:19">
      <c r="A172" s="80">
        <f>'Aim 1 Study Calendar - JV'!A171</f>
        <v>170</v>
      </c>
      <c r="B172" s="1" t="str">
        <f>'Aim 1 Study Calendar - JV'!H171</f>
        <v>gfp/+</v>
      </c>
      <c r="C172" s="1">
        <f>'Aim 1 Study Calendar - JV'!I171</f>
        <v>1</v>
      </c>
      <c r="D172" s="1">
        <f>'Aim 1 Study Calendar - JV'!AQ171</f>
        <v>30</v>
      </c>
      <c r="E172" s="1" t="str">
        <f>'Aim 1 Study Calendar - JV'!L170</f>
        <v>HFD-SED</v>
      </c>
      <c r="H172" s="1">
        <f t="shared" si="24"/>
        <v>0</v>
      </c>
      <c r="I172" s="1">
        <f t="shared" si="25"/>
        <v>0</v>
      </c>
      <c r="K172" s="1">
        <f t="shared" si="28"/>
        <v>170</v>
      </c>
      <c r="L172" s="1" t="str">
        <f t="shared" si="29"/>
        <v>gfp/+</v>
      </c>
      <c r="M172" s="1">
        <f t="shared" si="30"/>
        <v>1</v>
      </c>
      <c r="N172" s="1">
        <f t="shared" si="31"/>
        <v>30</v>
      </c>
      <c r="O172" s="1" t="str">
        <f t="shared" si="32"/>
        <v>HFD-SED</v>
      </c>
      <c r="P172" s="1" t="str">
        <f t="shared" si="33"/>
        <v/>
      </c>
      <c r="R172" s="1" t="e">
        <f t="shared" si="34"/>
        <v>#VALUE!</v>
      </c>
      <c r="S172" s="1" t="e">
        <f t="shared" si="35"/>
        <v>#VALUE!</v>
      </c>
    </row>
    <row r="173" spans="1:19">
      <c r="A173" s="80">
        <f>'Aim 1 Study Calendar - JV'!A172</f>
        <v>171</v>
      </c>
      <c r="B173" s="1" t="str">
        <f>'Aim 1 Study Calendar - JV'!H172</f>
        <v>gfp/+</v>
      </c>
      <c r="C173" s="1">
        <f>'Aim 1 Study Calendar - JV'!I172</f>
        <v>1</v>
      </c>
      <c r="D173" s="1">
        <f>'Aim 1 Study Calendar - JV'!AQ172</f>
        <v>30</v>
      </c>
      <c r="E173" s="1" t="str">
        <f>'Aim 1 Study Calendar - JV'!L171</f>
        <v>HFD-EX</v>
      </c>
      <c r="H173" s="1">
        <f t="shared" si="24"/>
        <v>0</v>
      </c>
      <c r="I173" s="1">
        <f t="shared" si="25"/>
        <v>0</v>
      </c>
      <c r="K173" s="1">
        <f t="shared" si="28"/>
        <v>171</v>
      </c>
      <c r="L173" s="1" t="str">
        <f t="shared" si="29"/>
        <v>gfp/+</v>
      </c>
      <c r="M173" s="1">
        <f t="shared" si="30"/>
        <v>1</v>
      </c>
      <c r="N173" s="1">
        <f t="shared" si="31"/>
        <v>30</v>
      </c>
      <c r="O173" s="1" t="str">
        <f t="shared" si="32"/>
        <v>HFD-EX</v>
      </c>
      <c r="P173" s="1" t="str">
        <f t="shared" si="33"/>
        <v/>
      </c>
      <c r="R173" s="1" t="e">
        <f t="shared" si="34"/>
        <v>#VALUE!</v>
      </c>
      <c r="S173" s="1" t="e">
        <f t="shared" si="35"/>
        <v>#VALUE!</v>
      </c>
    </row>
    <row r="174" spans="1:19">
      <c r="A174" s="80">
        <f>'Aim 1 Study Calendar - JV'!A173</f>
        <v>172</v>
      </c>
      <c r="B174" s="1" t="str">
        <f>'Aim 1 Study Calendar - JV'!H173</f>
        <v>gfp/+</v>
      </c>
      <c r="C174" s="1">
        <f>'Aim 1 Study Calendar - JV'!I173</f>
        <v>1</v>
      </c>
      <c r="D174" s="1">
        <f>'Aim 1 Study Calendar - JV'!AQ173</f>
        <v>30</v>
      </c>
      <c r="E174" s="1" t="str">
        <f>'Aim 1 Study Calendar - JV'!L172</f>
        <v>HFD-EX</v>
      </c>
      <c r="H174" s="1">
        <f t="shared" si="24"/>
        <v>0</v>
      </c>
      <c r="I174" s="1">
        <f t="shared" si="25"/>
        <v>0</v>
      </c>
      <c r="K174" s="1">
        <f t="shared" si="28"/>
        <v>172</v>
      </c>
      <c r="L174" s="1" t="str">
        <f t="shared" si="29"/>
        <v>gfp/+</v>
      </c>
      <c r="M174" s="1">
        <f t="shared" si="30"/>
        <v>1</v>
      </c>
      <c r="N174" s="1">
        <f t="shared" si="31"/>
        <v>30</v>
      </c>
      <c r="O174" s="1" t="str">
        <f t="shared" si="32"/>
        <v>HFD-EX</v>
      </c>
      <c r="P174" s="1" t="str">
        <f t="shared" si="33"/>
        <v/>
      </c>
      <c r="R174" s="1" t="e">
        <f t="shared" si="34"/>
        <v>#VALUE!</v>
      </c>
      <c r="S174" s="1" t="e">
        <f t="shared" si="35"/>
        <v>#VALUE!</v>
      </c>
    </row>
    <row r="175" spans="1:19">
      <c r="A175" s="80">
        <f>'Aim 1 Study Calendar - JV'!A174</f>
        <v>173</v>
      </c>
      <c r="B175" s="1" t="str">
        <f>'Aim 1 Study Calendar - JV'!H174</f>
        <v>gfp/+</v>
      </c>
      <c r="C175" s="1">
        <f>'Aim 1 Study Calendar - JV'!I174</f>
        <v>1</v>
      </c>
      <c r="D175" s="1">
        <f>'Aim 1 Study Calendar - JV'!AQ174</f>
        <v>30</v>
      </c>
      <c r="E175" s="1" t="str">
        <f>'Aim 1 Study Calendar - JV'!L173</f>
        <v>CON-SED</v>
      </c>
      <c r="H175" s="1">
        <f t="shared" si="24"/>
        <v>0</v>
      </c>
      <c r="I175" s="1">
        <f t="shared" si="25"/>
        <v>0</v>
      </c>
      <c r="K175" s="1">
        <f t="shared" si="28"/>
        <v>173</v>
      </c>
      <c r="L175" s="1" t="str">
        <f t="shared" si="29"/>
        <v>gfp/+</v>
      </c>
      <c r="M175" s="1">
        <f t="shared" si="30"/>
        <v>1</v>
      </c>
      <c r="N175" s="1">
        <f t="shared" si="31"/>
        <v>30</v>
      </c>
      <c r="O175" s="1" t="str">
        <f t="shared" si="32"/>
        <v>CON-SED</v>
      </c>
      <c r="P175" s="1" t="str">
        <f t="shared" si="33"/>
        <v/>
      </c>
      <c r="R175" s="1" t="e">
        <f t="shared" si="34"/>
        <v>#VALUE!</v>
      </c>
      <c r="S175" s="1" t="e">
        <f t="shared" si="35"/>
        <v>#VALUE!</v>
      </c>
    </row>
    <row r="176" spans="1:19">
      <c r="A176" s="80">
        <f>'Aim 1 Study Calendar - JV'!A175</f>
        <v>174</v>
      </c>
      <c r="B176" s="1" t="str">
        <f>'Aim 1 Study Calendar - JV'!H175</f>
        <v>gfp/+</v>
      </c>
      <c r="C176" s="1">
        <f>'Aim 1 Study Calendar - JV'!I175</f>
        <v>1</v>
      </c>
      <c r="D176" s="1">
        <f>'Aim 1 Study Calendar - JV'!AQ175</f>
        <v>30</v>
      </c>
      <c r="E176" s="1" t="str">
        <f>'Aim 1 Study Calendar - JV'!L174</f>
        <v>CON-SED</v>
      </c>
      <c r="H176" s="1">
        <f t="shared" si="24"/>
        <v>0</v>
      </c>
      <c r="I176" s="1">
        <f t="shared" si="25"/>
        <v>0</v>
      </c>
      <c r="K176" s="1">
        <f t="shared" si="28"/>
        <v>174</v>
      </c>
      <c r="L176" s="1" t="str">
        <f t="shared" si="29"/>
        <v>gfp/+</v>
      </c>
      <c r="M176" s="1">
        <f t="shared" si="30"/>
        <v>1</v>
      </c>
      <c r="N176" s="1">
        <f t="shared" si="31"/>
        <v>30</v>
      </c>
      <c r="O176" s="1" t="str">
        <f t="shared" si="32"/>
        <v>CON-SED</v>
      </c>
      <c r="P176" s="1" t="str">
        <f t="shared" si="33"/>
        <v/>
      </c>
      <c r="R176" s="1" t="e">
        <f t="shared" si="34"/>
        <v>#VALUE!</v>
      </c>
      <c r="S176" s="1" t="e">
        <f t="shared" si="35"/>
        <v>#VALUE!</v>
      </c>
    </row>
    <row r="177" spans="1:19">
      <c r="A177" s="80">
        <f>'Aim 1 Study Calendar - JV'!A176</f>
        <v>175</v>
      </c>
      <c r="B177" s="1" t="str">
        <f>'Aim 1 Study Calendar - JV'!H176</f>
        <v>gfp/+</v>
      </c>
      <c r="C177" s="1">
        <f>'Aim 1 Study Calendar - JV'!I176</f>
        <v>1</v>
      </c>
      <c r="D177" s="1">
        <f>'Aim 1 Study Calendar - JV'!AQ176</f>
        <v>30</v>
      </c>
      <c r="E177" s="1" t="str">
        <f>'Aim 1 Study Calendar - JV'!L175</f>
        <v>CON-EX</v>
      </c>
      <c r="H177" s="1">
        <f t="shared" si="24"/>
        <v>0</v>
      </c>
      <c r="I177" s="1">
        <f t="shared" si="25"/>
        <v>0</v>
      </c>
      <c r="K177" s="1">
        <f t="shared" si="28"/>
        <v>175</v>
      </c>
      <c r="L177" s="1" t="str">
        <f t="shared" si="29"/>
        <v>gfp/+</v>
      </c>
      <c r="M177" s="1">
        <f t="shared" si="30"/>
        <v>1</v>
      </c>
      <c r="N177" s="1">
        <f t="shared" si="31"/>
        <v>30</v>
      </c>
      <c r="O177" s="1" t="str">
        <f t="shared" si="32"/>
        <v>CON-EX</v>
      </c>
      <c r="P177" s="1" t="str">
        <f t="shared" si="33"/>
        <v/>
      </c>
      <c r="R177" s="1" t="e">
        <f t="shared" si="34"/>
        <v>#VALUE!</v>
      </c>
      <c r="S177" s="1" t="e">
        <f t="shared" si="35"/>
        <v>#VALUE!</v>
      </c>
    </row>
    <row r="178" spans="1:19">
      <c r="A178" s="80">
        <f>'Aim 1 Study Calendar - JV'!A177</f>
        <v>176</v>
      </c>
      <c r="B178" s="1" t="str">
        <f>'Aim 1 Study Calendar - JV'!H177</f>
        <v>gfp/+</v>
      </c>
      <c r="C178" s="1">
        <f>'Aim 1 Study Calendar - JV'!I177</f>
        <v>1</v>
      </c>
      <c r="D178" s="1">
        <f>'Aim 1 Study Calendar - JV'!AQ177</f>
        <v>30</v>
      </c>
      <c r="E178" s="1" t="str">
        <f>'Aim 1 Study Calendar - JV'!L176</f>
        <v>CON-EX</v>
      </c>
      <c r="H178" s="1">
        <f t="shared" si="24"/>
        <v>0</v>
      </c>
      <c r="I178" s="1">
        <f t="shared" si="25"/>
        <v>0</v>
      </c>
      <c r="K178" s="1">
        <f t="shared" si="28"/>
        <v>176</v>
      </c>
      <c r="L178" s="1" t="str">
        <f t="shared" si="29"/>
        <v>gfp/+</v>
      </c>
      <c r="M178" s="1">
        <f t="shared" si="30"/>
        <v>1</v>
      </c>
      <c r="N178" s="1">
        <f t="shared" si="31"/>
        <v>30</v>
      </c>
      <c r="O178" s="1" t="str">
        <f t="shared" si="32"/>
        <v>CON-EX</v>
      </c>
      <c r="P178" s="1" t="str">
        <f t="shared" si="33"/>
        <v/>
      </c>
      <c r="R178" s="1" t="e">
        <f t="shared" si="34"/>
        <v>#VALUE!</v>
      </c>
      <c r="S178" s="1" t="e">
        <f t="shared" si="35"/>
        <v>#VALUE!</v>
      </c>
    </row>
    <row r="179" spans="1:19">
      <c r="A179" s="80">
        <f>'Aim 1 Study Calendar - JV'!A178</f>
        <v>177</v>
      </c>
      <c r="B179" s="1" t="str">
        <f>'Aim 1 Study Calendar - JV'!H178</f>
        <v>gfp/+</v>
      </c>
      <c r="C179" s="1">
        <f>'Aim 1 Study Calendar - JV'!I178</f>
        <v>1</v>
      </c>
      <c r="D179" s="1">
        <f>'Aim 1 Study Calendar - JV'!AQ178</f>
        <v>16</v>
      </c>
      <c r="E179" s="1" t="str">
        <f>'Aim 1 Study Calendar - JV'!L177</f>
        <v>CON-EX</v>
      </c>
      <c r="H179" s="1">
        <f t="shared" si="24"/>
        <v>0</v>
      </c>
      <c r="I179" s="1">
        <f t="shared" si="25"/>
        <v>0</v>
      </c>
      <c r="K179" s="1">
        <f t="shared" ref="K179:K210" si="36">A179</f>
        <v>177</v>
      </c>
      <c r="L179" s="1" t="str">
        <f t="shared" ref="L179:L210" si="37">B179</f>
        <v>gfp/+</v>
      </c>
      <c r="M179" s="1">
        <f t="shared" ref="M179:M210" si="38">C179</f>
        <v>1</v>
      </c>
      <c r="N179" s="1">
        <f t="shared" ref="N179:N210" si="39">D179</f>
        <v>16</v>
      </c>
      <c r="O179" s="1" t="str">
        <f t="shared" ref="O179:O210" si="40">E179</f>
        <v>CON-EX</v>
      </c>
    </row>
    <row r="180" spans="1:19">
      <c r="A180" s="80">
        <f>'Aim 1 Study Calendar - JV'!A179</f>
        <v>178</v>
      </c>
      <c r="B180" s="1" t="str">
        <f>'Aim 1 Study Calendar - JV'!H179</f>
        <v>gfp/+</v>
      </c>
      <c r="C180" s="1">
        <f>'Aim 1 Study Calendar - JV'!I179</f>
        <v>1</v>
      </c>
      <c r="D180" s="1">
        <f>'Aim 1 Study Calendar - JV'!AQ179</f>
        <v>30</v>
      </c>
      <c r="E180" s="1" t="str">
        <f>'Aim 1 Study Calendar - JV'!L178</f>
        <v>HFD-SED</v>
      </c>
      <c r="H180" s="1">
        <f t="shared" si="24"/>
        <v>0</v>
      </c>
      <c r="I180" s="1">
        <f t="shared" si="25"/>
        <v>0</v>
      </c>
      <c r="K180" s="1">
        <f t="shared" si="36"/>
        <v>178</v>
      </c>
      <c r="L180" s="1" t="str">
        <f t="shared" si="37"/>
        <v>gfp/+</v>
      </c>
      <c r="M180" s="1">
        <f t="shared" si="38"/>
        <v>1</v>
      </c>
      <c r="N180" s="1">
        <f t="shared" si="39"/>
        <v>30</v>
      </c>
      <c r="O180" s="1" t="str">
        <f t="shared" si="40"/>
        <v>HFD-SED</v>
      </c>
    </row>
    <row r="181" spans="1:19">
      <c r="A181" s="80">
        <f>'Aim 1 Study Calendar - JV'!A180</f>
        <v>179</v>
      </c>
      <c r="B181" s="1" t="str">
        <f>'Aim 1 Study Calendar - JV'!H180</f>
        <v>gfp/+</v>
      </c>
      <c r="C181" s="1">
        <f>'Aim 1 Study Calendar - JV'!I180</f>
        <v>1</v>
      </c>
      <c r="D181" s="1">
        <f>'Aim 1 Study Calendar - JV'!AQ180</f>
        <v>30</v>
      </c>
      <c r="E181" s="1" t="str">
        <f>'Aim 1 Study Calendar - JV'!L179</f>
        <v>HFD-EX</v>
      </c>
      <c r="H181" s="1">
        <f t="shared" si="24"/>
        <v>0</v>
      </c>
      <c r="I181" s="1">
        <f t="shared" si="25"/>
        <v>0</v>
      </c>
      <c r="K181" s="1">
        <f t="shared" si="36"/>
        <v>179</v>
      </c>
      <c r="L181" s="1" t="str">
        <f t="shared" si="37"/>
        <v>gfp/+</v>
      </c>
      <c r="M181" s="1">
        <f t="shared" si="38"/>
        <v>1</v>
      </c>
      <c r="N181" s="1">
        <f t="shared" si="39"/>
        <v>30</v>
      </c>
      <c r="O181" s="1" t="str">
        <f t="shared" si="40"/>
        <v>HFD-EX</v>
      </c>
    </row>
    <row r="182" spans="1:19">
      <c r="A182" s="80">
        <f>'Aim 1 Study Calendar - JV'!A181</f>
        <v>180</v>
      </c>
      <c r="B182" s="1" t="str">
        <f>'Aim 1 Study Calendar - JV'!H181</f>
        <v>gfp/+</v>
      </c>
      <c r="C182" s="1">
        <f>'Aim 1 Study Calendar - JV'!I181</f>
        <v>1</v>
      </c>
      <c r="D182" s="1">
        <f>'Aim 1 Study Calendar - JV'!AQ181</f>
        <v>30</v>
      </c>
      <c r="E182" s="1" t="str">
        <f>'Aim 1 Study Calendar - JV'!L180</f>
        <v>HFD-SED</v>
      </c>
      <c r="H182" s="1">
        <f t="shared" si="24"/>
        <v>0</v>
      </c>
      <c r="I182" s="1">
        <f t="shared" si="25"/>
        <v>0</v>
      </c>
      <c r="K182" s="1">
        <f t="shared" si="36"/>
        <v>180</v>
      </c>
      <c r="L182" s="1" t="str">
        <f t="shared" si="37"/>
        <v>gfp/+</v>
      </c>
      <c r="M182" s="1">
        <f t="shared" si="38"/>
        <v>1</v>
      </c>
      <c r="N182" s="1">
        <f t="shared" si="39"/>
        <v>30</v>
      </c>
      <c r="O182" s="1" t="str">
        <f t="shared" si="40"/>
        <v>HFD-SED</v>
      </c>
    </row>
    <row r="183" spans="1:19">
      <c r="A183" s="80">
        <f>'Aim 1 Study Calendar - JV'!A182</f>
        <v>181</v>
      </c>
      <c r="B183" s="1" t="str">
        <f>'Aim 1 Study Calendar - JV'!H182</f>
        <v>gfp/+</v>
      </c>
      <c r="C183" s="1">
        <f>'Aim 1 Study Calendar - JV'!I182</f>
        <v>1</v>
      </c>
      <c r="D183" s="1">
        <f>'Aim 1 Study Calendar - JV'!AQ182</f>
        <v>30</v>
      </c>
      <c r="E183" s="1" t="str">
        <f>'Aim 1 Study Calendar - JV'!L181</f>
        <v>HFD-EX</v>
      </c>
      <c r="H183" s="1">
        <f t="shared" si="24"/>
        <v>0</v>
      </c>
      <c r="I183" s="1">
        <f t="shared" si="25"/>
        <v>0</v>
      </c>
      <c r="K183" s="1">
        <f t="shared" si="36"/>
        <v>181</v>
      </c>
      <c r="L183" s="1" t="str">
        <f t="shared" si="37"/>
        <v>gfp/+</v>
      </c>
      <c r="M183" s="1">
        <f t="shared" si="38"/>
        <v>1</v>
      </c>
      <c r="N183" s="1">
        <f t="shared" si="39"/>
        <v>30</v>
      </c>
      <c r="O183" s="1" t="str">
        <f t="shared" si="40"/>
        <v>HFD-EX</v>
      </c>
    </row>
    <row r="184" spans="1:19">
      <c r="A184" s="80">
        <f>'Aim 1 Study Calendar - JV'!A183</f>
        <v>182</v>
      </c>
      <c r="B184" s="1" t="str">
        <f>'Aim 1 Study Calendar - JV'!H183</f>
        <v>gfp/+</v>
      </c>
      <c r="C184" s="1">
        <f>'Aim 1 Study Calendar - JV'!I183</f>
        <v>1</v>
      </c>
      <c r="D184" s="1">
        <f>'Aim 1 Study Calendar - JV'!AQ183</f>
        <v>30</v>
      </c>
      <c r="E184" s="1" t="str">
        <f>'Aim 1 Study Calendar - JV'!L182</f>
        <v>HFD-SED</v>
      </c>
      <c r="H184" s="1">
        <f t="shared" si="24"/>
        <v>0</v>
      </c>
      <c r="I184" s="1">
        <f t="shared" si="25"/>
        <v>0</v>
      </c>
      <c r="K184" s="1">
        <f t="shared" si="36"/>
        <v>182</v>
      </c>
      <c r="L184" s="1" t="str">
        <f t="shared" si="37"/>
        <v>gfp/+</v>
      </c>
      <c r="M184" s="1">
        <f t="shared" si="38"/>
        <v>1</v>
      </c>
      <c r="N184" s="1">
        <f t="shared" si="39"/>
        <v>30</v>
      </c>
      <c r="O184" s="1" t="str">
        <f t="shared" si="40"/>
        <v>HFD-SED</v>
      </c>
    </row>
    <row r="185" spans="1:19">
      <c r="A185" s="80">
        <f>'Aim 1 Study Calendar - JV'!A184</f>
        <v>183</v>
      </c>
      <c r="B185" s="1" t="str">
        <f>'Aim 1 Study Calendar - JV'!H184</f>
        <v>gfp/+</v>
      </c>
      <c r="C185" s="1">
        <f>'Aim 1 Study Calendar - JV'!I184</f>
        <v>1</v>
      </c>
      <c r="D185" s="1">
        <f>'Aim 1 Study Calendar - JV'!AQ184</f>
        <v>30</v>
      </c>
      <c r="E185" s="1" t="str">
        <f>'Aim 1 Study Calendar - JV'!L183</f>
        <v>HFD-SED</v>
      </c>
      <c r="H185" s="1">
        <f t="shared" si="24"/>
        <v>0</v>
      </c>
      <c r="I185" s="1">
        <f t="shared" si="25"/>
        <v>0</v>
      </c>
      <c r="K185" s="1">
        <f t="shared" si="36"/>
        <v>183</v>
      </c>
      <c r="L185" s="1" t="str">
        <f t="shared" si="37"/>
        <v>gfp/+</v>
      </c>
      <c r="M185" s="1">
        <f t="shared" si="38"/>
        <v>1</v>
      </c>
      <c r="N185" s="1">
        <f t="shared" si="39"/>
        <v>30</v>
      </c>
      <c r="O185" s="1" t="str">
        <f t="shared" si="40"/>
        <v>HFD-SED</v>
      </c>
    </row>
    <row r="186" spans="1:19">
      <c r="A186" s="80">
        <f>'Aim 1 Study Calendar - JV'!A185</f>
        <v>184</v>
      </c>
      <c r="B186" s="1" t="str">
        <f>'Aim 1 Study Calendar - JV'!H185</f>
        <v>gfp/+</v>
      </c>
      <c r="C186" s="1">
        <f>'Aim 1 Study Calendar - JV'!I185</f>
        <v>1</v>
      </c>
      <c r="D186" s="1">
        <f>'Aim 1 Study Calendar - JV'!AQ185</f>
        <v>30</v>
      </c>
      <c r="E186" s="1" t="str">
        <f>'Aim 1 Study Calendar - JV'!L184</f>
        <v>HFD-EX</v>
      </c>
      <c r="H186" s="1">
        <f t="shared" si="24"/>
        <v>0</v>
      </c>
      <c r="I186" s="1">
        <f t="shared" si="25"/>
        <v>0</v>
      </c>
      <c r="K186" s="1">
        <f t="shared" si="36"/>
        <v>184</v>
      </c>
      <c r="L186" s="1" t="str">
        <f t="shared" si="37"/>
        <v>gfp/+</v>
      </c>
      <c r="M186" s="1">
        <f t="shared" si="38"/>
        <v>1</v>
      </c>
      <c r="N186" s="1">
        <f t="shared" si="39"/>
        <v>30</v>
      </c>
      <c r="O186" s="1" t="str">
        <f t="shared" si="40"/>
        <v>HFD-EX</v>
      </c>
    </row>
    <row r="187" spans="1:19">
      <c r="A187" s="80">
        <f>'Aim 1 Study Calendar - JV'!A186</f>
        <v>185</v>
      </c>
      <c r="B187" s="1" t="str">
        <f>'Aim 1 Study Calendar - JV'!H186</f>
        <v>gfp/+</v>
      </c>
      <c r="C187" s="1">
        <f>'Aim 1 Study Calendar - JV'!I186</f>
        <v>1</v>
      </c>
      <c r="D187" s="1">
        <f>'Aim 1 Study Calendar - JV'!AQ186</f>
        <v>4</v>
      </c>
      <c r="E187" s="1" t="str">
        <f>'Aim 1 Study Calendar - JV'!L185</f>
        <v>HFD-EX</v>
      </c>
      <c r="H187" s="1">
        <f t="shared" si="24"/>
        <v>0</v>
      </c>
      <c r="I187" s="1">
        <f t="shared" si="25"/>
        <v>0</v>
      </c>
      <c r="K187" s="1">
        <f t="shared" si="36"/>
        <v>185</v>
      </c>
      <c r="L187" s="1" t="str">
        <f t="shared" si="37"/>
        <v>gfp/+</v>
      </c>
      <c r="M187" s="1">
        <f t="shared" si="38"/>
        <v>1</v>
      </c>
      <c r="N187" s="1">
        <f t="shared" si="39"/>
        <v>4</v>
      </c>
      <c r="O187" s="1" t="str">
        <f t="shared" si="40"/>
        <v>HFD-EX</v>
      </c>
    </row>
    <row r="188" spans="1:19">
      <c r="A188" s="80">
        <f>'Aim 1 Study Calendar - JV'!A187</f>
        <v>186</v>
      </c>
      <c r="B188" s="1" t="str">
        <f>'Aim 1 Study Calendar - JV'!H187</f>
        <v>gfp/+</v>
      </c>
      <c r="C188" s="1">
        <f>'Aim 1 Study Calendar - JV'!I187</f>
        <v>1</v>
      </c>
      <c r="D188" s="1">
        <f>'Aim 1 Study Calendar - JV'!AQ187</f>
        <v>30</v>
      </c>
      <c r="E188" s="1" t="str">
        <f>'Aim 1 Study Calendar - JV'!L186</f>
        <v>CON-SED</v>
      </c>
      <c r="H188" s="1">
        <f t="shared" si="24"/>
        <v>0</v>
      </c>
      <c r="I188" s="1">
        <f t="shared" si="25"/>
        <v>0</v>
      </c>
      <c r="K188" s="1">
        <f t="shared" si="36"/>
        <v>186</v>
      </c>
      <c r="L188" s="1" t="str">
        <f t="shared" si="37"/>
        <v>gfp/+</v>
      </c>
      <c r="M188" s="1">
        <f t="shared" si="38"/>
        <v>1</v>
      </c>
      <c r="N188" s="1">
        <f t="shared" si="39"/>
        <v>30</v>
      </c>
      <c r="O188" s="1" t="str">
        <f t="shared" si="40"/>
        <v>CON-SED</v>
      </c>
    </row>
    <row r="189" spans="1:19">
      <c r="A189" s="80">
        <f>'Aim 1 Study Calendar - JV'!A188</f>
        <v>187</v>
      </c>
      <c r="B189" s="1" t="str">
        <f>'Aim 1 Study Calendar - JV'!H188</f>
        <v>gfp/+</v>
      </c>
      <c r="C189" s="1">
        <f>'Aim 1 Study Calendar - JV'!I188</f>
        <v>1</v>
      </c>
      <c r="D189" s="1">
        <f>'Aim 1 Study Calendar - JV'!AQ188</f>
        <v>30</v>
      </c>
      <c r="E189" s="1" t="str">
        <f>'Aim 1 Study Calendar - JV'!L187</f>
        <v>CON-EX</v>
      </c>
      <c r="H189" s="1">
        <f t="shared" si="24"/>
        <v>0</v>
      </c>
      <c r="I189" s="1">
        <f t="shared" si="25"/>
        <v>0</v>
      </c>
      <c r="K189" s="1">
        <f t="shared" si="36"/>
        <v>187</v>
      </c>
      <c r="L189" s="1" t="str">
        <f t="shared" si="37"/>
        <v>gfp/+</v>
      </c>
      <c r="M189" s="1">
        <f t="shared" si="38"/>
        <v>1</v>
      </c>
      <c r="N189" s="1">
        <f t="shared" si="39"/>
        <v>30</v>
      </c>
      <c r="O189" s="1" t="str">
        <f t="shared" si="40"/>
        <v>CON-EX</v>
      </c>
    </row>
    <row r="190" spans="1:19">
      <c r="A190" s="80">
        <f>'Aim 1 Study Calendar - JV'!A189</f>
        <v>188</v>
      </c>
      <c r="B190" s="1" t="str">
        <f>'Aim 1 Study Calendar - JV'!H189</f>
        <v>gfp/+</v>
      </c>
      <c r="C190" s="1">
        <f>'Aim 1 Study Calendar - JV'!I189</f>
        <v>1</v>
      </c>
      <c r="D190" s="1">
        <f>'Aim 1 Study Calendar - JV'!AQ189</f>
        <v>30</v>
      </c>
      <c r="E190" s="1" t="str">
        <f>'Aim 1 Study Calendar - JV'!L188</f>
        <v>CON-SED</v>
      </c>
      <c r="H190" s="1">
        <f t="shared" si="24"/>
        <v>0</v>
      </c>
      <c r="I190" s="1">
        <f t="shared" si="25"/>
        <v>0</v>
      </c>
      <c r="K190" s="1">
        <f t="shared" si="36"/>
        <v>188</v>
      </c>
      <c r="L190" s="1" t="str">
        <f t="shared" si="37"/>
        <v>gfp/+</v>
      </c>
      <c r="M190" s="1">
        <f t="shared" si="38"/>
        <v>1</v>
      </c>
      <c r="N190" s="1">
        <f t="shared" si="39"/>
        <v>30</v>
      </c>
      <c r="O190" s="1" t="str">
        <f t="shared" si="40"/>
        <v>CON-SED</v>
      </c>
    </row>
    <row r="191" spans="1:19">
      <c r="A191" s="80">
        <f>'Aim 1 Study Calendar - JV'!A190</f>
        <v>189</v>
      </c>
      <c r="B191" s="1" t="str">
        <f>'Aim 1 Study Calendar - JV'!H190</f>
        <v>gfp/+</v>
      </c>
      <c r="C191" s="1">
        <f>'Aim 1 Study Calendar - JV'!I190</f>
        <v>1</v>
      </c>
      <c r="D191" s="1">
        <f>'Aim 1 Study Calendar - JV'!AQ190</f>
        <v>30</v>
      </c>
      <c r="E191" s="1" t="str">
        <f>'Aim 1 Study Calendar - JV'!L189</f>
        <v>CON-SED</v>
      </c>
      <c r="H191" s="1">
        <f t="shared" si="24"/>
        <v>0</v>
      </c>
      <c r="I191" s="1">
        <f t="shared" si="25"/>
        <v>0</v>
      </c>
      <c r="K191" s="1">
        <f t="shared" si="36"/>
        <v>189</v>
      </c>
      <c r="L191" s="1" t="str">
        <f t="shared" si="37"/>
        <v>gfp/+</v>
      </c>
      <c r="M191" s="1">
        <f t="shared" si="38"/>
        <v>1</v>
      </c>
      <c r="N191" s="1">
        <f t="shared" si="39"/>
        <v>30</v>
      </c>
      <c r="O191" s="1" t="str">
        <f t="shared" si="40"/>
        <v>CON-SED</v>
      </c>
    </row>
    <row r="192" spans="1:19">
      <c r="A192" s="80">
        <f>'Aim 1 Study Calendar - JV'!A191</f>
        <v>190</v>
      </c>
      <c r="B192" s="1" t="str">
        <f>'Aim 1 Study Calendar - JV'!H191</f>
        <v>gfp/+</v>
      </c>
      <c r="C192" s="1">
        <f>'Aim 1 Study Calendar - JV'!I191</f>
        <v>1</v>
      </c>
      <c r="D192" s="1">
        <f>'Aim 1 Study Calendar - JV'!AQ191</f>
        <v>30</v>
      </c>
      <c r="E192" s="1" t="str">
        <f>'Aim 1 Study Calendar - JV'!L190</f>
        <v>CON-EX</v>
      </c>
      <c r="H192" s="1">
        <f t="shared" si="24"/>
        <v>0</v>
      </c>
      <c r="I192" s="1">
        <f t="shared" si="25"/>
        <v>0</v>
      </c>
      <c r="K192" s="1">
        <f t="shared" si="36"/>
        <v>190</v>
      </c>
      <c r="L192" s="1" t="str">
        <f t="shared" si="37"/>
        <v>gfp/+</v>
      </c>
      <c r="M192" s="1">
        <f t="shared" si="38"/>
        <v>1</v>
      </c>
      <c r="N192" s="1">
        <f t="shared" si="39"/>
        <v>30</v>
      </c>
      <c r="O192" s="1" t="str">
        <f t="shared" si="40"/>
        <v>CON-EX</v>
      </c>
    </row>
    <row r="193" spans="1:15">
      <c r="A193" s="80">
        <f>'Aim 1 Study Calendar - JV'!A192</f>
        <v>191</v>
      </c>
      <c r="B193" s="1" t="str">
        <f>'Aim 1 Study Calendar - JV'!H192</f>
        <v>gfp/+</v>
      </c>
      <c r="C193" s="1">
        <f>'Aim 1 Study Calendar - JV'!I192</f>
        <v>1</v>
      </c>
      <c r="D193" s="1">
        <f>'Aim 1 Study Calendar - JV'!AQ192</f>
        <v>30</v>
      </c>
      <c r="E193" s="1" t="str">
        <f>'Aim 1 Study Calendar - JV'!L191</f>
        <v>CON-EX</v>
      </c>
      <c r="H193" s="1">
        <f t="shared" si="24"/>
        <v>0</v>
      </c>
      <c r="I193" s="1">
        <f t="shared" si="25"/>
        <v>0</v>
      </c>
      <c r="K193" s="1">
        <f t="shared" si="36"/>
        <v>191</v>
      </c>
      <c r="L193" s="1" t="str">
        <f t="shared" si="37"/>
        <v>gfp/+</v>
      </c>
      <c r="M193" s="1">
        <f t="shared" si="38"/>
        <v>1</v>
      </c>
      <c r="N193" s="1">
        <f t="shared" si="39"/>
        <v>30</v>
      </c>
      <c r="O193" s="1" t="str">
        <f t="shared" si="40"/>
        <v>CON-EX</v>
      </c>
    </row>
    <row r="194" spans="1:15">
      <c r="A194" s="80">
        <f>'Aim 1 Study Calendar - JV'!A193</f>
        <v>192</v>
      </c>
      <c r="B194" s="1" t="str">
        <f>'Aim 1 Study Calendar - JV'!H193</f>
        <v>gfp/+</v>
      </c>
      <c r="C194" s="1">
        <f>'Aim 1 Study Calendar - JV'!I193</f>
        <v>1</v>
      </c>
      <c r="D194" s="1">
        <f>'Aim 1 Study Calendar - JV'!AQ193</f>
        <v>30</v>
      </c>
      <c r="E194" s="1" t="str">
        <f>'Aim 1 Study Calendar - JV'!L192</f>
        <v>CON-EX</v>
      </c>
      <c r="H194" s="1">
        <f t="shared" si="24"/>
        <v>0</v>
      </c>
      <c r="I194" s="1">
        <f t="shared" si="25"/>
        <v>0</v>
      </c>
      <c r="K194" s="1">
        <f t="shared" si="36"/>
        <v>192</v>
      </c>
      <c r="L194" s="1" t="str">
        <f t="shared" si="37"/>
        <v>gfp/+</v>
      </c>
      <c r="M194" s="1">
        <f t="shared" si="38"/>
        <v>1</v>
      </c>
      <c r="N194" s="1">
        <f t="shared" si="39"/>
        <v>30</v>
      </c>
      <c r="O194" s="1" t="str">
        <f t="shared" si="40"/>
        <v>CON-EX</v>
      </c>
    </row>
    <row r="195" spans="1:15">
      <c r="A195" s="80">
        <f>'Aim 1 Study Calendar - JV'!A194</f>
        <v>193</v>
      </c>
      <c r="B195" s="1" t="str">
        <f>'Aim 1 Study Calendar - JV'!H194</f>
        <v>gfp/+</v>
      </c>
      <c r="C195" s="1">
        <f>'Aim 1 Study Calendar - JV'!I194</f>
        <v>1</v>
      </c>
      <c r="D195" s="1">
        <f>'Aim 1 Study Calendar - JV'!AQ194</f>
        <v>30</v>
      </c>
      <c r="E195" s="1" t="str">
        <f>'Aim 1 Study Calendar - JV'!L193</f>
        <v>HFD-SED</v>
      </c>
      <c r="H195" s="1">
        <f t="shared" ref="H195:H238" si="41">F195+(G195/60)</f>
        <v>0</v>
      </c>
      <c r="I195" s="1">
        <f t="shared" ref="I195:I238" si="42">G195+(F195*60)</f>
        <v>0</v>
      </c>
      <c r="K195" s="1">
        <f t="shared" si="36"/>
        <v>193</v>
      </c>
      <c r="L195" s="1" t="str">
        <f t="shared" si="37"/>
        <v>gfp/+</v>
      </c>
      <c r="M195" s="1">
        <f t="shared" si="38"/>
        <v>1</v>
      </c>
      <c r="N195" s="1">
        <f t="shared" si="39"/>
        <v>30</v>
      </c>
      <c r="O195" s="1" t="str">
        <f t="shared" si="40"/>
        <v>HFD-SED</v>
      </c>
    </row>
    <row r="196" spans="1:15">
      <c r="A196" s="80">
        <f>'Aim 1 Study Calendar - JV'!A195</f>
        <v>194</v>
      </c>
      <c r="B196" s="1" t="str">
        <f>'Aim 1 Study Calendar - JV'!H195</f>
        <v>gfp/+</v>
      </c>
      <c r="C196" s="1">
        <f>'Aim 1 Study Calendar - JV'!I195</f>
        <v>1</v>
      </c>
      <c r="D196" s="1">
        <f>'Aim 1 Study Calendar - JV'!AQ195</f>
        <v>30</v>
      </c>
      <c r="E196" s="1" t="str">
        <f>'Aim 1 Study Calendar - JV'!L194</f>
        <v>HFD-SED</v>
      </c>
      <c r="H196" s="1">
        <f t="shared" si="41"/>
        <v>0</v>
      </c>
      <c r="I196" s="1">
        <f t="shared" si="42"/>
        <v>0</v>
      </c>
      <c r="K196" s="1">
        <f t="shared" si="36"/>
        <v>194</v>
      </c>
      <c r="L196" s="1" t="str">
        <f t="shared" si="37"/>
        <v>gfp/+</v>
      </c>
      <c r="M196" s="1">
        <f t="shared" si="38"/>
        <v>1</v>
      </c>
      <c r="N196" s="1">
        <f t="shared" si="39"/>
        <v>30</v>
      </c>
      <c r="O196" s="1" t="str">
        <f t="shared" si="40"/>
        <v>HFD-SED</v>
      </c>
    </row>
    <row r="197" spans="1:15">
      <c r="A197" s="80">
        <f>'Aim 1 Study Calendar - JV'!A196</f>
        <v>195</v>
      </c>
      <c r="B197" s="1" t="str">
        <f>'Aim 1 Study Calendar - JV'!H196</f>
        <v>gfp/+</v>
      </c>
      <c r="C197" s="1">
        <f>'Aim 1 Study Calendar - JV'!I196</f>
        <v>1</v>
      </c>
      <c r="D197" s="1">
        <f>'Aim 1 Study Calendar - JV'!AQ196</f>
        <v>30</v>
      </c>
      <c r="E197" s="1" t="str">
        <f>'Aim 1 Study Calendar - JV'!L195</f>
        <v>HFD-SED</v>
      </c>
      <c r="H197" s="1">
        <f t="shared" si="41"/>
        <v>0</v>
      </c>
      <c r="I197" s="1">
        <f t="shared" si="42"/>
        <v>0</v>
      </c>
      <c r="K197" s="1">
        <f t="shared" si="36"/>
        <v>195</v>
      </c>
      <c r="L197" s="1" t="str">
        <f t="shared" si="37"/>
        <v>gfp/+</v>
      </c>
      <c r="M197" s="1">
        <f t="shared" si="38"/>
        <v>1</v>
      </c>
      <c r="N197" s="1">
        <f t="shared" si="39"/>
        <v>30</v>
      </c>
      <c r="O197" s="1" t="str">
        <f t="shared" si="40"/>
        <v>HFD-SED</v>
      </c>
    </row>
    <row r="198" spans="1:15">
      <c r="A198" s="80">
        <f>'Aim 1 Study Calendar - JV'!A197</f>
        <v>196</v>
      </c>
      <c r="B198" s="1" t="str">
        <f>'Aim 1 Study Calendar - JV'!H197</f>
        <v>gfp/+</v>
      </c>
      <c r="C198" s="1">
        <f>'Aim 1 Study Calendar - JV'!I197</f>
        <v>1</v>
      </c>
      <c r="D198" s="1">
        <f>'Aim 1 Study Calendar - JV'!AQ197</f>
        <v>30</v>
      </c>
      <c r="E198" s="1" t="str">
        <f>'Aim 1 Study Calendar - JV'!L196</f>
        <v>HFD-EX</v>
      </c>
      <c r="H198" s="1">
        <f t="shared" si="41"/>
        <v>0</v>
      </c>
      <c r="I198" s="1">
        <f t="shared" si="42"/>
        <v>0</v>
      </c>
      <c r="K198" s="1">
        <f t="shared" si="36"/>
        <v>196</v>
      </c>
      <c r="L198" s="1" t="str">
        <f t="shared" si="37"/>
        <v>gfp/+</v>
      </c>
      <c r="M198" s="1">
        <f t="shared" si="38"/>
        <v>1</v>
      </c>
      <c r="N198" s="1">
        <f t="shared" si="39"/>
        <v>30</v>
      </c>
      <c r="O198" s="1" t="str">
        <f t="shared" si="40"/>
        <v>HFD-EX</v>
      </c>
    </row>
    <row r="199" spans="1:15">
      <c r="A199" s="80">
        <f>'Aim 1 Study Calendar - JV'!A198</f>
        <v>197</v>
      </c>
      <c r="B199" s="1" t="str">
        <f>'Aim 1 Study Calendar - JV'!H198</f>
        <v>gfp/+</v>
      </c>
      <c r="C199" s="1">
        <f>'Aim 1 Study Calendar - JV'!I198</f>
        <v>1</v>
      </c>
      <c r="D199" s="1">
        <f>'Aim 1 Study Calendar - JV'!AQ198</f>
        <v>30</v>
      </c>
      <c r="E199" s="1" t="str">
        <f>'Aim 1 Study Calendar - JV'!L197</f>
        <v>HFD-EX</v>
      </c>
      <c r="H199" s="1">
        <f t="shared" si="41"/>
        <v>0</v>
      </c>
      <c r="I199" s="1">
        <f t="shared" si="42"/>
        <v>0</v>
      </c>
      <c r="K199" s="1">
        <f t="shared" si="36"/>
        <v>197</v>
      </c>
      <c r="L199" s="1" t="str">
        <f t="shared" si="37"/>
        <v>gfp/+</v>
      </c>
      <c r="M199" s="1">
        <f t="shared" si="38"/>
        <v>1</v>
      </c>
      <c r="N199" s="1">
        <f t="shared" si="39"/>
        <v>30</v>
      </c>
      <c r="O199" s="1" t="str">
        <f t="shared" si="40"/>
        <v>HFD-EX</v>
      </c>
    </row>
    <row r="200" spans="1:15">
      <c r="A200" s="80">
        <f>'Aim 1 Study Calendar - JV'!A199</f>
        <v>198</v>
      </c>
      <c r="B200" s="1" t="str">
        <f>'Aim 1 Study Calendar - JV'!H199</f>
        <v>gfp/+</v>
      </c>
      <c r="C200" s="1">
        <f>'Aim 1 Study Calendar - JV'!I199</f>
        <v>1</v>
      </c>
      <c r="D200" s="1">
        <f>'Aim 1 Study Calendar - JV'!AQ199</f>
        <v>30</v>
      </c>
      <c r="E200" s="1" t="str">
        <f>'Aim 1 Study Calendar - JV'!L198</f>
        <v>HFD-SED</v>
      </c>
      <c r="H200" s="1">
        <f t="shared" si="41"/>
        <v>0</v>
      </c>
      <c r="I200" s="1">
        <f t="shared" si="42"/>
        <v>0</v>
      </c>
      <c r="K200" s="1">
        <f t="shared" si="36"/>
        <v>198</v>
      </c>
      <c r="L200" s="1" t="str">
        <f t="shared" si="37"/>
        <v>gfp/+</v>
      </c>
      <c r="M200" s="1">
        <f t="shared" si="38"/>
        <v>1</v>
      </c>
      <c r="N200" s="1">
        <f t="shared" si="39"/>
        <v>30</v>
      </c>
      <c r="O200" s="1" t="str">
        <f t="shared" si="40"/>
        <v>HFD-SED</v>
      </c>
    </row>
    <row r="201" spans="1:15">
      <c r="A201" s="80">
        <f>'Aim 1 Study Calendar - JV'!A200</f>
        <v>199</v>
      </c>
      <c r="B201" s="1" t="str">
        <f>'Aim 1 Study Calendar - JV'!H200</f>
        <v>gfp/+</v>
      </c>
      <c r="C201" s="1">
        <f>'Aim 1 Study Calendar - JV'!I200</f>
        <v>1</v>
      </c>
      <c r="D201" s="1">
        <f>'Aim 1 Study Calendar - JV'!AQ200</f>
        <v>30</v>
      </c>
      <c r="E201" s="1" t="str">
        <f>'Aim 1 Study Calendar - JV'!L199</f>
        <v>HFD-SED</v>
      </c>
      <c r="H201" s="1">
        <f t="shared" si="41"/>
        <v>0</v>
      </c>
      <c r="I201" s="1">
        <f t="shared" si="42"/>
        <v>0</v>
      </c>
      <c r="K201" s="1">
        <f t="shared" si="36"/>
        <v>199</v>
      </c>
      <c r="L201" s="1" t="str">
        <f t="shared" si="37"/>
        <v>gfp/+</v>
      </c>
      <c r="M201" s="1">
        <f t="shared" si="38"/>
        <v>1</v>
      </c>
      <c r="N201" s="1">
        <f t="shared" si="39"/>
        <v>30</v>
      </c>
      <c r="O201" s="1" t="str">
        <f t="shared" si="40"/>
        <v>HFD-SED</v>
      </c>
    </row>
    <row r="202" spans="1:15">
      <c r="A202" s="80">
        <f>'Aim 1 Study Calendar - JV'!A201</f>
        <v>500</v>
      </c>
      <c r="B202" s="1" t="str">
        <f>'Aim 1 Study Calendar - JV'!H201</f>
        <v>gfp/+</v>
      </c>
      <c r="C202" s="1">
        <f>'Aim 1 Study Calendar - JV'!I201</f>
        <v>1</v>
      </c>
      <c r="D202" s="1">
        <f>'Aim 1 Study Calendar - JV'!AQ201</f>
        <v>30</v>
      </c>
      <c r="E202" s="1" t="str">
        <f>'Aim 1 Study Calendar - JV'!L200</f>
        <v>HFD-EX</v>
      </c>
      <c r="H202" s="1">
        <f t="shared" si="41"/>
        <v>0</v>
      </c>
      <c r="I202" s="1">
        <f t="shared" si="42"/>
        <v>0</v>
      </c>
      <c r="K202" s="1">
        <f t="shared" si="36"/>
        <v>500</v>
      </c>
      <c r="L202" s="1" t="str">
        <f t="shared" si="37"/>
        <v>gfp/+</v>
      </c>
      <c r="M202" s="1">
        <f t="shared" si="38"/>
        <v>1</v>
      </c>
      <c r="N202" s="1">
        <f t="shared" si="39"/>
        <v>30</v>
      </c>
      <c r="O202" s="1" t="str">
        <f t="shared" si="40"/>
        <v>HFD-EX</v>
      </c>
    </row>
    <row r="203" spans="1:15">
      <c r="A203" s="80">
        <f>'Aim 1 Study Calendar - JV'!A202</f>
        <v>501</v>
      </c>
      <c r="B203" s="1" t="str">
        <f>'Aim 1 Study Calendar - JV'!H202</f>
        <v>gfp/+</v>
      </c>
      <c r="C203" s="1">
        <f>'Aim 1 Study Calendar - JV'!I202</f>
        <v>1</v>
      </c>
      <c r="D203" s="1">
        <f>'Aim 1 Study Calendar - JV'!AQ202</f>
        <v>30</v>
      </c>
      <c r="E203" s="1" t="str">
        <f>'Aim 1 Study Calendar - JV'!L201</f>
        <v>HFD-EX</v>
      </c>
      <c r="H203" s="1">
        <f t="shared" si="41"/>
        <v>0</v>
      </c>
      <c r="I203" s="1">
        <f t="shared" si="42"/>
        <v>0</v>
      </c>
      <c r="K203" s="1">
        <f t="shared" si="36"/>
        <v>501</v>
      </c>
      <c r="L203" s="1" t="str">
        <f t="shared" si="37"/>
        <v>gfp/+</v>
      </c>
      <c r="M203" s="1">
        <f t="shared" si="38"/>
        <v>1</v>
      </c>
      <c r="N203" s="1">
        <f t="shared" si="39"/>
        <v>30</v>
      </c>
      <c r="O203" s="1" t="str">
        <f t="shared" si="40"/>
        <v>HFD-EX</v>
      </c>
    </row>
    <row r="204" spans="1:15">
      <c r="A204" s="80">
        <f>'Aim 1 Study Calendar - JV'!A203</f>
        <v>502</v>
      </c>
      <c r="B204" s="1" t="str">
        <f>'Aim 1 Study Calendar - JV'!H203</f>
        <v>gfp/+</v>
      </c>
      <c r="C204" s="1">
        <f>'Aim 1 Study Calendar - JV'!I203</f>
        <v>1</v>
      </c>
      <c r="D204" s="1">
        <f>'Aim 1 Study Calendar - JV'!AQ203</f>
        <v>30</v>
      </c>
      <c r="E204" s="1" t="str">
        <f>'Aim 1 Study Calendar - JV'!L202</f>
        <v>HFD-SED</v>
      </c>
      <c r="H204" s="1">
        <f t="shared" si="41"/>
        <v>0</v>
      </c>
      <c r="I204" s="1">
        <f t="shared" si="42"/>
        <v>0</v>
      </c>
      <c r="K204" s="1">
        <f t="shared" si="36"/>
        <v>502</v>
      </c>
      <c r="L204" s="1" t="str">
        <f t="shared" si="37"/>
        <v>gfp/+</v>
      </c>
      <c r="M204" s="1">
        <f t="shared" si="38"/>
        <v>1</v>
      </c>
      <c r="N204" s="1">
        <f t="shared" si="39"/>
        <v>30</v>
      </c>
      <c r="O204" s="1" t="str">
        <f t="shared" si="40"/>
        <v>HFD-SED</v>
      </c>
    </row>
    <row r="205" spans="1:15">
      <c r="A205" s="80">
        <f>'Aim 1 Study Calendar - JV'!A204</f>
        <v>503</v>
      </c>
      <c r="B205" s="1" t="str">
        <f>'Aim 1 Study Calendar - JV'!H204</f>
        <v>gfp/+</v>
      </c>
      <c r="C205" s="1">
        <f>'Aim 1 Study Calendar - JV'!I204</f>
        <v>1</v>
      </c>
      <c r="D205" s="1">
        <f>'Aim 1 Study Calendar - JV'!AQ204</f>
        <v>30</v>
      </c>
      <c r="E205" s="1" t="str">
        <f>'Aim 1 Study Calendar - JV'!L203</f>
        <v>HFD-SED</v>
      </c>
      <c r="H205" s="1">
        <f t="shared" si="41"/>
        <v>0</v>
      </c>
      <c r="I205" s="1">
        <f t="shared" si="42"/>
        <v>0</v>
      </c>
      <c r="K205" s="1">
        <f t="shared" si="36"/>
        <v>503</v>
      </c>
      <c r="L205" s="1" t="str">
        <f t="shared" si="37"/>
        <v>gfp/+</v>
      </c>
      <c r="M205" s="1">
        <f t="shared" si="38"/>
        <v>1</v>
      </c>
      <c r="N205" s="1">
        <f t="shared" si="39"/>
        <v>30</v>
      </c>
      <c r="O205" s="1" t="str">
        <f t="shared" si="40"/>
        <v>HFD-SED</v>
      </c>
    </row>
    <row r="206" spans="1:15">
      <c r="A206" s="80">
        <f>'Aim 1 Study Calendar - JV'!A205</f>
        <v>504</v>
      </c>
      <c r="B206" s="1" t="str">
        <f>'Aim 1 Study Calendar - JV'!H205</f>
        <v>gfp/+</v>
      </c>
      <c r="C206" s="1">
        <f>'Aim 1 Study Calendar - JV'!I205</f>
        <v>1</v>
      </c>
      <c r="D206" s="1">
        <f>'Aim 1 Study Calendar - JV'!AQ205</f>
        <v>30</v>
      </c>
      <c r="E206" s="1" t="str">
        <f>'Aim 1 Study Calendar - JV'!L204</f>
        <v>HFD-EX</v>
      </c>
      <c r="H206" s="1">
        <f t="shared" si="41"/>
        <v>0</v>
      </c>
      <c r="I206" s="1">
        <f t="shared" si="42"/>
        <v>0</v>
      </c>
      <c r="K206" s="1">
        <f t="shared" si="36"/>
        <v>504</v>
      </c>
      <c r="L206" s="1" t="str">
        <f t="shared" si="37"/>
        <v>gfp/+</v>
      </c>
      <c r="M206" s="1">
        <f t="shared" si="38"/>
        <v>1</v>
      </c>
      <c r="N206" s="1">
        <f t="shared" si="39"/>
        <v>30</v>
      </c>
      <c r="O206" s="1" t="str">
        <f t="shared" si="40"/>
        <v>HFD-EX</v>
      </c>
    </row>
    <row r="207" spans="1:15">
      <c r="A207" s="80">
        <f>'Aim 1 Study Calendar - JV'!A206</f>
        <v>505</v>
      </c>
      <c r="B207" s="1" t="str">
        <f>'Aim 1 Study Calendar - JV'!H206</f>
        <v>gfp/+</v>
      </c>
      <c r="C207" s="1">
        <f>'Aim 1 Study Calendar - JV'!I206</f>
        <v>1</v>
      </c>
      <c r="D207" s="1">
        <f>'Aim 1 Study Calendar - JV'!AQ206</f>
        <v>30</v>
      </c>
      <c r="E207" s="1" t="str">
        <f>'Aim 1 Study Calendar - JV'!L205</f>
        <v>HFD-EX</v>
      </c>
      <c r="H207" s="1">
        <f t="shared" si="41"/>
        <v>0</v>
      </c>
      <c r="I207" s="1">
        <f t="shared" si="42"/>
        <v>0</v>
      </c>
      <c r="K207" s="1">
        <f t="shared" si="36"/>
        <v>505</v>
      </c>
      <c r="L207" s="1" t="str">
        <f t="shared" si="37"/>
        <v>gfp/+</v>
      </c>
      <c r="M207" s="1">
        <f t="shared" si="38"/>
        <v>1</v>
      </c>
      <c r="N207" s="1">
        <f t="shared" si="39"/>
        <v>30</v>
      </c>
      <c r="O207" s="1" t="str">
        <f t="shared" si="40"/>
        <v>HFD-EX</v>
      </c>
    </row>
    <row r="208" spans="1:15">
      <c r="A208" s="80">
        <f>'Aim 1 Study Calendar - JV'!A207</f>
        <v>506</v>
      </c>
      <c r="B208" s="1" t="str">
        <f>'Aim 1 Study Calendar - JV'!H207</f>
        <v>gfp/+</v>
      </c>
      <c r="C208" s="1">
        <f>'Aim 1 Study Calendar - JV'!I207</f>
        <v>1</v>
      </c>
      <c r="D208" s="1">
        <f>'Aim 1 Study Calendar - JV'!AQ207</f>
        <v>30</v>
      </c>
      <c r="E208" s="1" t="str">
        <f>'Aim 1 Study Calendar - JV'!L206</f>
        <v>CON-SED</v>
      </c>
      <c r="H208" s="1">
        <f t="shared" si="41"/>
        <v>0</v>
      </c>
      <c r="I208" s="1">
        <f t="shared" si="42"/>
        <v>0</v>
      </c>
      <c r="K208" s="1">
        <f t="shared" si="36"/>
        <v>506</v>
      </c>
      <c r="L208" s="1" t="str">
        <f t="shared" si="37"/>
        <v>gfp/+</v>
      </c>
      <c r="M208" s="1">
        <f t="shared" si="38"/>
        <v>1</v>
      </c>
      <c r="N208" s="1">
        <f t="shared" si="39"/>
        <v>30</v>
      </c>
      <c r="O208" s="1" t="str">
        <f t="shared" si="40"/>
        <v>CON-SED</v>
      </c>
    </row>
    <row r="209" spans="1:15">
      <c r="A209" s="80">
        <f>'Aim 1 Study Calendar - JV'!A208</f>
        <v>507</v>
      </c>
      <c r="B209" s="1" t="str">
        <f>'Aim 1 Study Calendar - JV'!H208</f>
        <v>gfp/+</v>
      </c>
      <c r="C209" s="1">
        <f>'Aim 1 Study Calendar - JV'!I208</f>
        <v>1</v>
      </c>
      <c r="D209" s="1">
        <f>'Aim 1 Study Calendar - JV'!AQ208</f>
        <v>30</v>
      </c>
      <c r="E209" s="1" t="str">
        <f>'Aim 1 Study Calendar - JV'!L207</f>
        <v>CON-SED</v>
      </c>
      <c r="H209" s="1">
        <f t="shared" si="41"/>
        <v>0</v>
      </c>
      <c r="I209" s="1">
        <f t="shared" si="42"/>
        <v>0</v>
      </c>
      <c r="K209" s="1">
        <f t="shared" si="36"/>
        <v>507</v>
      </c>
      <c r="L209" s="1" t="str">
        <f t="shared" si="37"/>
        <v>gfp/+</v>
      </c>
      <c r="M209" s="1">
        <f t="shared" si="38"/>
        <v>1</v>
      </c>
      <c r="N209" s="1">
        <f t="shared" si="39"/>
        <v>30</v>
      </c>
      <c r="O209" s="1" t="str">
        <f t="shared" si="40"/>
        <v>CON-SED</v>
      </c>
    </row>
    <row r="210" spans="1:15">
      <c r="A210" s="80">
        <f>'Aim 1 Study Calendar - JV'!A209</f>
        <v>508</v>
      </c>
      <c r="B210" s="1" t="str">
        <f>'Aim 1 Study Calendar - JV'!H209</f>
        <v>gfp/+</v>
      </c>
      <c r="C210" s="1">
        <f>'Aim 1 Study Calendar - JV'!I209</f>
        <v>1</v>
      </c>
      <c r="D210" s="1">
        <f>'Aim 1 Study Calendar - JV'!AQ209</f>
        <v>30</v>
      </c>
      <c r="E210" s="1" t="str">
        <f>'Aim 1 Study Calendar - JV'!L208</f>
        <v>CON-SED</v>
      </c>
      <c r="H210" s="1">
        <f t="shared" si="41"/>
        <v>0</v>
      </c>
      <c r="I210" s="1">
        <f t="shared" si="42"/>
        <v>0</v>
      </c>
      <c r="K210" s="1">
        <f t="shared" si="36"/>
        <v>508</v>
      </c>
      <c r="L210" s="1" t="str">
        <f t="shared" si="37"/>
        <v>gfp/+</v>
      </c>
      <c r="M210" s="1">
        <f t="shared" si="38"/>
        <v>1</v>
      </c>
      <c r="N210" s="1">
        <f t="shared" si="39"/>
        <v>30</v>
      </c>
      <c r="O210" s="1" t="str">
        <f t="shared" si="40"/>
        <v>CON-SED</v>
      </c>
    </row>
    <row r="211" spans="1:15">
      <c r="A211" s="80">
        <f>'Aim 1 Study Calendar - JV'!A210</f>
        <v>509</v>
      </c>
      <c r="B211" s="1" t="str">
        <f>'Aim 1 Study Calendar - JV'!H210</f>
        <v>gfp/+</v>
      </c>
      <c r="C211" s="1">
        <f>'Aim 1 Study Calendar - JV'!I210</f>
        <v>1</v>
      </c>
      <c r="D211" s="1">
        <f>'Aim 1 Study Calendar - JV'!AQ210</f>
        <v>30</v>
      </c>
      <c r="E211" s="1" t="str">
        <f>'Aim 1 Study Calendar - JV'!L209</f>
        <v>CON-EX</v>
      </c>
      <c r="H211" s="1">
        <f t="shared" si="41"/>
        <v>0</v>
      </c>
      <c r="I211" s="1">
        <f t="shared" si="42"/>
        <v>0</v>
      </c>
      <c r="K211" s="1">
        <f t="shared" ref="K211:K238" si="43">A211</f>
        <v>509</v>
      </c>
      <c r="L211" s="1" t="str">
        <f t="shared" ref="L211:L238" si="44">B211</f>
        <v>gfp/+</v>
      </c>
      <c r="M211" s="1">
        <f t="shared" ref="M211:M238" si="45">C211</f>
        <v>1</v>
      </c>
      <c r="N211" s="1">
        <f t="shared" ref="N211:N238" si="46">D211</f>
        <v>30</v>
      </c>
      <c r="O211" s="1" t="str">
        <f t="shared" ref="O211:O238" si="47">E211</f>
        <v>CON-EX</v>
      </c>
    </row>
    <row r="212" spans="1:15">
      <c r="A212" s="80">
        <f>'Aim 1 Study Calendar - JV'!A211</f>
        <v>510</v>
      </c>
      <c r="B212" s="1" t="str">
        <f>'Aim 1 Study Calendar - JV'!H211</f>
        <v>gfp/+</v>
      </c>
      <c r="C212" s="1">
        <f>'Aim 1 Study Calendar - JV'!I211</f>
        <v>1</v>
      </c>
      <c r="D212" s="1">
        <f>'Aim 1 Study Calendar - JV'!AQ211</f>
        <v>30</v>
      </c>
      <c r="E212" s="1" t="str">
        <f>'Aim 1 Study Calendar - JV'!L210</f>
        <v>CON-EX</v>
      </c>
      <c r="H212" s="1">
        <f t="shared" si="41"/>
        <v>0</v>
      </c>
      <c r="I212" s="1">
        <f t="shared" si="42"/>
        <v>0</v>
      </c>
      <c r="K212" s="1">
        <f t="shared" si="43"/>
        <v>510</v>
      </c>
      <c r="L212" s="1" t="str">
        <f t="shared" si="44"/>
        <v>gfp/+</v>
      </c>
      <c r="M212" s="1">
        <f t="shared" si="45"/>
        <v>1</v>
      </c>
      <c r="N212" s="1">
        <f t="shared" si="46"/>
        <v>30</v>
      </c>
      <c r="O212" s="1" t="str">
        <f t="shared" si="47"/>
        <v>CON-EX</v>
      </c>
    </row>
    <row r="213" spans="1:15">
      <c r="A213" s="80">
        <f>'Aim 1 Study Calendar - JV'!A212</f>
        <v>511</v>
      </c>
      <c r="B213" s="1" t="str">
        <f>'Aim 1 Study Calendar - JV'!H212</f>
        <v>gfp/+</v>
      </c>
      <c r="C213" s="1">
        <f>'Aim 1 Study Calendar - JV'!I212</f>
        <v>1</v>
      </c>
      <c r="D213" s="1">
        <f>'Aim 1 Study Calendar - JV'!AQ212</f>
        <v>30</v>
      </c>
      <c r="E213" s="1" t="str">
        <f>'Aim 1 Study Calendar - JV'!L211</f>
        <v>HFD-SED</v>
      </c>
      <c r="H213" s="1">
        <f t="shared" si="41"/>
        <v>0</v>
      </c>
      <c r="I213" s="1">
        <f t="shared" si="42"/>
        <v>0</v>
      </c>
      <c r="K213" s="1">
        <f t="shared" si="43"/>
        <v>511</v>
      </c>
      <c r="L213" s="1" t="str">
        <f t="shared" si="44"/>
        <v>gfp/+</v>
      </c>
      <c r="M213" s="1">
        <f t="shared" si="45"/>
        <v>1</v>
      </c>
      <c r="N213" s="1">
        <f t="shared" si="46"/>
        <v>30</v>
      </c>
      <c r="O213" s="1" t="str">
        <f t="shared" si="47"/>
        <v>HFD-SED</v>
      </c>
    </row>
    <row r="214" spans="1:15">
      <c r="A214" s="80">
        <f>'Aim 1 Study Calendar - JV'!A213</f>
        <v>512</v>
      </c>
      <c r="B214" s="1" t="str">
        <f>'Aim 1 Study Calendar - JV'!H213</f>
        <v>gfp/+</v>
      </c>
      <c r="C214" s="1">
        <f>'Aim 1 Study Calendar - JV'!I213</f>
        <v>1</v>
      </c>
      <c r="D214" s="1">
        <f>'Aim 1 Study Calendar - JV'!AQ213</f>
        <v>30</v>
      </c>
      <c r="E214" s="1" t="str">
        <f>'Aim 1 Study Calendar - JV'!L212</f>
        <v>HFD-SED</v>
      </c>
      <c r="H214" s="1">
        <f t="shared" si="41"/>
        <v>0</v>
      </c>
      <c r="I214" s="1">
        <f t="shared" si="42"/>
        <v>0</v>
      </c>
      <c r="K214" s="1">
        <f t="shared" si="43"/>
        <v>512</v>
      </c>
      <c r="L214" s="1" t="str">
        <f t="shared" si="44"/>
        <v>gfp/+</v>
      </c>
      <c r="M214" s="1">
        <f t="shared" si="45"/>
        <v>1</v>
      </c>
      <c r="N214" s="1">
        <f t="shared" si="46"/>
        <v>30</v>
      </c>
      <c r="O214" s="1" t="str">
        <f t="shared" si="47"/>
        <v>HFD-SED</v>
      </c>
    </row>
    <row r="215" spans="1:15">
      <c r="A215" s="80">
        <f>'Aim 1 Study Calendar - JV'!A214</f>
        <v>513</v>
      </c>
      <c r="B215" s="1" t="str">
        <f>'Aim 1 Study Calendar - JV'!H214</f>
        <v>gfp/+</v>
      </c>
      <c r="C215" s="1">
        <f>'Aim 1 Study Calendar - JV'!I214</f>
        <v>1</v>
      </c>
      <c r="D215" s="1">
        <f>'Aim 1 Study Calendar - JV'!AQ214</f>
        <v>30</v>
      </c>
      <c r="E215" s="1" t="str">
        <f>'Aim 1 Study Calendar - JV'!L213</f>
        <v>HFD-SED</v>
      </c>
      <c r="H215" s="1">
        <f t="shared" si="41"/>
        <v>0</v>
      </c>
      <c r="I215" s="1">
        <f t="shared" si="42"/>
        <v>0</v>
      </c>
      <c r="K215" s="1">
        <f t="shared" si="43"/>
        <v>513</v>
      </c>
      <c r="L215" s="1" t="str">
        <f t="shared" si="44"/>
        <v>gfp/+</v>
      </c>
      <c r="M215" s="1">
        <f t="shared" si="45"/>
        <v>1</v>
      </c>
      <c r="N215" s="1">
        <f t="shared" si="46"/>
        <v>30</v>
      </c>
      <c r="O215" s="1" t="str">
        <f t="shared" si="47"/>
        <v>HFD-SED</v>
      </c>
    </row>
    <row r="216" spans="1:15">
      <c r="A216" s="80">
        <f>'Aim 1 Study Calendar - JV'!A215</f>
        <v>514</v>
      </c>
      <c r="B216" s="1" t="str">
        <f>'Aim 1 Study Calendar - JV'!H215</f>
        <v>gfp/+</v>
      </c>
      <c r="C216" s="1">
        <f>'Aim 1 Study Calendar - JV'!I215</f>
        <v>1</v>
      </c>
      <c r="D216" s="1">
        <f>'Aim 1 Study Calendar - JV'!AQ215</f>
        <v>30</v>
      </c>
      <c r="E216" s="1" t="str">
        <f>'Aim 1 Study Calendar - JV'!L214</f>
        <v>HFD-EX</v>
      </c>
      <c r="H216" s="1">
        <f t="shared" si="41"/>
        <v>0</v>
      </c>
      <c r="I216" s="1">
        <f t="shared" si="42"/>
        <v>0</v>
      </c>
      <c r="K216" s="1">
        <f t="shared" si="43"/>
        <v>514</v>
      </c>
      <c r="L216" s="1" t="str">
        <f t="shared" si="44"/>
        <v>gfp/+</v>
      </c>
      <c r="M216" s="1">
        <f t="shared" si="45"/>
        <v>1</v>
      </c>
      <c r="N216" s="1">
        <f t="shared" si="46"/>
        <v>30</v>
      </c>
      <c r="O216" s="1" t="str">
        <f t="shared" si="47"/>
        <v>HFD-EX</v>
      </c>
    </row>
    <row r="217" spans="1:15">
      <c r="A217" s="80">
        <f>'Aim 1 Study Calendar - JV'!A216</f>
        <v>515</v>
      </c>
      <c r="B217" s="1" t="str">
        <f>'Aim 1 Study Calendar - JV'!H216</f>
        <v>gfp/+</v>
      </c>
      <c r="C217" s="1">
        <f>'Aim 1 Study Calendar - JV'!I216</f>
        <v>1</v>
      </c>
      <c r="D217" s="1">
        <f>'Aim 1 Study Calendar - JV'!AQ216</f>
        <v>30</v>
      </c>
      <c r="E217" s="1" t="str">
        <f>'Aim 1 Study Calendar - JV'!L215</f>
        <v>HFD-EX</v>
      </c>
      <c r="H217" s="1">
        <f t="shared" si="41"/>
        <v>0</v>
      </c>
      <c r="I217" s="1">
        <f t="shared" si="42"/>
        <v>0</v>
      </c>
      <c r="K217" s="1">
        <f t="shared" si="43"/>
        <v>515</v>
      </c>
      <c r="L217" s="1" t="str">
        <f t="shared" si="44"/>
        <v>gfp/+</v>
      </c>
      <c r="M217" s="1">
        <f t="shared" si="45"/>
        <v>1</v>
      </c>
      <c r="N217" s="1">
        <f t="shared" si="46"/>
        <v>30</v>
      </c>
      <c r="O217" s="1" t="str">
        <f t="shared" si="47"/>
        <v>HFD-EX</v>
      </c>
    </row>
    <row r="218" spans="1:15">
      <c r="A218" s="80">
        <f>'Aim 1 Study Calendar - JV'!A217</f>
        <v>516</v>
      </c>
      <c r="B218" s="1" t="str">
        <f>'Aim 1 Study Calendar - JV'!H217</f>
        <v>gfp/+</v>
      </c>
      <c r="C218" s="1">
        <f>'Aim 1 Study Calendar - JV'!I217</f>
        <v>1</v>
      </c>
      <c r="D218" s="1">
        <f>'Aim 1 Study Calendar - JV'!AQ217</f>
        <v>30</v>
      </c>
      <c r="E218" s="1" t="str">
        <f>'Aim 1 Study Calendar - JV'!L216</f>
        <v>HFD-SED</v>
      </c>
      <c r="H218" s="1">
        <f t="shared" si="41"/>
        <v>0</v>
      </c>
      <c r="I218" s="1">
        <f t="shared" si="42"/>
        <v>0</v>
      </c>
      <c r="K218" s="1">
        <f t="shared" si="43"/>
        <v>516</v>
      </c>
      <c r="L218" s="1" t="str">
        <f t="shared" si="44"/>
        <v>gfp/+</v>
      </c>
      <c r="M218" s="1">
        <f t="shared" si="45"/>
        <v>1</v>
      </c>
      <c r="N218" s="1">
        <f t="shared" si="46"/>
        <v>30</v>
      </c>
      <c r="O218" s="1" t="str">
        <f t="shared" si="47"/>
        <v>HFD-SED</v>
      </c>
    </row>
    <row r="219" spans="1:15">
      <c r="A219" s="80">
        <f>'Aim 1 Study Calendar - JV'!A218</f>
        <v>517</v>
      </c>
      <c r="B219" s="1" t="str">
        <f>'Aim 1 Study Calendar - JV'!H218</f>
        <v>gfp/+</v>
      </c>
      <c r="C219" s="1">
        <f>'Aim 1 Study Calendar - JV'!I218</f>
        <v>1</v>
      </c>
      <c r="D219" s="1">
        <f>'Aim 1 Study Calendar - JV'!AQ218</f>
        <v>16</v>
      </c>
      <c r="E219" s="1" t="str">
        <f>'Aim 1 Study Calendar - JV'!L217</f>
        <v>CON-SED</v>
      </c>
      <c r="H219" s="1">
        <f t="shared" si="41"/>
        <v>0</v>
      </c>
      <c r="I219" s="1">
        <f t="shared" si="42"/>
        <v>0</v>
      </c>
      <c r="K219" s="1">
        <f t="shared" si="43"/>
        <v>517</v>
      </c>
      <c r="L219" s="1" t="str">
        <f t="shared" si="44"/>
        <v>gfp/+</v>
      </c>
      <c r="M219" s="1">
        <f t="shared" si="45"/>
        <v>1</v>
      </c>
      <c r="N219" s="1">
        <f t="shared" si="46"/>
        <v>16</v>
      </c>
      <c r="O219" s="1" t="str">
        <f t="shared" si="47"/>
        <v>CON-SED</v>
      </c>
    </row>
    <row r="220" spans="1:15">
      <c r="A220" s="80">
        <f>'Aim 1 Study Calendar - JV'!A219</f>
        <v>518</v>
      </c>
      <c r="B220" s="1" t="str">
        <f>'Aim 1 Study Calendar - JV'!H219</f>
        <v>gfp/+</v>
      </c>
      <c r="C220" s="1">
        <f>'Aim 1 Study Calendar - JV'!I219</f>
        <v>1</v>
      </c>
      <c r="D220" s="1">
        <f>'Aim 1 Study Calendar - JV'!AQ219</f>
        <v>30</v>
      </c>
      <c r="E220" s="1" t="str">
        <f>'Aim 1 Study Calendar - JV'!L218</f>
        <v>CON-SED</v>
      </c>
      <c r="H220" s="1">
        <f t="shared" si="41"/>
        <v>0</v>
      </c>
      <c r="I220" s="1">
        <f t="shared" si="42"/>
        <v>0</v>
      </c>
      <c r="K220" s="1">
        <f t="shared" si="43"/>
        <v>518</v>
      </c>
      <c r="L220" s="1" t="str">
        <f t="shared" si="44"/>
        <v>gfp/+</v>
      </c>
      <c r="M220" s="1">
        <f t="shared" si="45"/>
        <v>1</v>
      </c>
      <c r="N220" s="1">
        <f t="shared" si="46"/>
        <v>30</v>
      </c>
      <c r="O220" s="1" t="str">
        <f t="shared" si="47"/>
        <v>CON-SED</v>
      </c>
    </row>
    <row r="221" spans="1:15">
      <c r="A221" s="80">
        <f>'Aim 1 Study Calendar - JV'!A220</f>
        <v>519</v>
      </c>
      <c r="B221" s="1" t="str">
        <f>'Aim 1 Study Calendar - JV'!H220</f>
        <v>gfp/+</v>
      </c>
      <c r="C221" s="1">
        <f>'Aim 1 Study Calendar - JV'!I220</f>
        <v>1</v>
      </c>
      <c r="D221" s="1">
        <f>'Aim 1 Study Calendar - JV'!AQ220</f>
        <v>30</v>
      </c>
      <c r="E221" s="1" t="str">
        <f>'Aim 1 Study Calendar - JV'!L219</f>
        <v>CON-EX</v>
      </c>
      <c r="H221" s="1">
        <f t="shared" si="41"/>
        <v>0</v>
      </c>
      <c r="I221" s="1">
        <f t="shared" si="42"/>
        <v>0</v>
      </c>
      <c r="K221" s="1">
        <f t="shared" si="43"/>
        <v>519</v>
      </c>
      <c r="L221" s="1" t="str">
        <f t="shared" si="44"/>
        <v>gfp/+</v>
      </c>
      <c r="M221" s="1">
        <f t="shared" si="45"/>
        <v>1</v>
      </c>
      <c r="N221" s="1">
        <f t="shared" si="46"/>
        <v>30</v>
      </c>
      <c r="O221" s="1" t="str">
        <f t="shared" si="47"/>
        <v>CON-EX</v>
      </c>
    </row>
    <row r="222" spans="1:15">
      <c r="A222" s="80">
        <f>'Aim 1 Study Calendar - JV'!A221</f>
        <v>520</v>
      </c>
      <c r="B222" s="1" t="str">
        <f>'Aim 1 Study Calendar - JV'!H221</f>
        <v>gfp/+</v>
      </c>
      <c r="C222" s="1">
        <f>'Aim 1 Study Calendar - JV'!I221</f>
        <v>1</v>
      </c>
      <c r="D222" s="1">
        <f>'Aim 1 Study Calendar - JV'!AQ221</f>
        <v>30</v>
      </c>
      <c r="E222" s="1" t="str">
        <f>'Aim 1 Study Calendar - JV'!L220</f>
        <v>HFD-SED</v>
      </c>
      <c r="H222" s="1">
        <f t="shared" si="41"/>
        <v>0</v>
      </c>
      <c r="I222" s="1">
        <f t="shared" si="42"/>
        <v>0</v>
      </c>
      <c r="K222" s="1">
        <f t="shared" si="43"/>
        <v>520</v>
      </c>
      <c r="L222" s="1" t="str">
        <f t="shared" si="44"/>
        <v>gfp/+</v>
      </c>
      <c r="M222" s="1">
        <f t="shared" si="45"/>
        <v>1</v>
      </c>
      <c r="N222" s="1">
        <f t="shared" si="46"/>
        <v>30</v>
      </c>
      <c r="O222" s="1" t="str">
        <f t="shared" si="47"/>
        <v>HFD-SED</v>
      </c>
    </row>
    <row r="223" spans="1:15">
      <c r="A223" s="80">
        <f>'Aim 1 Study Calendar - JV'!A222</f>
        <v>521</v>
      </c>
      <c r="B223" s="1" t="str">
        <f>'Aim 1 Study Calendar - JV'!H222</f>
        <v>gfp/+</v>
      </c>
      <c r="C223" s="1">
        <f>'Aim 1 Study Calendar - JV'!I222</f>
        <v>1</v>
      </c>
      <c r="D223" s="1">
        <f>'Aim 1 Study Calendar - JV'!AQ222</f>
        <v>30</v>
      </c>
      <c r="E223" s="1" t="str">
        <f>'Aim 1 Study Calendar - JV'!L221</f>
        <v>HFD-SED</v>
      </c>
      <c r="H223" s="1">
        <f t="shared" si="41"/>
        <v>0</v>
      </c>
      <c r="I223" s="1">
        <f t="shared" si="42"/>
        <v>0</v>
      </c>
      <c r="K223" s="1">
        <f t="shared" si="43"/>
        <v>521</v>
      </c>
      <c r="L223" s="1" t="str">
        <f t="shared" si="44"/>
        <v>gfp/+</v>
      </c>
      <c r="M223" s="1">
        <f t="shared" si="45"/>
        <v>1</v>
      </c>
      <c r="N223" s="1">
        <f t="shared" si="46"/>
        <v>30</v>
      </c>
      <c r="O223" s="1" t="str">
        <f t="shared" si="47"/>
        <v>HFD-SED</v>
      </c>
    </row>
    <row r="224" spans="1:15">
      <c r="A224" s="80">
        <f>'Aim 1 Study Calendar - JV'!A223</f>
        <v>522</v>
      </c>
      <c r="B224" s="1" t="str">
        <f>'Aim 1 Study Calendar - JV'!H223</f>
        <v>gfp/+</v>
      </c>
      <c r="C224" s="1">
        <f>'Aim 1 Study Calendar - JV'!I223</f>
        <v>1</v>
      </c>
      <c r="D224" s="1">
        <f>'Aim 1 Study Calendar - JV'!AQ223</f>
        <v>30</v>
      </c>
      <c r="E224" s="1" t="str">
        <f>'Aim 1 Study Calendar - JV'!L222</f>
        <v>HFD-EX</v>
      </c>
      <c r="H224" s="1">
        <f t="shared" si="41"/>
        <v>0</v>
      </c>
      <c r="I224" s="1">
        <f t="shared" si="42"/>
        <v>0</v>
      </c>
      <c r="K224" s="1">
        <f t="shared" si="43"/>
        <v>522</v>
      </c>
      <c r="L224" s="1" t="str">
        <f t="shared" si="44"/>
        <v>gfp/+</v>
      </c>
      <c r="M224" s="1">
        <f t="shared" si="45"/>
        <v>1</v>
      </c>
      <c r="N224" s="1">
        <f t="shared" si="46"/>
        <v>30</v>
      </c>
      <c r="O224" s="1" t="str">
        <f t="shared" si="47"/>
        <v>HFD-EX</v>
      </c>
    </row>
    <row r="225" spans="1:15">
      <c r="A225" s="80">
        <f>'Aim 1 Study Calendar - JV'!A224</f>
        <v>523</v>
      </c>
      <c r="B225" s="1" t="str">
        <f>'Aim 1 Study Calendar - JV'!H224</f>
        <v>gfp/+</v>
      </c>
      <c r="C225" s="1">
        <f>'Aim 1 Study Calendar - JV'!I224</f>
        <v>1</v>
      </c>
      <c r="D225" s="1">
        <f>'Aim 1 Study Calendar - JV'!AQ224</f>
        <v>30</v>
      </c>
      <c r="E225" s="1" t="str">
        <f>'Aim 1 Study Calendar - JV'!L223</f>
        <v>HFD-SED</v>
      </c>
      <c r="H225" s="1">
        <f t="shared" si="41"/>
        <v>0</v>
      </c>
      <c r="I225" s="1">
        <f t="shared" si="42"/>
        <v>0</v>
      </c>
      <c r="K225" s="1">
        <f t="shared" si="43"/>
        <v>523</v>
      </c>
      <c r="L225" s="1" t="str">
        <f t="shared" si="44"/>
        <v>gfp/+</v>
      </c>
      <c r="M225" s="1">
        <f t="shared" si="45"/>
        <v>1</v>
      </c>
      <c r="N225" s="1">
        <f t="shared" si="46"/>
        <v>30</v>
      </c>
      <c r="O225" s="1" t="str">
        <f t="shared" si="47"/>
        <v>HFD-SED</v>
      </c>
    </row>
    <row r="226" spans="1:15">
      <c r="A226" s="80">
        <f>'Aim 1 Study Calendar - JV'!A225</f>
        <v>524</v>
      </c>
      <c r="B226" s="1" t="str">
        <f>'Aim 1 Study Calendar - JV'!H225</f>
        <v>gfp/+</v>
      </c>
      <c r="C226" s="1">
        <f>'Aim 1 Study Calendar - JV'!I225</f>
        <v>1</v>
      </c>
      <c r="D226" s="1">
        <f>'Aim 1 Study Calendar - JV'!AQ225</f>
        <v>30</v>
      </c>
      <c r="E226" s="1" t="str">
        <f>'Aim 1 Study Calendar - JV'!L224</f>
        <v>HFD-SED</v>
      </c>
      <c r="H226" s="1">
        <f t="shared" si="41"/>
        <v>0</v>
      </c>
      <c r="I226" s="1">
        <f t="shared" si="42"/>
        <v>0</v>
      </c>
      <c r="K226" s="1">
        <f t="shared" si="43"/>
        <v>524</v>
      </c>
      <c r="L226" s="1" t="str">
        <f t="shared" si="44"/>
        <v>gfp/+</v>
      </c>
      <c r="M226" s="1">
        <f t="shared" si="45"/>
        <v>1</v>
      </c>
      <c r="N226" s="1">
        <f t="shared" si="46"/>
        <v>30</v>
      </c>
      <c r="O226" s="1" t="str">
        <f t="shared" si="47"/>
        <v>HFD-SED</v>
      </c>
    </row>
    <row r="227" spans="1:15">
      <c r="A227" s="80">
        <f>'Aim 1 Study Calendar - JV'!A226</f>
        <v>525</v>
      </c>
      <c r="B227" s="1" t="str">
        <f>'Aim 1 Study Calendar - JV'!H226</f>
        <v>gfp/+</v>
      </c>
      <c r="C227" s="1">
        <f>'Aim 1 Study Calendar - JV'!I226</f>
        <v>1</v>
      </c>
      <c r="D227" s="1">
        <f>'Aim 1 Study Calendar - JV'!AQ226</f>
        <v>30</v>
      </c>
      <c r="E227" s="1" t="str">
        <f>'Aim 1 Study Calendar - JV'!L225</f>
        <v>HFD-EX</v>
      </c>
      <c r="H227" s="1">
        <f t="shared" si="41"/>
        <v>0</v>
      </c>
      <c r="I227" s="1">
        <f t="shared" si="42"/>
        <v>0</v>
      </c>
      <c r="K227" s="1">
        <f t="shared" si="43"/>
        <v>525</v>
      </c>
      <c r="L227" s="1" t="str">
        <f t="shared" si="44"/>
        <v>gfp/+</v>
      </c>
      <c r="M227" s="1">
        <f t="shared" si="45"/>
        <v>1</v>
      </c>
      <c r="N227" s="1">
        <f t="shared" si="46"/>
        <v>30</v>
      </c>
      <c r="O227" s="1" t="str">
        <f t="shared" si="47"/>
        <v>HFD-EX</v>
      </c>
    </row>
    <row r="228" spans="1:15">
      <c r="A228" s="80">
        <f>'Aim 1 Study Calendar - JV'!A227</f>
        <v>526</v>
      </c>
      <c r="B228" s="1" t="str">
        <f>'Aim 1 Study Calendar - JV'!H227</f>
        <v>gfp/+</v>
      </c>
      <c r="C228" s="1">
        <f>'Aim 1 Study Calendar - JV'!I227</f>
        <v>2</v>
      </c>
      <c r="D228" s="1">
        <f>'Aim 1 Study Calendar - JV'!AQ227</f>
        <v>30</v>
      </c>
      <c r="E228" s="1" t="str">
        <f>'Aim 1 Study Calendar - JV'!L226</f>
        <v>HFD-EX</v>
      </c>
      <c r="H228" s="1">
        <f t="shared" si="41"/>
        <v>0</v>
      </c>
      <c r="I228" s="1">
        <f t="shared" si="42"/>
        <v>0</v>
      </c>
      <c r="K228" s="1">
        <f t="shared" si="43"/>
        <v>526</v>
      </c>
      <c r="L228" s="1" t="str">
        <f t="shared" si="44"/>
        <v>gfp/+</v>
      </c>
      <c r="M228" s="1">
        <f t="shared" si="45"/>
        <v>2</v>
      </c>
      <c r="N228" s="1">
        <f t="shared" si="46"/>
        <v>30</v>
      </c>
      <c r="O228" s="1" t="str">
        <f t="shared" si="47"/>
        <v>HFD-EX</v>
      </c>
    </row>
    <row r="229" spans="1:15">
      <c r="A229" s="80">
        <f>'Aim 1 Study Calendar - JV'!A228</f>
        <v>527</v>
      </c>
      <c r="B229" s="1" t="str">
        <f>'Aim 1 Study Calendar - JV'!H228</f>
        <v>gfp/+</v>
      </c>
      <c r="C229" s="1">
        <f>'Aim 1 Study Calendar - JV'!I228</f>
        <v>2</v>
      </c>
      <c r="D229" s="1">
        <f>'Aim 1 Study Calendar - JV'!AQ228</f>
        <v>30</v>
      </c>
      <c r="E229" s="1" t="str">
        <f>'Aim 1 Study Calendar - JV'!L227</f>
        <v>Not Yet Assigned</v>
      </c>
      <c r="H229" s="1">
        <f t="shared" si="41"/>
        <v>0</v>
      </c>
      <c r="I229" s="1">
        <f t="shared" si="42"/>
        <v>0</v>
      </c>
      <c r="K229" s="1">
        <f t="shared" si="43"/>
        <v>527</v>
      </c>
      <c r="L229" s="1" t="str">
        <f t="shared" si="44"/>
        <v>gfp/+</v>
      </c>
      <c r="M229" s="1">
        <f t="shared" si="45"/>
        <v>2</v>
      </c>
      <c r="N229" s="1">
        <f t="shared" si="46"/>
        <v>30</v>
      </c>
      <c r="O229" s="1" t="str">
        <f t="shared" si="47"/>
        <v>Not Yet Assigned</v>
      </c>
    </row>
    <row r="230" spans="1:15">
      <c r="A230" s="80">
        <f>'Aim 1 Study Calendar - JV'!A229</f>
        <v>528</v>
      </c>
      <c r="B230" s="1" t="str">
        <f>'Aim 1 Study Calendar - JV'!H229</f>
        <v>gfp/+</v>
      </c>
      <c r="C230" s="1">
        <f>'Aim 1 Study Calendar - JV'!I229</f>
        <v>2</v>
      </c>
      <c r="D230" s="1">
        <f>'Aim 1 Study Calendar - JV'!AQ229</f>
        <v>30</v>
      </c>
      <c r="E230" s="1" t="str">
        <f>'Aim 1 Study Calendar - JV'!L228</f>
        <v>Not Yet Assigned</v>
      </c>
      <c r="H230" s="1">
        <f t="shared" si="41"/>
        <v>0</v>
      </c>
      <c r="I230" s="1">
        <f t="shared" si="42"/>
        <v>0</v>
      </c>
      <c r="K230" s="1">
        <f t="shared" si="43"/>
        <v>528</v>
      </c>
      <c r="L230" s="1" t="str">
        <f t="shared" si="44"/>
        <v>gfp/+</v>
      </c>
      <c r="M230" s="1">
        <f t="shared" si="45"/>
        <v>2</v>
      </c>
      <c r="N230" s="1">
        <f t="shared" si="46"/>
        <v>30</v>
      </c>
      <c r="O230" s="1" t="str">
        <f t="shared" si="47"/>
        <v>Not Yet Assigned</v>
      </c>
    </row>
    <row r="231" spans="1:15">
      <c r="A231" s="80">
        <f>'Aim 1 Study Calendar - JV'!A230</f>
        <v>529</v>
      </c>
      <c r="B231" s="1" t="str">
        <f>'Aim 1 Study Calendar - JV'!H230</f>
        <v>gfp/+</v>
      </c>
      <c r="C231" s="1">
        <f>'Aim 1 Study Calendar - JV'!I230</f>
        <v>2</v>
      </c>
      <c r="D231" s="1">
        <f>'Aim 1 Study Calendar - JV'!AQ230</f>
        <v>30</v>
      </c>
      <c r="E231" s="1" t="str">
        <f>'Aim 1 Study Calendar - JV'!L229</f>
        <v>Not Yet Assigned</v>
      </c>
      <c r="H231" s="1">
        <f t="shared" si="41"/>
        <v>0</v>
      </c>
      <c r="I231" s="1">
        <f t="shared" si="42"/>
        <v>0</v>
      </c>
      <c r="K231" s="1">
        <f t="shared" si="43"/>
        <v>529</v>
      </c>
      <c r="L231" s="1" t="str">
        <f t="shared" si="44"/>
        <v>gfp/+</v>
      </c>
      <c r="M231" s="1">
        <f t="shared" si="45"/>
        <v>2</v>
      </c>
      <c r="N231" s="1">
        <f t="shared" si="46"/>
        <v>30</v>
      </c>
      <c r="O231" s="1" t="str">
        <f t="shared" si="47"/>
        <v>Not Yet Assigned</v>
      </c>
    </row>
    <row r="232" spans="1:15">
      <c r="A232" s="80">
        <f>'Aim 1 Study Calendar - JV'!A231</f>
        <v>530</v>
      </c>
      <c r="B232" s="1" t="str">
        <f>'Aim 1 Study Calendar - JV'!H231</f>
        <v>gfp/+</v>
      </c>
      <c r="C232" s="1">
        <f>'Aim 1 Study Calendar - JV'!I231</f>
        <v>2</v>
      </c>
      <c r="D232" s="1">
        <f>'Aim 1 Study Calendar - JV'!AQ231</f>
        <v>30</v>
      </c>
      <c r="E232" s="1" t="str">
        <f>'Aim 1 Study Calendar - JV'!L230</f>
        <v>Not Yet Assigned</v>
      </c>
      <c r="H232" s="1">
        <f t="shared" si="41"/>
        <v>0</v>
      </c>
      <c r="I232" s="1">
        <f t="shared" si="42"/>
        <v>0</v>
      </c>
      <c r="K232" s="1">
        <f t="shared" si="43"/>
        <v>530</v>
      </c>
      <c r="L232" s="1" t="str">
        <f t="shared" si="44"/>
        <v>gfp/+</v>
      </c>
      <c r="M232" s="1">
        <f t="shared" si="45"/>
        <v>2</v>
      </c>
      <c r="N232" s="1">
        <f t="shared" si="46"/>
        <v>30</v>
      </c>
      <c r="O232" s="1" t="str">
        <f t="shared" si="47"/>
        <v>Not Yet Assigned</v>
      </c>
    </row>
    <row r="233" spans="1:15">
      <c r="A233" s="80">
        <f>'Aim 1 Study Calendar - JV'!A232</f>
        <v>0</v>
      </c>
      <c r="B233" s="1">
        <f>'Aim 1 Study Calendar - JV'!H232</f>
        <v>0</v>
      </c>
      <c r="C233" s="1">
        <f>'Aim 1 Study Calendar - JV'!I232</f>
        <v>0</v>
      </c>
      <c r="D233" s="1">
        <f>'Aim 1 Study Calendar - JV'!AQ232</f>
        <v>0</v>
      </c>
      <c r="E233" s="1" t="str">
        <f>'Aim 1 Study Calendar - JV'!L231</f>
        <v>Not Yet Assigned</v>
      </c>
      <c r="H233" s="1">
        <f t="shared" si="41"/>
        <v>0</v>
      </c>
      <c r="I233" s="1">
        <f t="shared" si="42"/>
        <v>0</v>
      </c>
      <c r="K233" s="1">
        <f t="shared" si="43"/>
        <v>0</v>
      </c>
      <c r="L233" s="1">
        <f t="shared" si="44"/>
        <v>0</v>
      </c>
      <c r="M233" s="1">
        <f t="shared" si="45"/>
        <v>0</v>
      </c>
      <c r="N233" s="1">
        <f t="shared" si="46"/>
        <v>0</v>
      </c>
      <c r="O233" s="1" t="str">
        <f t="shared" si="47"/>
        <v>Not Yet Assigned</v>
      </c>
    </row>
    <row r="234" spans="1:15">
      <c r="A234" s="80">
        <f>'Aim 1 Study Calendar - JV'!A233</f>
        <v>0</v>
      </c>
      <c r="B234" s="1">
        <f>'Aim 1 Study Calendar - JV'!H233</f>
        <v>0</v>
      </c>
      <c r="C234" s="1">
        <f>'Aim 1 Study Calendar - JV'!I233</f>
        <v>0</v>
      </c>
      <c r="D234" s="1">
        <f>'Aim 1 Study Calendar - JV'!AQ233</f>
        <v>0</v>
      </c>
      <c r="E234" s="1">
        <f>'Aim 1 Study Calendar - JV'!L232</f>
        <v>0</v>
      </c>
      <c r="H234" s="1">
        <f t="shared" si="41"/>
        <v>0</v>
      </c>
      <c r="I234" s="1">
        <f t="shared" si="42"/>
        <v>0</v>
      </c>
      <c r="K234" s="1">
        <f t="shared" si="43"/>
        <v>0</v>
      </c>
      <c r="L234" s="1">
        <f t="shared" si="44"/>
        <v>0</v>
      </c>
      <c r="M234" s="1">
        <f t="shared" si="45"/>
        <v>0</v>
      </c>
      <c r="N234" s="1">
        <f t="shared" si="46"/>
        <v>0</v>
      </c>
      <c r="O234" s="1">
        <f t="shared" si="47"/>
        <v>0</v>
      </c>
    </row>
    <row r="235" spans="1:15">
      <c r="A235" s="80">
        <f>'Aim 1 Study Calendar - JV'!A234</f>
        <v>0</v>
      </c>
      <c r="B235" s="1">
        <f>'Aim 1 Study Calendar - JV'!H234</f>
        <v>0</v>
      </c>
      <c r="C235" s="1">
        <f>'Aim 1 Study Calendar - JV'!I234</f>
        <v>0</v>
      </c>
      <c r="D235" s="1">
        <f>'Aim 1 Study Calendar - JV'!AQ234</f>
        <v>0</v>
      </c>
      <c r="E235" s="1">
        <f>'Aim 1 Study Calendar - JV'!L233</f>
        <v>0</v>
      </c>
      <c r="H235" s="1">
        <f t="shared" si="41"/>
        <v>0</v>
      </c>
      <c r="I235" s="1">
        <f t="shared" si="42"/>
        <v>0</v>
      </c>
      <c r="K235" s="1">
        <f t="shared" si="43"/>
        <v>0</v>
      </c>
      <c r="L235" s="1">
        <f t="shared" si="44"/>
        <v>0</v>
      </c>
      <c r="M235" s="1">
        <f t="shared" si="45"/>
        <v>0</v>
      </c>
      <c r="N235" s="1">
        <f t="shared" si="46"/>
        <v>0</v>
      </c>
      <c r="O235" s="1">
        <f t="shared" si="47"/>
        <v>0</v>
      </c>
    </row>
    <row r="236" spans="1:15">
      <c r="A236" s="80">
        <f>'Aim 1 Study Calendar - JV'!A235</f>
        <v>0</v>
      </c>
      <c r="B236" s="1">
        <f>'Aim 1 Study Calendar - JV'!H235</f>
        <v>0</v>
      </c>
      <c r="C236" s="1">
        <f>'Aim 1 Study Calendar - JV'!I235</f>
        <v>0</v>
      </c>
      <c r="D236" s="1">
        <f>'Aim 1 Study Calendar - JV'!AQ235</f>
        <v>0</v>
      </c>
      <c r="E236" s="1">
        <f>'Aim 1 Study Calendar - JV'!L234</f>
        <v>0</v>
      </c>
      <c r="H236" s="1">
        <f t="shared" si="41"/>
        <v>0</v>
      </c>
      <c r="I236" s="1">
        <f t="shared" si="42"/>
        <v>0</v>
      </c>
      <c r="K236" s="1">
        <f t="shared" si="43"/>
        <v>0</v>
      </c>
      <c r="L236" s="1">
        <f t="shared" si="44"/>
        <v>0</v>
      </c>
      <c r="M236" s="1">
        <f t="shared" si="45"/>
        <v>0</v>
      </c>
      <c r="N236" s="1">
        <f t="shared" si="46"/>
        <v>0</v>
      </c>
      <c r="O236" s="1">
        <f t="shared" si="47"/>
        <v>0</v>
      </c>
    </row>
    <row r="237" spans="1:15">
      <c r="A237" s="80">
        <f>'Aim 1 Study Calendar - JV'!A236</f>
        <v>0</v>
      </c>
      <c r="B237" s="1">
        <f>'Aim 1 Study Calendar - JV'!H236</f>
        <v>0</v>
      </c>
      <c r="C237" s="1">
        <f>'Aim 1 Study Calendar - JV'!I236</f>
        <v>0</v>
      </c>
      <c r="D237" s="1">
        <f>'Aim 1 Study Calendar - JV'!AQ236</f>
        <v>0</v>
      </c>
      <c r="E237" s="1">
        <f>'Aim 1 Study Calendar - JV'!L235</f>
        <v>0</v>
      </c>
      <c r="H237" s="1">
        <f t="shared" si="41"/>
        <v>0</v>
      </c>
      <c r="I237" s="1">
        <f t="shared" si="42"/>
        <v>0</v>
      </c>
      <c r="K237" s="1">
        <f t="shared" si="43"/>
        <v>0</v>
      </c>
      <c r="L237" s="1">
        <f t="shared" si="44"/>
        <v>0</v>
      </c>
      <c r="M237" s="1">
        <f t="shared" si="45"/>
        <v>0</v>
      </c>
      <c r="N237" s="1">
        <f t="shared" si="46"/>
        <v>0</v>
      </c>
      <c r="O237" s="1">
        <f t="shared" si="47"/>
        <v>0</v>
      </c>
    </row>
    <row r="238" spans="1:15">
      <c r="A238" s="80">
        <f>'Aim 1 Study Calendar - JV'!A237</f>
        <v>0</v>
      </c>
      <c r="B238" s="1">
        <f>'Aim 1 Study Calendar - JV'!H237</f>
        <v>0</v>
      </c>
      <c r="C238" s="1">
        <f>'Aim 1 Study Calendar - JV'!I237</f>
        <v>0</v>
      </c>
      <c r="D238" s="1">
        <f>'Aim 1 Study Calendar - JV'!AQ237</f>
        <v>0</v>
      </c>
      <c r="E238" s="1">
        <f>'Aim 1 Study Calendar - JV'!L236</f>
        <v>0</v>
      </c>
      <c r="H238" s="1">
        <f t="shared" si="41"/>
        <v>0</v>
      </c>
      <c r="I238" s="1">
        <f t="shared" si="42"/>
        <v>0</v>
      </c>
      <c r="K238" s="1">
        <f t="shared" si="43"/>
        <v>0</v>
      </c>
      <c r="L238" s="1">
        <f t="shared" si="44"/>
        <v>0</v>
      </c>
      <c r="M238" s="1">
        <f t="shared" si="45"/>
        <v>0</v>
      </c>
      <c r="N238" s="1">
        <f t="shared" si="46"/>
        <v>0</v>
      </c>
      <c r="O238" s="1">
        <f t="shared" si="47"/>
        <v>0</v>
      </c>
    </row>
  </sheetData>
  <mergeCells count="2">
    <mergeCell ref="A1:I1"/>
    <mergeCell ref="K1:S1"/>
  </mergeCells>
  <conditionalFormatting sqref="E2">
    <cfRule type="cellIs" dxfId="23" priority="9" operator="equal">
      <formula>"HFD-SED"</formula>
    </cfRule>
    <cfRule type="cellIs" dxfId="22" priority="10" operator="equal">
      <formula>"HFD-EX"</formula>
    </cfRule>
    <cfRule type="cellIs" dxfId="21" priority="11" operator="equal">
      <formula>"CON-SED"</formula>
    </cfRule>
    <cfRule type="cellIs" dxfId="20" priority="12" operator="equal">
      <formula>"CON-EX"</formula>
    </cfRule>
  </conditionalFormatting>
  <conditionalFormatting sqref="O2">
    <cfRule type="cellIs" dxfId="19" priority="5" operator="equal">
      <formula>"HFD-SED"</formula>
    </cfRule>
    <cfRule type="cellIs" dxfId="18" priority="6" operator="equal">
      <formula>"HFD-EX"</formula>
    </cfRule>
    <cfRule type="cellIs" dxfId="17" priority="7" operator="equal">
      <formula>"CON-SED"</formula>
    </cfRule>
    <cfRule type="cellIs" dxfId="16" priority="8" operator="equal">
      <formula>"CON-EX"</formula>
    </cfRule>
  </conditionalFormatting>
  <conditionalFormatting sqref="E1:E1048576 O1:O1048576">
    <cfRule type="cellIs" dxfId="15" priority="1" operator="equal">
      <formula>"CON-EX"</formula>
    </cfRule>
    <cfRule type="cellIs" dxfId="14" priority="2" operator="equal">
      <formula>"HFD-EX"</formula>
    </cfRule>
    <cfRule type="cellIs" dxfId="13" priority="3" operator="equal">
      <formula>"HFD-SED"</formula>
    </cfRule>
    <cfRule type="cellIs" dxfId="12" priority="4" operator="equal">
      <formula>"CON-SED"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5841-8E7E-42BB-9324-9DA5480C7B95}">
  <dimension ref="A1:S179"/>
  <sheetViews>
    <sheetView workbookViewId="0">
      <selection activeCell="G12" sqref="G12"/>
    </sheetView>
  </sheetViews>
  <sheetFormatPr defaultColWidth="8.625" defaultRowHeight="14.25"/>
  <cols>
    <col min="1" max="4" width="12.625" style="1" customWidth="1"/>
    <col min="5" max="5" width="14.625" style="1" customWidth="1"/>
    <col min="6" max="9" width="12.625" style="1" customWidth="1"/>
    <col min="10" max="10" width="8.625" style="1" bestFit="1" customWidth="1"/>
    <col min="11" max="14" width="12.625" style="1" customWidth="1"/>
    <col min="15" max="15" width="14.625" style="1" customWidth="1"/>
    <col min="16" max="17" width="12.625" style="80" customWidth="1"/>
    <col min="18" max="19" width="12.625" style="1" customWidth="1"/>
  </cols>
  <sheetData>
    <row r="1" spans="1:19">
      <c r="A1" s="214" t="s">
        <v>336</v>
      </c>
      <c r="B1" s="214"/>
      <c r="C1" s="214"/>
      <c r="D1" s="214"/>
      <c r="E1" s="214"/>
      <c r="F1" s="214"/>
      <c r="G1" s="214"/>
      <c r="H1" s="214"/>
      <c r="I1" s="214"/>
      <c r="K1" s="214" t="s">
        <v>337</v>
      </c>
      <c r="L1" s="214"/>
      <c r="M1" s="214"/>
      <c r="N1" s="214"/>
      <c r="O1" s="214"/>
      <c r="P1" s="214"/>
      <c r="Q1" s="214"/>
      <c r="R1" s="214"/>
      <c r="S1" s="214"/>
    </row>
    <row r="2" spans="1:19">
      <c r="A2" s="5" t="s">
        <v>338</v>
      </c>
      <c r="B2" s="5" t="s">
        <v>7</v>
      </c>
      <c r="C2" s="5" t="s">
        <v>8</v>
      </c>
      <c r="D2" s="5" t="s">
        <v>339</v>
      </c>
      <c r="E2" s="5" t="s">
        <v>340</v>
      </c>
      <c r="F2" s="6" t="s">
        <v>341</v>
      </c>
      <c r="G2" s="6" t="s">
        <v>342</v>
      </c>
      <c r="H2" s="5" t="s">
        <v>343</v>
      </c>
      <c r="I2" s="5" t="s">
        <v>344</v>
      </c>
      <c r="K2" s="5" t="s">
        <v>338</v>
      </c>
      <c r="L2" s="5" t="s">
        <v>7</v>
      </c>
      <c r="M2" s="5" t="s">
        <v>8</v>
      </c>
      <c r="N2" s="5" t="s">
        <v>339</v>
      </c>
      <c r="O2" s="5" t="s">
        <v>340</v>
      </c>
      <c r="P2" s="158" t="s">
        <v>341</v>
      </c>
      <c r="Q2" s="158" t="s">
        <v>342</v>
      </c>
      <c r="R2" s="5" t="s">
        <v>343</v>
      </c>
      <c r="S2" s="5" t="s">
        <v>344</v>
      </c>
    </row>
    <row r="3" spans="1:19">
      <c r="A3" s="80">
        <f>'Aim 2 Study Calendar - LEO'!A2</f>
        <v>200</v>
      </c>
      <c r="B3" s="1" t="str">
        <f>'Aim 2 Study Calendar - LEO'!H2</f>
        <v>gfp/gfp</v>
      </c>
      <c r="C3" s="1">
        <f>'Aim 2 Study Calendar - LEO'!I2</f>
        <v>2</v>
      </c>
      <c r="D3" s="1">
        <f>'Aim 2 Study Calendar - LEO'!AR2</f>
        <v>30</v>
      </c>
      <c r="E3" s="1" t="str">
        <f>'Aim 2 Study Calendar - LEO'!L2</f>
        <v>CON-SED</v>
      </c>
      <c r="F3" s="1">
        <v>9</v>
      </c>
      <c r="G3" s="1">
        <v>52</v>
      </c>
      <c r="H3" s="1">
        <f t="shared" ref="H3:H34" si="0">F3+(G3/60)</f>
        <v>9.8666666666666671</v>
      </c>
      <c r="I3" s="1">
        <f t="shared" ref="I3:I34" si="1">G3+(F3*60)</f>
        <v>592</v>
      </c>
      <c r="K3" s="1">
        <f t="shared" ref="K3:K34" si="2">A3</f>
        <v>200</v>
      </c>
      <c r="L3" s="1" t="str">
        <f t="shared" ref="L3:L34" si="3">B3</f>
        <v>gfp/gfp</v>
      </c>
      <c r="M3" s="1">
        <f t="shared" ref="M3:M34" si="4">C3</f>
        <v>2</v>
      </c>
      <c r="N3" s="1">
        <f t="shared" ref="N3:N34" si="5">D3</f>
        <v>30</v>
      </c>
      <c r="O3" s="1" t="str">
        <f t="shared" ref="O3:O34" si="6">E3</f>
        <v>CON-SED</v>
      </c>
      <c r="P3" s="80" t="str">
        <f t="shared" ref="P3:P34" si="7">IF(N3=4, "N/A","")</f>
        <v/>
      </c>
      <c r="R3" s="1" t="e">
        <f t="shared" ref="R3:R34" si="8">P3+(Q3/60)</f>
        <v>#VALUE!</v>
      </c>
      <c r="S3" s="1" t="e">
        <f t="shared" ref="S3:S34" si="9">Q3+(P3*60)</f>
        <v>#VALUE!</v>
      </c>
    </row>
    <row r="4" spans="1:19">
      <c r="A4" s="80">
        <v>201</v>
      </c>
      <c r="B4" s="1" t="str">
        <f>'Aim 2 Study Calendar - LEO'!H3</f>
        <v>gfp/+</v>
      </c>
      <c r="C4" s="1">
        <f>'Aim 2 Study Calendar - LEO'!I3</f>
        <v>2</v>
      </c>
      <c r="D4" s="1">
        <f>'Aim 2 Study Calendar - LEO'!AR3</f>
        <v>30</v>
      </c>
      <c r="E4" s="1" t="str">
        <f>'Aim 2 Study Calendar - LEO'!L3</f>
        <v>CON-SED</v>
      </c>
      <c r="F4" s="1">
        <v>21</v>
      </c>
      <c r="G4" s="1">
        <v>19</v>
      </c>
      <c r="H4" s="1">
        <f t="shared" si="0"/>
        <v>21.316666666666666</v>
      </c>
      <c r="I4" s="1">
        <f t="shared" si="1"/>
        <v>1279</v>
      </c>
      <c r="K4" s="1">
        <f t="shared" si="2"/>
        <v>201</v>
      </c>
      <c r="L4" s="1" t="str">
        <f t="shared" si="3"/>
        <v>gfp/+</v>
      </c>
      <c r="M4" s="1">
        <f t="shared" si="4"/>
        <v>2</v>
      </c>
      <c r="N4" s="1">
        <f t="shared" si="5"/>
        <v>30</v>
      </c>
      <c r="O4" s="1" t="str">
        <f t="shared" si="6"/>
        <v>CON-SED</v>
      </c>
      <c r="P4" s="80" t="str">
        <f t="shared" si="7"/>
        <v/>
      </c>
      <c r="R4" s="1" t="e">
        <f t="shared" si="8"/>
        <v>#VALUE!</v>
      </c>
      <c r="S4" s="1" t="e">
        <f t="shared" si="9"/>
        <v>#VALUE!</v>
      </c>
    </row>
    <row r="5" spans="1:19">
      <c r="A5" s="80">
        <v>202</v>
      </c>
      <c r="B5" s="1" t="str">
        <f>'Aim 2 Study Calendar - LEO'!H4</f>
        <v>gfp/gfp</v>
      </c>
      <c r="C5" s="1">
        <f>'Aim 2 Study Calendar - LEO'!I4</f>
        <v>2</v>
      </c>
      <c r="D5" s="1">
        <f>'Aim 2 Study Calendar - LEO'!AR4</f>
        <v>30</v>
      </c>
      <c r="E5" s="1" t="str">
        <f>'Aim 2 Study Calendar - LEO'!L4</f>
        <v>CON-EX</v>
      </c>
      <c r="F5" s="1">
        <v>10</v>
      </c>
      <c r="G5" s="1">
        <v>48</v>
      </c>
      <c r="H5" s="1">
        <f t="shared" si="0"/>
        <v>10.8</v>
      </c>
      <c r="I5" s="1">
        <f t="shared" si="1"/>
        <v>648</v>
      </c>
      <c r="K5" s="1">
        <f t="shared" si="2"/>
        <v>202</v>
      </c>
      <c r="L5" s="1" t="str">
        <f t="shared" si="3"/>
        <v>gfp/gfp</v>
      </c>
      <c r="M5" s="1">
        <f t="shared" si="4"/>
        <v>2</v>
      </c>
      <c r="N5" s="1">
        <f t="shared" si="5"/>
        <v>30</v>
      </c>
      <c r="O5" s="1" t="str">
        <f t="shared" si="6"/>
        <v>CON-EX</v>
      </c>
      <c r="P5" s="80" t="str">
        <f t="shared" si="7"/>
        <v/>
      </c>
      <c r="R5" s="1" t="e">
        <f t="shared" si="8"/>
        <v>#VALUE!</v>
      </c>
      <c r="S5" s="1" t="e">
        <f t="shared" si="9"/>
        <v>#VALUE!</v>
      </c>
    </row>
    <row r="6" spans="1:19">
      <c r="A6" s="80">
        <v>203</v>
      </c>
      <c r="B6" s="1" t="str">
        <f>'Aim 2 Study Calendar - LEO'!H5</f>
        <v>gfp/+</v>
      </c>
      <c r="C6" s="1">
        <f>'Aim 2 Study Calendar - LEO'!I5</f>
        <v>2</v>
      </c>
      <c r="D6" s="1">
        <f>'Aim 2 Study Calendar - LEO'!AR5</f>
        <v>30</v>
      </c>
      <c r="E6" s="1" t="str">
        <f>'Aim 2 Study Calendar - LEO'!L5</f>
        <v>CON-EX</v>
      </c>
      <c r="F6" s="1">
        <v>21</v>
      </c>
      <c r="G6" s="1">
        <v>52</v>
      </c>
      <c r="H6" s="1">
        <f t="shared" si="0"/>
        <v>21.866666666666667</v>
      </c>
      <c r="I6" s="1">
        <f t="shared" si="1"/>
        <v>1312</v>
      </c>
      <c r="K6" s="1">
        <f t="shared" si="2"/>
        <v>203</v>
      </c>
      <c r="L6" s="1" t="str">
        <f t="shared" si="3"/>
        <v>gfp/+</v>
      </c>
      <c r="M6" s="1">
        <f t="shared" si="4"/>
        <v>2</v>
      </c>
      <c r="N6" s="1">
        <f t="shared" si="5"/>
        <v>30</v>
      </c>
      <c r="O6" s="1" t="str">
        <f t="shared" si="6"/>
        <v>CON-EX</v>
      </c>
      <c r="P6" s="80" t="str">
        <f t="shared" si="7"/>
        <v/>
      </c>
      <c r="R6" s="1" t="e">
        <f t="shared" si="8"/>
        <v>#VALUE!</v>
      </c>
      <c r="S6" s="1" t="e">
        <f t="shared" si="9"/>
        <v>#VALUE!</v>
      </c>
    </row>
    <row r="7" spans="1:19">
      <c r="A7" s="80">
        <v>204</v>
      </c>
      <c r="B7" s="1" t="str">
        <f>'Aim 2 Study Calendar - LEO'!H6</f>
        <v>gfp/gfp</v>
      </c>
      <c r="C7" s="1">
        <f>'Aim 2 Study Calendar - LEO'!I6</f>
        <v>2</v>
      </c>
      <c r="D7" s="1">
        <f>'Aim 2 Study Calendar - LEO'!AR6</f>
        <v>30</v>
      </c>
      <c r="E7" s="1" t="str">
        <f>'Aim 2 Study Calendar - LEO'!L6</f>
        <v>CON-SED</v>
      </c>
      <c r="F7" s="1">
        <v>35</v>
      </c>
      <c r="G7" s="1">
        <v>1</v>
      </c>
      <c r="H7" s="1">
        <f t="shared" si="0"/>
        <v>35.016666666666666</v>
      </c>
      <c r="I7" s="1">
        <f t="shared" si="1"/>
        <v>2101</v>
      </c>
      <c r="K7" s="1">
        <f t="shared" si="2"/>
        <v>204</v>
      </c>
      <c r="L7" s="1" t="str">
        <f t="shared" si="3"/>
        <v>gfp/gfp</v>
      </c>
      <c r="M7" s="1">
        <f t="shared" si="4"/>
        <v>2</v>
      </c>
      <c r="N7" s="1">
        <f t="shared" si="5"/>
        <v>30</v>
      </c>
      <c r="O7" s="1" t="str">
        <f t="shared" si="6"/>
        <v>CON-SED</v>
      </c>
      <c r="P7" s="80" t="str">
        <f t="shared" si="7"/>
        <v/>
      </c>
      <c r="R7" s="1" t="e">
        <f t="shared" si="8"/>
        <v>#VALUE!</v>
      </c>
      <c r="S7" s="1" t="e">
        <f t="shared" si="9"/>
        <v>#VALUE!</v>
      </c>
    </row>
    <row r="8" spans="1:19">
      <c r="A8" s="80">
        <v>205</v>
      </c>
      <c r="B8" s="1" t="str">
        <f>'Aim 2 Study Calendar - LEO'!H7</f>
        <v>gfp/+</v>
      </c>
      <c r="C8" s="1">
        <f>'Aim 2 Study Calendar - LEO'!I7</f>
        <v>2</v>
      </c>
      <c r="D8" s="1">
        <f>'Aim 2 Study Calendar - LEO'!AR7</f>
        <v>30</v>
      </c>
      <c r="E8" s="1" t="str">
        <f>'Aim 2 Study Calendar - LEO'!L7</f>
        <v>HFD-SED</v>
      </c>
      <c r="F8" s="1">
        <v>25</v>
      </c>
      <c r="G8" s="1">
        <v>28</v>
      </c>
      <c r="H8" s="1">
        <f t="shared" si="0"/>
        <v>25.466666666666665</v>
      </c>
      <c r="I8" s="1">
        <f t="shared" si="1"/>
        <v>1528</v>
      </c>
      <c r="K8" s="1">
        <f t="shared" si="2"/>
        <v>205</v>
      </c>
      <c r="L8" s="1" t="str">
        <f t="shared" si="3"/>
        <v>gfp/+</v>
      </c>
      <c r="M8" s="1">
        <f t="shared" si="4"/>
        <v>2</v>
      </c>
      <c r="N8" s="1">
        <f t="shared" si="5"/>
        <v>30</v>
      </c>
      <c r="O8" s="1" t="str">
        <f t="shared" si="6"/>
        <v>HFD-SED</v>
      </c>
      <c r="P8" s="80" t="str">
        <f t="shared" si="7"/>
        <v/>
      </c>
      <c r="R8" s="1" t="e">
        <f t="shared" si="8"/>
        <v>#VALUE!</v>
      </c>
      <c r="S8" s="1" t="e">
        <f t="shared" si="9"/>
        <v>#VALUE!</v>
      </c>
    </row>
    <row r="9" spans="1:19">
      <c r="A9" s="80">
        <v>206</v>
      </c>
      <c r="B9" s="1" t="str">
        <f>'Aim 2 Study Calendar - LEO'!H8</f>
        <v>gfp/gfp</v>
      </c>
      <c r="C9" s="1">
        <f>'Aim 2 Study Calendar - LEO'!I8</f>
        <v>2</v>
      </c>
      <c r="D9" s="1">
        <f>'Aim 2 Study Calendar - LEO'!AR8</f>
        <v>30</v>
      </c>
      <c r="E9" s="1" t="str">
        <f>'Aim 2 Study Calendar - LEO'!L8</f>
        <v>HFD-EX</v>
      </c>
      <c r="F9" s="1">
        <v>17</v>
      </c>
      <c r="G9" s="1">
        <v>31</v>
      </c>
      <c r="H9" s="1">
        <f t="shared" si="0"/>
        <v>17.516666666666666</v>
      </c>
      <c r="I9" s="1">
        <f t="shared" si="1"/>
        <v>1051</v>
      </c>
      <c r="K9" s="1">
        <f t="shared" si="2"/>
        <v>206</v>
      </c>
      <c r="L9" s="1" t="str">
        <f t="shared" si="3"/>
        <v>gfp/gfp</v>
      </c>
      <c r="M9" s="1">
        <f t="shared" si="4"/>
        <v>2</v>
      </c>
      <c r="N9" s="1">
        <f t="shared" si="5"/>
        <v>30</v>
      </c>
      <c r="O9" s="1" t="str">
        <f t="shared" si="6"/>
        <v>HFD-EX</v>
      </c>
      <c r="P9" s="80" t="str">
        <f t="shared" si="7"/>
        <v/>
      </c>
      <c r="R9" s="1" t="e">
        <f t="shared" si="8"/>
        <v>#VALUE!</v>
      </c>
      <c r="S9" s="1" t="e">
        <f t="shared" si="9"/>
        <v>#VALUE!</v>
      </c>
    </row>
    <row r="10" spans="1:19">
      <c r="A10" s="80">
        <v>207</v>
      </c>
      <c r="B10" s="1" t="str">
        <f>'Aim 2 Study Calendar - LEO'!H9</f>
        <v>gfp/+</v>
      </c>
      <c r="C10" s="1">
        <f>'Aim 2 Study Calendar - LEO'!I9</f>
        <v>2</v>
      </c>
      <c r="D10" s="1">
        <f>'Aim 2 Study Calendar - LEO'!AR9</f>
        <v>30</v>
      </c>
      <c r="E10" s="1" t="str">
        <f>'Aim 2 Study Calendar - LEO'!L9</f>
        <v>HFD-EX</v>
      </c>
      <c r="H10" s="1">
        <f t="shared" si="0"/>
        <v>0</v>
      </c>
      <c r="I10" s="1">
        <f t="shared" si="1"/>
        <v>0</v>
      </c>
      <c r="K10" s="1">
        <f t="shared" si="2"/>
        <v>207</v>
      </c>
      <c r="L10" s="1" t="str">
        <f t="shared" si="3"/>
        <v>gfp/+</v>
      </c>
      <c r="M10" s="1">
        <f t="shared" si="4"/>
        <v>2</v>
      </c>
      <c r="N10" s="1">
        <f t="shared" si="5"/>
        <v>30</v>
      </c>
      <c r="O10" s="1" t="str">
        <f t="shared" si="6"/>
        <v>HFD-EX</v>
      </c>
      <c r="P10" s="80" t="str">
        <f t="shared" si="7"/>
        <v/>
      </c>
      <c r="R10" s="1" t="e">
        <f t="shared" si="8"/>
        <v>#VALUE!</v>
      </c>
      <c r="S10" s="1" t="e">
        <f t="shared" si="9"/>
        <v>#VALUE!</v>
      </c>
    </row>
    <row r="11" spans="1:19">
      <c r="A11" s="80">
        <v>208</v>
      </c>
      <c r="B11" s="1" t="str">
        <f>'Aim 2 Study Calendar - LEO'!H10</f>
        <v>+/+</v>
      </c>
      <c r="C11" s="1">
        <f>'Aim 2 Study Calendar - LEO'!I10</f>
        <v>2</v>
      </c>
      <c r="D11" s="1">
        <f>'Aim 2 Study Calendar - LEO'!AR10</f>
        <v>30</v>
      </c>
      <c r="E11" s="1" t="str">
        <f>'Aim 2 Study Calendar - LEO'!L10</f>
        <v>Not Yet Assigned</v>
      </c>
      <c r="H11" s="1">
        <f t="shared" si="0"/>
        <v>0</v>
      </c>
      <c r="I11" s="1">
        <f t="shared" si="1"/>
        <v>0</v>
      </c>
      <c r="K11" s="1">
        <f t="shared" si="2"/>
        <v>208</v>
      </c>
      <c r="L11" s="1" t="str">
        <f t="shared" si="3"/>
        <v>+/+</v>
      </c>
      <c r="M11" s="1">
        <f t="shared" si="4"/>
        <v>2</v>
      </c>
      <c r="N11" s="1">
        <f t="shared" si="5"/>
        <v>30</v>
      </c>
      <c r="O11" s="1" t="str">
        <f t="shared" si="6"/>
        <v>Not Yet Assigned</v>
      </c>
      <c r="P11" s="80" t="str">
        <f t="shared" si="7"/>
        <v/>
      </c>
      <c r="R11" s="1" t="e">
        <f t="shared" si="8"/>
        <v>#VALUE!</v>
      </c>
      <c r="S11" s="1" t="e">
        <f t="shared" si="9"/>
        <v>#VALUE!</v>
      </c>
    </row>
    <row r="12" spans="1:19">
      <c r="A12" s="80">
        <v>209</v>
      </c>
      <c r="B12" s="1" t="str">
        <f>'Aim 2 Study Calendar - LEO'!H11</f>
        <v>gfp/+</v>
      </c>
      <c r="C12" s="1">
        <f>'Aim 2 Study Calendar - LEO'!I11</f>
        <v>2</v>
      </c>
      <c r="D12" s="1">
        <f>'Aim 2 Study Calendar - LEO'!AR11</f>
        <v>30</v>
      </c>
      <c r="E12" s="1" t="str">
        <f>'Aim 2 Study Calendar - LEO'!L11</f>
        <v>CON-EX</v>
      </c>
      <c r="H12" s="1">
        <f t="shared" si="0"/>
        <v>0</v>
      </c>
      <c r="I12" s="1">
        <f t="shared" si="1"/>
        <v>0</v>
      </c>
      <c r="K12" s="1">
        <f t="shared" si="2"/>
        <v>209</v>
      </c>
      <c r="L12" s="1" t="str">
        <f t="shared" si="3"/>
        <v>gfp/+</v>
      </c>
      <c r="M12" s="1">
        <f t="shared" si="4"/>
        <v>2</v>
      </c>
      <c r="N12" s="1">
        <f t="shared" si="5"/>
        <v>30</v>
      </c>
      <c r="O12" s="1" t="str">
        <f t="shared" si="6"/>
        <v>CON-EX</v>
      </c>
      <c r="P12" s="80" t="str">
        <f t="shared" si="7"/>
        <v/>
      </c>
      <c r="R12" s="1" t="e">
        <f t="shared" si="8"/>
        <v>#VALUE!</v>
      </c>
      <c r="S12" s="1" t="e">
        <f t="shared" si="9"/>
        <v>#VALUE!</v>
      </c>
    </row>
    <row r="13" spans="1:19">
      <c r="A13" s="80">
        <v>210</v>
      </c>
      <c r="B13" s="1" t="str">
        <f>'Aim 2 Study Calendar - LEO'!H12</f>
        <v>gfp/gfp</v>
      </c>
      <c r="C13" s="1">
        <f>'Aim 2 Study Calendar - LEO'!I12</f>
        <v>2</v>
      </c>
      <c r="D13" s="1">
        <f>'Aim 2 Study Calendar - LEO'!AR12</f>
        <v>30</v>
      </c>
      <c r="E13" s="1" t="str">
        <f>'Aim 2 Study Calendar - LEO'!L12</f>
        <v>CON-SED</v>
      </c>
      <c r="H13" s="1">
        <f t="shared" si="0"/>
        <v>0</v>
      </c>
      <c r="I13" s="1">
        <f t="shared" si="1"/>
        <v>0</v>
      </c>
      <c r="K13" s="1">
        <f t="shared" si="2"/>
        <v>210</v>
      </c>
      <c r="L13" s="1" t="str">
        <f t="shared" si="3"/>
        <v>gfp/gfp</v>
      </c>
      <c r="M13" s="1">
        <f t="shared" si="4"/>
        <v>2</v>
      </c>
      <c r="N13" s="1">
        <f t="shared" si="5"/>
        <v>30</v>
      </c>
      <c r="O13" s="1" t="str">
        <f t="shared" si="6"/>
        <v>CON-SED</v>
      </c>
      <c r="P13" s="80" t="str">
        <f t="shared" si="7"/>
        <v/>
      </c>
      <c r="R13" s="1" t="e">
        <f t="shared" si="8"/>
        <v>#VALUE!</v>
      </c>
      <c r="S13" s="1" t="e">
        <f t="shared" si="9"/>
        <v>#VALUE!</v>
      </c>
    </row>
    <row r="14" spans="1:19">
      <c r="A14" s="80">
        <v>211</v>
      </c>
      <c r="B14" s="1" t="str">
        <f>'Aim 2 Study Calendar - LEO'!H13</f>
        <v>gfp/+</v>
      </c>
      <c r="C14" s="1">
        <f>'Aim 2 Study Calendar - LEO'!I13</f>
        <v>2</v>
      </c>
      <c r="D14" s="1">
        <f>'Aim 2 Study Calendar - LEO'!AR13</f>
        <v>30</v>
      </c>
      <c r="E14" s="1" t="str">
        <f>'Aim 2 Study Calendar - LEO'!L13</f>
        <v>CON-EX</v>
      </c>
      <c r="F14" s="122"/>
      <c r="G14" s="122"/>
      <c r="H14" s="1">
        <f t="shared" si="0"/>
        <v>0</v>
      </c>
      <c r="I14" s="1">
        <f t="shared" si="1"/>
        <v>0</v>
      </c>
      <c r="J14" s="122"/>
      <c r="K14" s="122">
        <f t="shared" si="2"/>
        <v>211</v>
      </c>
      <c r="L14" s="122" t="str">
        <f t="shared" si="3"/>
        <v>gfp/+</v>
      </c>
      <c r="M14" s="122">
        <f t="shared" si="4"/>
        <v>2</v>
      </c>
      <c r="N14" s="122">
        <f t="shared" si="5"/>
        <v>30</v>
      </c>
      <c r="O14" s="122" t="str">
        <f t="shared" si="6"/>
        <v>CON-EX</v>
      </c>
      <c r="P14" s="134" t="str">
        <f t="shared" si="7"/>
        <v/>
      </c>
      <c r="Q14" s="134"/>
      <c r="R14" s="1" t="e">
        <f t="shared" si="8"/>
        <v>#VALUE!</v>
      </c>
      <c r="S14" s="1" t="e">
        <f t="shared" si="9"/>
        <v>#VALUE!</v>
      </c>
    </row>
    <row r="15" spans="1:19">
      <c r="A15" s="80">
        <v>212</v>
      </c>
      <c r="B15" s="1" t="str">
        <f>'Aim 2 Study Calendar - LEO'!H14</f>
        <v>gfp/+</v>
      </c>
      <c r="C15" s="1">
        <f>'Aim 2 Study Calendar - LEO'!I14</f>
        <v>2</v>
      </c>
      <c r="D15" s="1">
        <f>'Aim 2 Study Calendar - LEO'!AR14</f>
        <v>30</v>
      </c>
      <c r="E15" s="1" t="str">
        <f>'Aim 2 Study Calendar - LEO'!L14</f>
        <v>HFD-EX</v>
      </c>
      <c r="H15" s="1">
        <f t="shared" si="0"/>
        <v>0</v>
      </c>
      <c r="I15" s="1">
        <f t="shared" si="1"/>
        <v>0</v>
      </c>
      <c r="K15" s="1">
        <f t="shared" si="2"/>
        <v>212</v>
      </c>
      <c r="L15" s="1" t="str">
        <f t="shared" si="3"/>
        <v>gfp/+</v>
      </c>
      <c r="M15" s="1">
        <f t="shared" si="4"/>
        <v>2</v>
      </c>
      <c r="N15" s="1">
        <f t="shared" si="5"/>
        <v>30</v>
      </c>
      <c r="O15" s="1" t="str">
        <f t="shared" si="6"/>
        <v>HFD-EX</v>
      </c>
      <c r="P15" s="80" t="str">
        <f t="shared" si="7"/>
        <v/>
      </c>
      <c r="R15" s="1" t="e">
        <f t="shared" si="8"/>
        <v>#VALUE!</v>
      </c>
      <c r="S15" s="1" t="e">
        <f t="shared" si="9"/>
        <v>#VALUE!</v>
      </c>
    </row>
    <row r="16" spans="1:19">
      <c r="A16" s="80">
        <v>213</v>
      </c>
      <c r="B16" s="1" t="str">
        <f>'Aim 2 Study Calendar - LEO'!H15</f>
        <v>gfp/gfp</v>
      </c>
      <c r="C16" s="1">
        <f>'Aim 2 Study Calendar - LEO'!I15</f>
        <v>2</v>
      </c>
      <c r="D16" s="1">
        <f>'Aim 2 Study Calendar - LEO'!AR15</f>
        <v>30</v>
      </c>
      <c r="E16" s="1" t="str">
        <f>'Aim 2 Study Calendar - LEO'!L15</f>
        <v>HFD-EX</v>
      </c>
      <c r="H16" s="1">
        <f t="shared" si="0"/>
        <v>0</v>
      </c>
      <c r="I16" s="1">
        <f t="shared" si="1"/>
        <v>0</v>
      </c>
      <c r="K16" s="1">
        <f t="shared" si="2"/>
        <v>213</v>
      </c>
      <c r="L16" s="1" t="str">
        <f t="shared" si="3"/>
        <v>gfp/gfp</v>
      </c>
      <c r="M16" s="1">
        <f t="shared" si="4"/>
        <v>2</v>
      </c>
      <c r="N16" s="1">
        <f t="shared" si="5"/>
        <v>30</v>
      </c>
      <c r="O16" s="1" t="str">
        <f t="shared" si="6"/>
        <v>HFD-EX</v>
      </c>
      <c r="P16" s="80" t="str">
        <f t="shared" si="7"/>
        <v/>
      </c>
      <c r="R16" s="1" t="e">
        <f t="shared" si="8"/>
        <v>#VALUE!</v>
      </c>
      <c r="S16" s="1" t="e">
        <f t="shared" si="9"/>
        <v>#VALUE!</v>
      </c>
    </row>
    <row r="17" spans="1:19">
      <c r="A17" s="80">
        <v>214</v>
      </c>
      <c r="B17" s="1" t="str">
        <f>'Aim 2 Study Calendar - LEO'!H16</f>
        <v>gfp/+</v>
      </c>
      <c r="C17" s="1">
        <f>'Aim 2 Study Calendar - LEO'!I16</f>
        <v>2</v>
      </c>
      <c r="D17" s="1">
        <f>'Aim 2 Study Calendar - LEO'!AR16</f>
        <v>30</v>
      </c>
      <c r="E17" s="1" t="str">
        <f>'Aim 2 Study Calendar - LEO'!L16</f>
        <v>HFD-EX</v>
      </c>
      <c r="H17" s="1">
        <f t="shared" si="0"/>
        <v>0</v>
      </c>
      <c r="I17" s="1">
        <f t="shared" si="1"/>
        <v>0</v>
      </c>
      <c r="K17" s="1">
        <f t="shared" si="2"/>
        <v>214</v>
      </c>
      <c r="L17" s="1" t="str">
        <f t="shared" si="3"/>
        <v>gfp/+</v>
      </c>
      <c r="M17" s="1">
        <f t="shared" si="4"/>
        <v>2</v>
      </c>
      <c r="N17" s="1">
        <f t="shared" si="5"/>
        <v>30</v>
      </c>
      <c r="O17" s="1" t="str">
        <f t="shared" si="6"/>
        <v>HFD-EX</v>
      </c>
      <c r="P17" s="80" t="str">
        <f t="shared" si="7"/>
        <v/>
      </c>
      <c r="R17" s="1" t="e">
        <f t="shared" si="8"/>
        <v>#VALUE!</v>
      </c>
      <c r="S17" s="1" t="e">
        <f t="shared" si="9"/>
        <v>#VALUE!</v>
      </c>
    </row>
    <row r="18" spans="1:19">
      <c r="A18" s="80">
        <v>215</v>
      </c>
      <c r="B18" s="1" t="str">
        <f>'Aim 2 Study Calendar - LEO'!H17</f>
        <v>gfp/+</v>
      </c>
      <c r="C18" s="1">
        <f>'Aim 2 Study Calendar - LEO'!I17</f>
        <v>2</v>
      </c>
      <c r="D18" s="1">
        <f>'Aim 2 Study Calendar - LEO'!AR17</f>
        <v>30</v>
      </c>
      <c r="E18" s="1" t="str">
        <f>'Aim 2 Study Calendar - LEO'!L17</f>
        <v>HFD-SED</v>
      </c>
      <c r="H18" s="1">
        <f t="shared" si="0"/>
        <v>0</v>
      </c>
      <c r="I18" s="1">
        <f t="shared" si="1"/>
        <v>0</v>
      </c>
      <c r="K18" s="1">
        <f t="shared" si="2"/>
        <v>215</v>
      </c>
      <c r="L18" s="1" t="str">
        <f t="shared" si="3"/>
        <v>gfp/+</v>
      </c>
      <c r="M18" s="1">
        <f t="shared" si="4"/>
        <v>2</v>
      </c>
      <c r="N18" s="1">
        <f t="shared" si="5"/>
        <v>30</v>
      </c>
      <c r="O18" s="1" t="str">
        <f t="shared" si="6"/>
        <v>HFD-SED</v>
      </c>
      <c r="P18" s="80" t="str">
        <f t="shared" si="7"/>
        <v/>
      </c>
      <c r="R18" s="1" t="e">
        <f t="shared" si="8"/>
        <v>#VALUE!</v>
      </c>
      <c r="S18" s="1" t="e">
        <f t="shared" si="9"/>
        <v>#VALUE!</v>
      </c>
    </row>
    <row r="19" spans="1:19">
      <c r="A19" s="80">
        <v>216</v>
      </c>
      <c r="B19" s="1" t="str">
        <f>'Aim 2 Study Calendar - LEO'!H18</f>
        <v>gfp/+</v>
      </c>
      <c r="C19" s="1">
        <f>'Aim 2 Study Calendar - LEO'!I18</f>
        <v>2</v>
      </c>
      <c r="D19" s="1">
        <f>'Aim 2 Study Calendar - LEO'!AR18</f>
        <v>30</v>
      </c>
      <c r="E19" s="1" t="str">
        <f>'Aim 2 Study Calendar - LEO'!L18</f>
        <v>HFD-SED</v>
      </c>
      <c r="H19" s="1">
        <f t="shared" si="0"/>
        <v>0</v>
      </c>
      <c r="I19" s="1">
        <f t="shared" si="1"/>
        <v>0</v>
      </c>
      <c r="K19" s="1">
        <f t="shared" si="2"/>
        <v>216</v>
      </c>
      <c r="L19" s="1" t="str">
        <f t="shared" si="3"/>
        <v>gfp/+</v>
      </c>
      <c r="M19" s="1">
        <f t="shared" si="4"/>
        <v>2</v>
      </c>
      <c r="N19" s="1">
        <f t="shared" si="5"/>
        <v>30</v>
      </c>
      <c r="O19" s="1" t="str">
        <f t="shared" si="6"/>
        <v>HFD-SED</v>
      </c>
      <c r="P19" s="80" t="str">
        <f t="shared" si="7"/>
        <v/>
      </c>
      <c r="R19" s="1" t="e">
        <f t="shared" si="8"/>
        <v>#VALUE!</v>
      </c>
      <c r="S19" s="1" t="e">
        <f t="shared" si="9"/>
        <v>#VALUE!</v>
      </c>
    </row>
    <row r="20" spans="1:19">
      <c r="A20" s="80">
        <v>217</v>
      </c>
      <c r="B20" s="1" t="str">
        <f>'Aim 2 Study Calendar - LEO'!H19</f>
        <v>gfp/gfp</v>
      </c>
      <c r="C20" s="1">
        <f>'Aim 2 Study Calendar - LEO'!I19</f>
        <v>2</v>
      </c>
      <c r="D20" s="1">
        <f>'Aim 2 Study Calendar - LEO'!AR19</f>
        <v>30</v>
      </c>
      <c r="E20" s="1" t="str">
        <f>'Aim 2 Study Calendar - LEO'!L19</f>
        <v>CON-SED</v>
      </c>
      <c r="H20" s="1">
        <f t="shared" si="0"/>
        <v>0</v>
      </c>
      <c r="I20" s="1">
        <f t="shared" si="1"/>
        <v>0</v>
      </c>
      <c r="K20" s="1">
        <f t="shared" si="2"/>
        <v>217</v>
      </c>
      <c r="L20" s="1" t="str">
        <f t="shared" si="3"/>
        <v>gfp/gfp</v>
      </c>
      <c r="M20" s="1">
        <f t="shared" si="4"/>
        <v>2</v>
      </c>
      <c r="N20" s="1">
        <f t="shared" si="5"/>
        <v>30</v>
      </c>
      <c r="O20" s="1" t="str">
        <f t="shared" si="6"/>
        <v>CON-SED</v>
      </c>
      <c r="P20" s="80" t="str">
        <f t="shared" si="7"/>
        <v/>
      </c>
      <c r="R20" s="1" t="e">
        <f t="shared" si="8"/>
        <v>#VALUE!</v>
      </c>
      <c r="S20" s="1" t="e">
        <f t="shared" si="9"/>
        <v>#VALUE!</v>
      </c>
    </row>
    <row r="21" spans="1:19">
      <c r="A21" s="80">
        <v>218</v>
      </c>
      <c r="B21" s="1" t="str">
        <f>'Aim 2 Study Calendar - LEO'!H20</f>
        <v>gfp/+</v>
      </c>
      <c r="C21" s="1">
        <f>'Aim 2 Study Calendar - LEO'!I20</f>
        <v>2</v>
      </c>
      <c r="D21" s="1">
        <f>'Aim 2 Study Calendar - LEO'!AR20</f>
        <v>30</v>
      </c>
      <c r="E21" s="1" t="str">
        <f>'Aim 2 Study Calendar - LEO'!L20</f>
        <v>CON-SED</v>
      </c>
      <c r="H21" s="1">
        <f t="shared" si="0"/>
        <v>0</v>
      </c>
      <c r="I21" s="1">
        <f t="shared" si="1"/>
        <v>0</v>
      </c>
      <c r="K21" s="1">
        <f t="shared" si="2"/>
        <v>218</v>
      </c>
      <c r="L21" s="1" t="str">
        <f t="shared" si="3"/>
        <v>gfp/+</v>
      </c>
      <c r="M21" s="1">
        <f t="shared" si="4"/>
        <v>2</v>
      </c>
      <c r="N21" s="1">
        <f t="shared" si="5"/>
        <v>30</v>
      </c>
      <c r="O21" s="1" t="str">
        <f t="shared" si="6"/>
        <v>CON-SED</v>
      </c>
      <c r="P21" s="80" t="str">
        <f t="shared" si="7"/>
        <v/>
      </c>
      <c r="R21" s="1" t="e">
        <f t="shared" si="8"/>
        <v>#VALUE!</v>
      </c>
      <c r="S21" s="1" t="e">
        <f t="shared" si="9"/>
        <v>#VALUE!</v>
      </c>
    </row>
    <row r="22" spans="1:19">
      <c r="A22" s="80">
        <v>219</v>
      </c>
      <c r="B22" s="1" t="str">
        <f>'Aim 2 Study Calendar - LEO'!H21</f>
        <v>gfp/gfp</v>
      </c>
      <c r="C22" s="1">
        <f>'Aim 2 Study Calendar - LEO'!I21</f>
        <v>2</v>
      </c>
      <c r="D22" s="1">
        <f>'Aim 2 Study Calendar - LEO'!AR21</f>
        <v>30</v>
      </c>
      <c r="E22" s="1" t="str">
        <f>'Aim 2 Study Calendar - LEO'!L21</f>
        <v>CON-EX</v>
      </c>
      <c r="H22" s="1">
        <f t="shared" si="0"/>
        <v>0</v>
      </c>
      <c r="I22" s="1">
        <f t="shared" si="1"/>
        <v>0</v>
      </c>
      <c r="K22" s="1">
        <f t="shared" si="2"/>
        <v>219</v>
      </c>
      <c r="L22" s="1" t="str">
        <f t="shared" si="3"/>
        <v>gfp/gfp</v>
      </c>
      <c r="M22" s="1">
        <f t="shared" si="4"/>
        <v>2</v>
      </c>
      <c r="N22" s="1">
        <f t="shared" si="5"/>
        <v>30</v>
      </c>
      <c r="O22" s="1" t="str">
        <f t="shared" si="6"/>
        <v>CON-EX</v>
      </c>
      <c r="P22" s="80" t="str">
        <f t="shared" si="7"/>
        <v/>
      </c>
      <c r="R22" s="1" t="e">
        <f t="shared" si="8"/>
        <v>#VALUE!</v>
      </c>
      <c r="S22" s="1" t="e">
        <f t="shared" si="9"/>
        <v>#VALUE!</v>
      </c>
    </row>
    <row r="23" spans="1:19">
      <c r="A23" s="80">
        <v>220</v>
      </c>
      <c r="B23" s="1">
        <f>'Aim 2 Study Calendar - LEO'!H22</f>
        <v>0</v>
      </c>
      <c r="C23" s="1">
        <f>'Aim 2 Study Calendar - LEO'!I22</f>
        <v>2</v>
      </c>
      <c r="D23" s="1">
        <f>'Aim 2 Study Calendar - LEO'!AR22</f>
        <v>30</v>
      </c>
      <c r="E23" s="1" t="str">
        <f>'Aim 2 Study Calendar - LEO'!L22</f>
        <v>CON-EX</v>
      </c>
      <c r="H23" s="1">
        <f t="shared" si="0"/>
        <v>0</v>
      </c>
      <c r="I23" s="1">
        <f t="shared" si="1"/>
        <v>0</v>
      </c>
      <c r="K23" s="1">
        <f t="shared" si="2"/>
        <v>220</v>
      </c>
      <c r="L23" s="1">
        <f t="shared" si="3"/>
        <v>0</v>
      </c>
      <c r="M23" s="1">
        <f t="shared" si="4"/>
        <v>2</v>
      </c>
      <c r="N23" s="1">
        <f t="shared" si="5"/>
        <v>30</v>
      </c>
      <c r="O23" s="1" t="str">
        <f t="shared" si="6"/>
        <v>CON-EX</v>
      </c>
      <c r="P23" s="80" t="str">
        <f t="shared" si="7"/>
        <v/>
      </c>
      <c r="R23" s="1" t="e">
        <f t="shared" si="8"/>
        <v>#VALUE!</v>
      </c>
      <c r="S23" s="1" t="e">
        <f t="shared" si="9"/>
        <v>#VALUE!</v>
      </c>
    </row>
    <row r="24" spans="1:19">
      <c r="A24" s="80">
        <v>221</v>
      </c>
      <c r="B24" s="1">
        <f>'Aim 2 Study Calendar - LEO'!H23</f>
        <v>0</v>
      </c>
      <c r="C24" s="1">
        <f>'Aim 2 Study Calendar - LEO'!I23</f>
        <v>2</v>
      </c>
      <c r="D24" s="1">
        <f>'Aim 2 Study Calendar - LEO'!AR23</f>
        <v>30</v>
      </c>
      <c r="E24" s="1" t="str">
        <f>'Aim 2 Study Calendar - LEO'!L23</f>
        <v>HFD-SED</v>
      </c>
      <c r="H24" s="1">
        <f t="shared" si="0"/>
        <v>0</v>
      </c>
      <c r="I24" s="1">
        <f t="shared" si="1"/>
        <v>0</v>
      </c>
      <c r="K24" s="1">
        <f t="shared" si="2"/>
        <v>221</v>
      </c>
      <c r="L24" s="1">
        <f t="shared" si="3"/>
        <v>0</v>
      </c>
      <c r="M24" s="1">
        <f t="shared" si="4"/>
        <v>2</v>
      </c>
      <c r="N24" s="1">
        <f t="shared" si="5"/>
        <v>30</v>
      </c>
      <c r="O24" s="1" t="str">
        <f t="shared" si="6"/>
        <v>HFD-SED</v>
      </c>
      <c r="P24" s="80" t="str">
        <f t="shared" si="7"/>
        <v/>
      </c>
      <c r="R24" s="1" t="e">
        <f t="shared" si="8"/>
        <v>#VALUE!</v>
      </c>
      <c r="S24" s="1" t="e">
        <f t="shared" si="9"/>
        <v>#VALUE!</v>
      </c>
    </row>
    <row r="25" spans="1:19">
      <c r="A25" s="80">
        <v>222</v>
      </c>
      <c r="B25" s="1">
        <f>'Aim 2 Study Calendar - LEO'!H24</f>
        <v>0</v>
      </c>
      <c r="C25" s="1">
        <f>'Aim 2 Study Calendar - LEO'!I24</f>
        <v>2</v>
      </c>
      <c r="D25" s="1">
        <f>'Aim 2 Study Calendar - LEO'!AR24</f>
        <v>30</v>
      </c>
      <c r="E25" s="1" t="str">
        <f>'Aim 2 Study Calendar - LEO'!L24</f>
        <v>HFD-SED</v>
      </c>
      <c r="H25" s="1">
        <f t="shared" si="0"/>
        <v>0</v>
      </c>
      <c r="I25" s="1">
        <f t="shared" si="1"/>
        <v>0</v>
      </c>
      <c r="K25" s="1">
        <f t="shared" si="2"/>
        <v>222</v>
      </c>
      <c r="L25" s="1">
        <f t="shared" si="3"/>
        <v>0</v>
      </c>
      <c r="M25" s="1">
        <f t="shared" si="4"/>
        <v>2</v>
      </c>
      <c r="N25" s="1">
        <f t="shared" si="5"/>
        <v>30</v>
      </c>
      <c r="O25" s="1" t="str">
        <f t="shared" si="6"/>
        <v>HFD-SED</v>
      </c>
      <c r="P25" s="80" t="str">
        <f t="shared" si="7"/>
        <v/>
      </c>
      <c r="R25" s="1" t="e">
        <f t="shared" si="8"/>
        <v>#VALUE!</v>
      </c>
      <c r="S25" s="1" t="e">
        <f t="shared" si="9"/>
        <v>#VALUE!</v>
      </c>
    </row>
    <row r="26" spans="1:19">
      <c r="A26" s="80">
        <v>223</v>
      </c>
      <c r="B26" s="1">
        <f>'Aim 2 Study Calendar - LEO'!H25</f>
        <v>0</v>
      </c>
      <c r="C26" s="1">
        <f>'Aim 2 Study Calendar - LEO'!I25</f>
        <v>2</v>
      </c>
      <c r="D26" s="1">
        <f>'Aim 2 Study Calendar - LEO'!AR25</f>
        <v>30</v>
      </c>
      <c r="E26" s="1" t="str">
        <f>'Aim 2 Study Calendar - LEO'!L25</f>
        <v>HFD-EX</v>
      </c>
      <c r="H26" s="1">
        <f t="shared" si="0"/>
        <v>0</v>
      </c>
      <c r="I26" s="1">
        <f t="shared" si="1"/>
        <v>0</v>
      </c>
      <c r="K26" s="1">
        <f t="shared" si="2"/>
        <v>223</v>
      </c>
      <c r="L26" s="1">
        <f t="shared" si="3"/>
        <v>0</v>
      </c>
      <c r="M26" s="1">
        <f t="shared" si="4"/>
        <v>2</v>
      </c>
      <c r="N26" s="1">
        <f t="shared" si="5"/>
        <v>30</v>
      </c>
      <c r="O26" s="1" t="str">
        <f t="shared" si="6"/>
        <v>HFD-EX</v>
      </c>
      <c r="P26" s="80" t="str">
        <f t="shared" si="7"/>
        <v/>
      </c>
      <c r="R26" s="1" t="e">
        <f t="shared" si="8"/>
        <v>#VALUE!</v>
      </c>
      <c r="S26" s="1" t="e">
        <f t="shared" si="9"/>
        <v>#VALUE!</v>
      </c>
    </row>
    <row r="27" spans="1:19">
      <c r="A27" s="80">
        <v>224</v>
      </c>
      <c r="B27" s="1">
        <f>'Aim 2 Study Calendar - LEO'!H26</f>
        <v>0</v>
      </c>
      <c r="C27" s="1">
        <f>'Aim 2 Study Calendar - LEO'!I26</f>
        <v>2</v>
      </c>
      <c r="D27" s="1">
        <f>'Aim 2 Study Calendar - LEO'!AR26</f>
        <v>30</v>
      </c>
      <c r="E27" s="1" t="str">
        <f>'Aim 2 Study Calendar - LEO'!L26</f>
        <v>HFD-EX</v>
      </c>
      <c r="H27" s="1">
        <f t="shared" si="0"/>
        <v>0</v>
      </c>
      <c r="I27" s="1">
        <f t="shared" si="1"/>
        <v>0</v>
      </c>
      <c r="K27" s="1">
        <f t="shared" si="2"/>
        <v>224</v>
      </c>
      <c r="L27" s="1">
        <f t="shared" si="3"/>
        <v>0</v>
      </c>
      <c r="M27" s="1">
        <f t="shared" si="4"/>
        <v>2</v>
      </c>
      <c r="N27" s="1">
        <f t="shared" si="5"/>
        <v>30</v>
      </c>
      <c r="O27" s="1" t="str">
        <f t="shared" si="6"/>
        <v>HFD-EX</v>
      </c>
      <c r="P27" s="80" t="str">
        <f t="shared" si="7"/>
        <v/>
      </c>
      <c r="R27" s="1" t="e">
        <f t="shared" si="8"/>
        <v>#VALUE!</v>
      </c>
      <c r="S27" s="1" t="e">
        <f t="shared" si="9"/>
        <v>#VALUE!</v>
      </c>
    </row>
    <row r="28" spans="1:19">
      <c r="A28" s="80">
        <v>225</v>
      </c>
      <c r="B28" s="1">
        <f>'Aim 2 Study Calendar - LEO'!H27</f>
        <v>0</v>
      </c>
      <c r="C28" s="1">
        <f>'Aim 2 Study Calendar - LEO'!I27</f>
        <v>2</v>
      </c>
      <c r="D28" s="1">
        <f>'Aim 2 Study Calendar - LEO'!AR27</f>
        <v>30</v>
      </c>
      <c r="E28" s="1" t="str">
        <f>'Aim 2 Study Calendar - LEO'!L27</f>
        <v>HFD-EX</v>
      </c>
      <c r="H28" s="1">
        <f t="shared" si="0"/>
        <v>0</v>
      </c>
      <c r="I28" s="1">
        <f t="shared" si="1"/>
        <v>0</v>
      </c>
      <c r="K28" s="1">
        <f t="shared" si="2"/>
        <v>225</v>
      </c>
      <c r="L28" s="1">
        <f t="shared" si="3"/>
        <v>0</v>
      </c>
      <c r="M28" s="1">
        <f t="shared" si="4"/>
        <v>2</v>
      </c>
      <c r="N28" s="1">
        <f t="shared" si="5"/>
        <v>30</v>
      </c>
      <c r="O28" s="1" t="str">
        <f t="shared" si="6"/>
        <v>HFD-EX</v>
      </c>
      <c r="P28" s="80" t="str">
        <f t="shared" si="7"/>
        <v/>
      </c>
      <c r="R28" s="1" t="e">
        <f t="shared" si="8"/>
        <v>#VALUE!</v>
      </c>
      <c r="S28" s="1" t="e">
        <f t="shared" si="9"/>
        <v>#VALUE!</v>
      </c>
    </row>
    <row r="29" spans="1:19">
      <c r="A29" s="80">
        <v>226</v>
      </c>
      <c r="B29" s="1">
        <f>'Aim 2 Study Calendar - LEO'!H28</f>
        <v>0</v>
      </c>
      <c r="C29" s="1">
        <f>'Aim 2 Study Calendar - LEO'!I28</f>
        <v>2</v>
      </c>
      <c r="D29" s="1">
        <f>'Aim 2 Study Calendar - LEO'!AR28</f>
        <v>30</v>
      </c>
      <c r="E29" s="1" t="str">
        <f>'Aim 2 Study Calendar - LEO'!L28</f>
        <v>Not Yet Assigned</v>
      </c>
      <c r="H29" s="1">
        <f t="shared" si="0"/>
        <v>0</v>
      </c>
      <c r="I29" s="1">
        <f t="shared" si="1"/>
        <v>0</v>
      </c>
      <c r="K29" s="1">
        <f t="shared" si="2"/>
        <v>226</v>
      </c>
      <c r="L29" s="1">
        <f t="shared" si="3"/>
        <v>0</v>
      </c>
      <c r="M29" s="1">
        <f t="shared" si="4"/>
        <v>2</v>
      </c>
      <c r="N29" s="1">
        <f t="shared" si="5"/>
        <v>30</v>
      </c>
      <c r="O29" s="1" t="str">
        <f t="shared" si="6"/>
        <v>Not Yet Assigned</v>
      </c>
      <c r="P29" s="80" t="str">
        <f t="shared" si="7"/>
        <v/>
      </c>
      <c r="R29" s="1" t="e">
        <f t="shared" si="8"/>
        <v>#VALUE!</v>
      </c>
      <c r="S29" s="1" t="e">
        <f t="shared" si="9"/>
        <v>#VALUE!</v>
      </c>
    </row>
    <row r="30" spans="1:19">
      <c r="A30" s="80">
        <v>227</v>
      </c>
      <c r="B30" s="1">
        <f>'Aim 2 Study Calendar - LEO'!H29</f>
        <v>0</v>
      </c>
      <c r="C30" s="1">
        <f>'Aim 2 Study Calendar - LEO'!I29</f>
        <v>2</v>
      </c>
      <c r="D30" s="1">
        <f>'Aim 2 Study Calendar - LEO'!AR29</f>
        <v>30</v>
      </c>
      <c r="E30" s="1" t="str">
        <f>'Aim 2 Study Calendar - LEO'!L29</f>
        <v>HFD-EX</v>
      </c>
      <c r="F30" s="122"/>
      <c r="G30" s="122"/>
      <c r="H30" s="1">
        <f t="shared" si="0"/>
        <v>0</v>
      </c>
      <c r="I30" s="1">
        <f t="shared" si="1"/>
        <v>0</v>
      </c>
      <c r="J30" s="122"/>
      <c r="K30" s="122">
        <f t="shared" si="2"/>
        <v>227</v>
      </c>
      <c r="L30" s="122">
        <f t="shared" si="3"/>
        <v>0</v>
      </c>
      <c r="M30" s="122">
        <f t="shared" si="4"/>
        <v>2</v>
      </c>
      <c r="N30" s="122">
        <f t="shared" si="5"/>
        <v>30</v>
      </c>
      <c r="O30" s="122" t="str">
        <f t="shared" si="6"/>
        <v>HFD-EX</v>
      </c>
      <c r="P30" s="134" t="str">
        <f t="shared" si="7"/>
        <v/>
      </c>
      <c r="Q30" s="134"/>
      <c r="R30" s="1" t="e">
        <f t="shared" si="8"/>
        <v>#VALUE!</v>
      </c>
      <c r="S30" s="1" t="e">
        <f t="shared" si="9"/>
        <v>#VALUE!</v>
      </c>
    </row>
    <row r="31" spans="1:19">
      <c r="A31" s="80">
        <v>228</v>
      </c>
      <c r="B31" s="1">
        <f>'Aim 2 Study Calendar - LEO'!H30</f>
        <v>0</v>
      </c>
      <c r="C31" s="1">
        <f>'Aim 2 Study Calendar - LEO'!I30</f>
        <v>2</v>
      </c>
      <c r="D31" s="1">
        <f>'Aim 2 Study Calendar - LEO'!AR30</f>
        <v>30</v>
      </c>
      <c r="E31" s="1" t="str">
        <f>'Aim 2 Study Calendar - LEO'!L30</f>
        <v>HFD-SED</v>
      </c>
      <c r="H31" s="1">
        <f t="shared" si="0"/>
        <v>0</v>
      </c>
      <c r="I31" s="1">
        <f t="shared" si="1"/>
        <v>0</v>
      </c>
      <c r="K31" s="1">
        <f t="shared" si="2"/>
        <v>228</v>
      </c>
      <c r="L31" s="1">
        <f t="shared" si="3"/>
        <v>0</v>
      </c>
      <c r="M31" s="1">
        <f t="shared" si="4"/>
        <v>2</v>
      </c>
      <c r="N31" s="1">
        <f t="shared" si="5"/>
        <v>30</v>
      </c>
      <c r="O31" s="1" t="str">
        <f t="shared" si="6"/>
        <v>HFD-SED</v>
      </c>
      <c r="P31" s="80" t="str">
        <f t="shared" si="7"/>
        <v/>
      </c>
      <c r="R31" s="1" t="e">
        <f t="shared" si="8"/>
        <v>#VALUE!</v>
      </c>
      <c r="S31" s="1" t="e">
        <f t="shared" si="9"/>
        <v>#VALUE!</v>
      </c>
    </row>
    <row r="32" spans="1:19">
      <c r="A32" s="80">
        <v>229</v>
      </c>
      <c r="B32" s="1">
        <f>'Aim 2 Study Calendar - LEO'!H31</f>
        <v>0</v>
      </c>
      <c r="C32" s="1">
        <f>'Aim 2 Study Calendar - LEO'!I31</f>
        <v>2</v>
      </c>
      <c r="D32" s="1">
        <f>'Aim 2 Study Calendar - LEO'!AR31</f>
        <v>30</v>
      </c>
      <c r="E32" s="1" t="str">
        <f>'Aim 2 Study Calendar - LEO'!L31</f>
        <v>CON-EX</v>
      </c>
      <c r="H32" s="1">
        <f t="shared" si="0"/>
        <v>0</v>
      </c>
      <c r="I32" s="1">
        <f t="shared" si="1"/>
        <v>0</v>
      </c>
      <c r="K32" s="1">
        <f t="shared" si="2"/>
        <v>229</v>
      </c>
      <c r="L32" s="1">
        <f t="shared" si="3"/>
        <v>0</v>
      </c>
      <c r="M32" s="1">
        <f t="shared" si="4"/>
        <v>2</v>
      </c>
      <c r="N32" s="1">
        <f t="shared" si="5"/>
        <v>30</v>
      </c>
      <c r="O32" s="1" t="str">
        <f t="shared" si="6"/>
        <v>CON-EX</v>
      </c>
      <c r="P32" s="80" t="str">
        <f t="shared" si="7"/>
        <v/>
      </c>
      <c r="R32" s="1" t="e">
        <f t="shared" si="8"/>
        <v>#VALUE!</v>
      </c>
      <c r="S32" s="1" t="e">
        <f t="shared" si="9"/>
        <v>#VALUE!</v>
      </c>
    </row>
    <row r="33" spans="1:19">
      <c r="A33" s="80">
        <v>230</v>
      </c>
      <c r="B33" s="1">
        <f>'Aim 2 Study Calendar - LEO'!H32</f>
        <v>0</v>
      </c>
      <c r="C33" s="1">
        <f>'Aim 2 Study Calendar - LEO'!I32</f>
        <v>2</v>
      </c>
      <c r="D33" s="1">
        <f>'Aim 2 Study Calendar - LEO'!AR32</f>
        <v>30</v>
      </c>
      <c r="E33" s="1" t="str">
        <f>'Aim 2 Study Calendar - LEO'!L32</f>
        <v>CON-EX</v>
      </c>
      <c r="H33" s="1">
        <f t="shared" si="0"/>
        <v>0</v>
      </c>
      <c r="I33" s="1">
        <f t="shared" si="1"/>
        <v>0</v>
      </c>
      <c r="K33" s="1">
        <f t="shared" si="2"/>
        <v>230</v>
      </c>
      <c r="L33" s="1">
        <f t="shared" si="3"/>
        <v>0</v>
      </c>
      <c r="M33" s="1">
        <f t="shared" si="4"/>
        <v>2</v>
      </c>
      <c r="N33" s="1">
        <f t="shared" si="5"/>
        <v>30</v>
      </c>
      <c r="O33" s="1" t="str">
        <f t="shared" si="6"/>
        <v>CON-EX</v>
      </c>
      <c r="P33" s="80" t="str">
        <f t="shared" si="7"/>
        <v/>
      </c>
      <c r="R33" s="1" t="e">
        <f t="shared" si="8"/>
        <v>#VALUE!</v>
      </c>
      <c r="S33" s="1" t="e">
        <f t="shared" si="9"/>
        <v>#VALUE!</v>
      </c>
    </row>
    <row r="34" spans="1:19">
      <c r="A34" s="80">
        <v>231</v>
      </c>
      <c r="B34" s="1">
        <f>'Aim 2 Study Calendar - LEO'!H33</f>
        <v>0</v>
      </c>
      <c r="C34" s="1">
        <f>'Aim 2 Study Calendar - LEO'!I33</f>
        <v>2</v>
      </c>
      <c r="D34" s="1">
        <f>'Aim 2 Study Calendar - LEO'!AR33</f>
        <v>30</v>
      </c>
      <c r="E34" s="1" t="str">
        <f>'Aim 2 Study Calendar - LEO'!L33</f>
        <v>CON-SED</v>
      </c>
      <c r="H34" s="1">
        <f t="shared" si="0"/>
        <v>0</v>
      </c>
      <c r="I34" s="1">
        <f t="shared" si="1"/>
        <v>0</v>
      </c>
      <c r="K34" s="1">
        <f t="shared" si="2"/>
        <v>231</v>
      </c>
      <c r="L34" s="1">
        <f t="shared" si="3"/>
        <v>0</v>
      </c>
      <c r="M34" s="1">
        <f t="shared" si="4"/>
        <v>2</v>
      </c>
      <c r="N34" s="1">
        <f t="shared" si="5"/>
        <v>30</v>
      </c>
      <c r="O34" s="1" t="str">
        <f t="shared" si="6"/>
        <v>CON-SED</v>
      </c>
      <c r="P34" s="80" t="str">
        <f t="shared" si="7"/>
        <v/>
      </c>
      <c r="R34" s="1" t="e">
        <f t="shared" si="8"/>
        <v>#VALUE!</v>
      </c>
      <c r="S34" s="1" t="e">
        <f t="shared" si="9"/>
        <v>#VALUE!</v>
      </c>
    </row>
    <row r="35" spans="1:19">
      <c r="A35" s="80">
        <v>232</v>
      </c>
      <c r="B35" s="1">
        <f>'Aim 2 Study Calendar - LEO'!H34</f>
        <v>0</v>
      </c>
      <c r="C35" s="1">
        <f>'Aim 2 Study Calendar - LEO'!I34</f>
        <v>2</v>
      </c>
      <c r="D35" s="1">
        <f>'Aim 2 Study Calendar - LEO'!AR34</f>
        <v>30</v>
      </c>
      <c r="E35" s="1" t="str">
        <f>'Aim 2 Study Calendar - LEO'!L34</f>
        <v>HFD-SED</v>
      </c>
      <c r="H35" s="1">
        <f t="shared" ref="H35:H66" si="10">F35+(G35/60)</f>
        <v>0</v>
      </c>
      <c r="I35" s="1">
        <f t="shared" ref="I35:I66" si="11">G35+(F35*60)</f>
        <v>0</v>
      </c>
      <c r="K35" s="1">
        <f t="shared" ref="K35:K66" si="12">A35</f>
        <v>232</v>
      </c>
      <c r="L35" s="1">
        <f t="shared" ref="L35:L66" si="13">B35</f>
        <v>0</v>
      </c>
      <c r="M35" s="1">
        <f t="shared" ref="M35:M66" si="14">C35</f>
        <v>2</v>
      </c>
      <c r="N35" s="1">
        <f t="shared" ref="N35:N66" si="15">D35</f>
        <v>30</v>
      </c>
      <c r="O35" s="1" t="str">
        <f t="shared" ref="O35:O66" si="16">E35</f>
        <v>HFD-SED</v>
      </c>
      <c r="P35" s="80" t="str">
        <f t="shared" ref="P35:P66" si="17">IF(N35=4, "N/A","")</f>
        <v/>
      </c>
      <c r="R35" s="1" t="e">
        <f t="shared" ref="R35:R66" si="18">P35+(Q35/60)</f>
        <v>#VALUE!</v>
      </c>
      <c r="S35" s="1" t="e">
        <f t="shared" ref="S35:S66" si="19">Q35+(P35*60)</f>
        <v>#VALUE!</v>
      </c>
    </row>
    <row r="36" spans="1:19">
      <c r="A36" s="80">
        <v>233</v>
      </c>
      <c r="B36" s="1">
        <f>'Aim 2 Study Calendar - LEO'!H35</f>
        <v>0</v>
      </c>
      <c r="C36" s="1">
        <f>'Aim 2 Study Calendar - LEO'!I35</f>
        <v>2</v>
      </c>
      <c r="D36" s="1">
        <f>'Aim 2 Study Calendar - LEO'!AR35</f>
        <v>30</v>
      </c>
      <c r="E36" s="1" t="str">
        <f>'Aim 2 Study Calendar - LEO'!L35</f>
        <v>HFD-SED</v>
      </c>
      <c r="H36" s="1">
        <f t="shared" si="10"/>
        <v>0</v>
      </c>
      <c r="I36" s="1">
        <f t="shared" si="11"/>
        <v>0</v>
      </c>
      <c r="K36" s="1">
        <f t="shared" si="12"/>
        <v>233</v>
      </c>
      <c r="L36" s="1">
        <f t="shared" si="13"/>
        <v>0</v>
      </c>
      <c r="M36" s="1">
        <f t="shared" si="14"/>
        <v>2</v>
      </c>
      <c r="N36" s="1">
        <f t="shared" si="15"/>
        <v>30</v>
      </c>
      <c r="O36" s="1" t="str">
        <f t="shared" si="16"/>
        <v>HFD-SED</v>
      </c>
      <c r="P36" s="80" t="str">
        <f t="shared" si="17"/>
        <v/>
      </c>
      <c r="R36" s="1" t="e">
        <f t="shared" si="18"/>
        <v>#VALUE!</v>
      </c>
      <c r="S36" s="1" t="e">
        <f t="shared" si="19"/>
        <v>#VALUE!</v>
      </c>
    </row>
    <row r="37" spans="1:19">
      <c r="A37" s="80">
        <v>234</v>
      </c>
      <c r="B37" s="1">
        <f>'Aim 2 Study Calendar - LEO'!H36</f>
        <v>0</v>
      </c>
      <c r="C37" s="1">
        <f>'Aim 2 Study Calendar - LEO'!I36</f>
        <v>2</v>
      </c>
      <c r="D37" s="1">
        <f>'Aim 2 Study Calendar - LEO'!AR36</f>
        <v>30</v>
      </c>
      <c r="E37" s="1" t="str">
        <f>'Aim 2 Study Calendar - LEO'!L36</f>
        <v>HFD-EX</v>
      </c>
      <c r="H37" s="1">
        <f t="shared" si="10"/>
        <v>0</v>
      </c>
      <c r="I37" s="1">
        <f t="shared" si="11"/>
        <v>0</v>
      </c>
      <c r="K37" s="1">
        <f t="shared" si="12"/>
        <v>234</v>
      </c>
      <c r="L37" s="1">
        <f t="shared" si="13"/>
        <v>0</v>
      </c>
      <c r="M37" s="1">
        <f t="shared" si="14"/>
        <v>2</v>
      </c>
      <c r="N37" s="1">
        <f t="shared" si="15"/>
        <v>30</v>
      </c>
      <c r="O37" s="1" t="str">
        <f t="shared" si="16"/>
        <v>HFD-EX</v>
      </c>
      <c r="P37" s="80" t="str">
        <f t="shared" si="17"/>
        <v/>
      </c>
      <c r="R37" s="1" t="e">
        <f t="shared" si="18"/>
        <v>#VALUE!</v>
      </c>
      <c r="S37" s="1" t="e">
        <f t="shared" si="19"/>
        <v>#VALUE!</v>
      </c>
    </row>
    <row r="38" spans="1:19">
      <c r="A38" s="80">
        <v>235</v>
      </c>
      <c r="B38" s="1">
        <f>'Aim 2 Study Calendar - LEO'!H37</f>
        <v>0</v>
      </c>
      <c r="C38" s="1">
        <f>'Aim 2 Study Calendar - LEO'!I37</f>
        <v>2</v>
      </c>
      <c r="D38" s="1">
        <f>'Aim 2 Study Calendar - LEO'!AR37</f>
        <v>30</v>
      </c>
      <c r="E38" s="1" t="str">
        <f>'Aim 2 Study Calendar - LEO'!L37</f>
        <v>Not Yet Assigned</v>
      </c>
      <c r="H38" s="1">
        <f t="shared" si="10"/>
        <v>0</v>
      </c>
      <c r="I38" s="1">
        <f t="shared" si="11"/>
        <v>0</v>
      </c>
      <c r="K38" s="1">
        <f t="shared" si="12"/>
        <v>235</v>
      </c>
      <c r="L38" s="1">
        <f t="shared" si="13"/>
        <v>0</v>
      </c>
      <c r="M38" s="1">
        <f t="shared" si="14"/>
        <v>2</v>
      </c>
      <c r="N38" s="1">
        <f t="shared" si="15"/>
        <v>30</v>
      </c>
      <c r="O38" s="1" t="str">
        <f t="shared" si="16"/>
        <v>Not Yet Assigned</v>
      </c>
      <c r="P38" s="80" t="str">
        <f t="shared" si="17"/>
        <v/>
      </c>
      <c r="R38" s="1" t="e">
        <f t="shared" si="18"/>
        <v>#VALUE!</v>
      </c>
      <c r="S38" s="1" t="e">
        <f t="shared" si="19"/>
        <v>#VALUE!</v>
      </c>
    </row>
    <row r="39" spans="1:19">
      <c r="A39" s="80">
        <v>236</v>
      </c>
      <c r="B39" s="1">
        <f>'Aim 2 Study Calendar - LEO'!H38</f>
        <v>0</v>
      </c>
      <c r="C39" s="1">
        <f>'Aim 2 Study Calendar - LEO'!I38</f>
        <v>2</v>
      </c>
      <c r="D39" s="1">
        <f>'Aim 2 Study Calendar - LEO'!AR38</f>
        <v>30</v>
      </c>
      <c r="E39" s="1" t="str">
        <f>'Aim 2 Study Calendar - LEO'!L38</f>
        <v>Not Yet Assigned</v>
      </c>
      <c r="H39" s="1">
        <f t="shared" si="10"/>
        <v>0</v>
      </c>
      <c r="I39" s="1">
        <f t="shared" si="11"/>
        <v>0</v>
      </c>
      <c r="K39" s="1">
        <f t="shared" si="12"/>
        <v>236</v>
      </c>
      <c r="L39" s="1">
        <f t="shared" si="13"/>
        <v>0</v>
      </c>
      <c r="M39" s="1">
        <f t="shared" si="14"/>
        <v>2</v>
      </c>
      <c r="N39" s="1">
        <f t="shared" si="15"/>
        <v>30</v>
      </c>
      <c r="O39" s="1" t="str">
        <f t="shared" si="16"/>
        <v>Not Yet Assigned</v>
      </c>
      <c r="P39" s="80" t="str">
        <f t="shared" si="17"/>
        <v/>
      </c>
      <c r="R39" s="1" t="e">
        <f t="shared" si="18"/>
        <v>#VALUE!</v>
      </c>
      <c r="S39" s="1" t="e">
        <f t="shared" si="19"/>
        <v>#VALUE!</v>
      </c>
    </row>
    <row r="40" spans="1:19">
      <c r="A40" s="80">
        <v>237</v>
      </c>
      <c r="B40" s="1">
        <f>'Aim 2 Study Calendar - LEO'!H39</f>
        <v>0</v>
      </c>
      <c r="C40" s="1">
        <f>'Aim 2 Study Calendar - LEO'!I39</f>
        <v>2</v>
      </c>
      <c r="D40" s="1">
        <f>'Aim 2 Study Calendar - LEO'!AR39</f>
        <v>30</v>
      </c>
      <c r="E40" s="1" t="str">
        <f>'Aim 2 Study Calendar - LEO'!L39</f>
        <v>Not Yet Assigned</v>
      </c>
      <c r="H40" s="1">
        <f t="shared" si="10"/>
        <v>0</v>
      </c>
      <c r="I40" s="1">
        <f t="shared" si="11"/>
        <v>0</v>
      </c>
      <c r="K40" s="1">
        <f t="shared" si="12"/>
        <v>237</v>
      </c>
      <c r="L40" s="1">
        <f t="shared" si="13"/>
        <v>0</v>
      </c>
      <c r="M40" s="1">
        <f t="shared" si="14"/>
        <v>2</v>
      </c>
      <c r="N40" s="1">
        <f t="shared" si="15"/>
        <v>30</v>
      </c>
      <c r="O40" s="1" t="str">
        <f t="shared" si="16"/>
        <v>Not Yet Assigned</v>
      </c>
      <c r="P40" s="80" t="str">
        <f t="shared" si="17"/>
        <v/>
      </c>
      <c r="R40" s="1" t="e">
        <f t="shared" si="18"/>
        <v>#VALUE!</v>
      </c>
      <c r="S40" s="1" t="e">
        <f t="shared" si="19"/>
        <v>#VALUE!</v>
      </c>
    </row>
    <row r="41" spans="1:19">
      <c r="A41" s="80">
        <v>238</v>
      </c>
      <c r="B41" s="1">
        <f>'Aim 2 Study Calendar - LEO'!H40</f>
        <v>0</v>
      </c>
      <c r="C41" s="1">
        <f>'Aim 2 Study Calendar - LEO'!I40</f>
        <v>2</v>
      </c>
      <c r="D41" s="1">
        <f>'Aim 2 Study Calendar - LEO'!AR40</f>
        <v>30</v>
      </c>
      <c r="E41" s="1" t="str">
        <f>'Aim 2 Study Calendar - LEO'!L40</f>
        <v>Not Yet Assigned</v>
      </c>
      <c r="H41" s="1">
        <f t="shared" si="10"/>
        <v>0</v>
      </c>
      <c r="I41" s="1">
        <f t="shared" si="11"/>
        <v>0</v>
      </c>
      <c r="K41" s="1">
        <f t="shared" si="12"/>
        <v>238</v>
      </c>
      <c r="L41" s="1">
        <f t="shared" si="13"/>
        <v>0</v>
      </c>
      <c r="M41" s="1">
        <f t="shared" si="14"/>
        <v>2</v>
      </c>
      <c r="N41" s="1">
        <f t="shared" si="15"/>
        <v>30</v>
      </c>
      <c r="O41" s="1" t="str">
        <f t="shared" si="16"/>
        <v>Not Yet Assigned</v>
      </c>
      <c r="P41" s="80" t="str">
        <f t="shared" si="17"/>
        <v/>
      </c>
      <c r="R41" s="1" t="e">
        <f t="shared" si="18"/>
        <v>#VALUE!</v>
      </c>
      <c r="S41" s="1" t="e">
        <f t="shared" si="19"/>
        <v>#VALUE!</v>
      </c>
    </row>
    <row r="42" spans="1:19">
      <c r="A42" s="80">
        <v>239</v>
      </c>
      <c r="B42" s="1">
        <f>'Aim 2 Study Calendar - LEO'!H41</f>
        <v>0</v>
      </c>
      <c r="C42" s="1">
        <f>'Aim 2 Study Calendar - LEO'!I41</f>
        <v>2</v>
      </c>
      <c r="D42" s="1">
        <f>'Aim 2 Study Calendar - LEO'!AR41</f>
        <v>30</v>
      </c>
      <c r="E42" s="1" t="str">
        <f>'Aim 2 Study Calendar - LEO'!L41</f>
        <v>Not Yet Assigned</v>
      </c>
      <c r="H42" s="1">
        <f t="shared" si="10"/>
        <v>0</v>
      </c>
      <c r="I42" s="1">
        <f t="shared" si="11"/>
        <v>0</v>
      </c>
      <c r="K42" s="1">
        <f t="shared" si="12"/>
        <v>239</v>
      </c>
      <c r="L42" s="1">
        <f t="shared" si="13"/>
        <v>0</v>
      </c>
      <c r="M42" s="1">
        <f t="shared" si="14"/>
        <v>2</v>
      </c>
      <c r="N42" s="1">
        <f t="shared" si="15"/>
        <v>30</v>
      </c>
      <c r="O42" s="1" t="str">
        <f t="shared" si="16"/>
        <v>Not Yet Assigned</v>
      </c>
      <c r="P42" s="80" t="str">
        <f t="shared" si="17"/>
        <v/>
      </c>
      <c r="R42" s="1" t="e">
        <f t="shared" si="18"/>
        <v>#VALUE!</v>
      </c>
      <c r="S42" s="1" t="e">
        <f t="shared" si="19"/>
        <v>#VALUE!</v>
      </c>
    </row>
    <row r="43" spans="1:19">
      <c r="A43" s="80">
        <v>240</v>
      </c>
      <c r="B43" s="1">
        <f>'Aim 2 Study Calendar - LEO'!H42</f>
        <v>0</v>
      </c>
      <c r="C43" s="1">
        <f>'Aim 2 Study Calendar - LEO'!I42</f>
        <v>2</v>
      </c>
      <c r="D43" s="1">
        <f>'Aim 2 Study Calendar - LEO'!AR42</f>
        <v>30</v>
      </c>
      <c r="E43" s="1" t="str">
        <f>'Aim 2 Study Calendar - LEO'!L42</f>
        <v>Not Yet Assigned</v>
      </c>
      <c r="H43" s="1">
        <f t="shared" si="10"/>
        <v>0</v>
      </c>
      <c r="I43" s="1">
        <f t="shared" si="11"/>
        <v>0</v>
      </c>
      <c r="K43" s="1">
        <f t="shared" si="12"/>
        <v>240</v>
      </c>
      <c r="L43" s="1">
        <f t="shared" si="13"/>
        <v>0</v>
      </c>
      <c r="M43" s="1">
        <f t="shared" si="14"/>
        <v>2</v>
      </c>
      <c r="N43" s="1">
        <f t="shared" si="15"/>
        <v>30</v>
      </c>
      <c r="O43" s="1" t="str">
        <f t="shared" si="16"/>
        <v>Not Yet Assigned</v>
      </c>
      <c r="P43" s="80" t="str">
        <f t="shared" si="17"/>
        <v/>
      </c>
      <c r="R43" s="1" t="e">
        <f t="shared" si="18"/>
        <v>#VALUE!</v>
      </c>
      <c r="S43" s="1" t="e">
        <f t="shared" si="19"/>
        <v>#VALUE!</v>
      </c>
    </row>
    <row r="44" spans="1:19">
      <c r="A44" s="80">
        <v>241</v>
      </c>
      <c r="B44" s="1" t="str">
        <f>'Aim 2 Study Calendar - LEO'!H43</f>
        <v>gfp/+</v>
      </c>
      <c r="C44" s="1">
        <f>'Aim 2 Study Calendar - LEO'!I43</f>
        <v>2</v>
      </c>
      <c r="D44" s="1">
        <f>'Aim 2 Study Calendar - LEO'!AR43</f>
        <v>30</v>
      </c>
      <c r="E44" s="1" t="str">
        <f>'Aim 2 Study Calendar - LEO'!L43</f>
        <v>Not Yet Assigned</v>
      </c>
      <c r="H44" s="1">
        <f t="shared" si="10"/>
        <v>0</v>
      </c>
      <c r="I44" s="1">
        <f t="shared" si="11"/>
        <v>0</v>
      </c>
      <c r="K44" s="1">
        <f t="shared" si="12"/>
        <v>241</v>
      </c>
      <c r="L44" s="1" t="str">
        <f t="shared" si="13"/>
        <v>gfp/+</v>
      </c>
      <c r="M44" s="1">
        <f t="shared" si="14"/>
        <v>2</v>
      </c>
      <c r="N44" s="1">
        <f t="shared" si="15"/>
        <v>30</v>
      </c>
      <c r="O44" s="1" t="str">
        <f t="shared" si="16"/>
        <v>Not Yet Assigned</v>
      </c>
      <c r="P44" s="80" t="str">
        <f t="shared" si="17"/>
        <v/>
      </c>
      <c r="R44" s="1" t="e">
        <f t="shared" si="18"/>
        <v>#VALUE!</v>
      </c>
      <c r="S44" s="1" t="e">
        <f t="shared" si="19"/>
        <v>#VALUE!</v>
      </c>
    </row>
    <row r="45" spans="1:19">
      <c r="A45" s="80">
        <v>242</v>
      </c>
      <c r="B45" s="1" t="str">
        <f>'Aim 2 Study Calendar - LEO'!H44</f>
        <v>gfp/+</v>
      </c>
      <c r="C45" s="1">
        <f>'Aim 2 Study Calendar - LEO'!I44</f>
        <v>2</v>
      </c>
      <c r="D45" s="1">
        <f>'Aim 2 Study Calendar - LEO'!AR44</f>
        <v>30</v>
      </c>
      <c r="E45" s="1" t="str">
        <f>'Aim 2 Study Calendar - LEO'!L44</f>
        <v>Not Yet Assigned</v>
      </c>
      <c r="H45" s="1">
        <f t="shared" si="10"/>
        <v>0</v>
      </c>
      <c r="I45" s="1">
        <f t="shared" si="11"/>
        <v>0</v>
      </c>
      <c r="K45" s="1">
        <f t="shared" si="12"/>
        <v>242</v>
      </c>
      <c r="L45" s="1" t="str">
        <f t="shared" si="13"/>
        <v>gfp/+</v>
      </c>
      <c r="M45" s="1">
        <f t="shared" si="14"/>
        <v>2</v>
      </c>
      <c r="N45" s="1">
        <f t="shared" si="15"/>
        <v>30</v>
      </c>
      <c r="O45" s="1" t="str">
        <f t="shared" si="16"/>
        <v>Not Yet Assigned</v>
      </c>
      <c r="P45" s="80" t="str">
        <f t="shared" si="17"/>
        <v/>
      </c>
      <c r="R45" s="1" t="e">
        <f t="shared" si="18"/>
        <v>#VALUE!</v>
      </c>
      <c r="S45" s="1" t="e">
        <f t="shared" si="19"/>
        <v>#VALUE!</v>
      </c>
    </row>
    <row r="46" spans="1:19">
      <c r="A46" s="80">
        <v>243</v>
      </c>
      <c r="B46" s="1" t="str">
        <f>'Aim 2 Study Calendar - LEO'!H45</f>
        <v>gfp/+</v>
      </c>
      <c r="C46" s="1">
        <f>'Aim 2 Study Calendar - LEO'!I45</f>
        <v>2</v>
      </c>
      <c r="D46" s="1">
        <f>'Aim 2 Study Calendar - LEO'!AR45</f>
        <v>30</v>
      </c>
      <c r="E46" s="1" t="str">
        <f>'Aim 2 Study Calendar - LEO'!L45</f>
        <v>Not Yet Assigned</v>
      </c>
      <c r="H46" s="1">
        <f t="shared" si="10"/>
        <v>0</v>
      </c>
      <c r="I46" s="1">
        <f t="shared" si="11"/>
        <v>0</v>
      </c>
      <c r="K46" s="1">
        <f t="shared" si="12"/>
        <v>243</v>
      </c>
      <c r="L46" s="1" t="str">
        <f t="shared" si="13"/>
        <v>gfp/+</v>
      </c>
      <c r="M46" s="1">
        <f t="shared" si="14"/>
        <v>2</v>
      </c>
      <c r="N46" s="1">
        <f t="shared" si="15"/>
        <v>30</v>
      </c>
      <c r="O46" s="1" t="str">
        <f t="shared" si="16"/>
        <v>Not Yet Assigned</v>
      </c>
      <c r="P46" s="80" t="str">
        <f t="shared" si="17"/>
        <v/>
      </c>
      <c r="R46" s="1" t="e">
        <f t="shared" si="18"/>
        <v>#VALUE!</v>
      </c>
      <c r="S46" s="1" t="e">
        <f t="shared" si="19"/>
        <v>#VALUE!</v>
      </c>
    </row>
    <row r="47" spans="1:19">
      <c r="A47" s="80">
        <v>244</v>
      </c>
      <c r="B47" s="1" t="str">
        <f>'Aim 2 Study Calendar - LEO'!H46</f>
        <v>gfp/+</v>
      </c>
      <c r="C47" s="1">
        <f>'Aim 2 Study Calendar - LEO'!I46</f>
        <v>2</v>
      </c>
      <c r="D47" s="1">
        <f>'Aim 2 Study Calendar - LEO'!AR46</f>
        <v>30</v>
      </c>
      <c r="E47" s="1" t="str">
        <f>'Aim 2 Study Calendar - LEO'!L46</f>
        <v>Not Yet Assigned</v>
      </c>
      <c r="H47" s="1">
        <f t="shared" si="10"/>
        <v>0</v>
      </c>
      <c r="I47" s="1">
        <f t="shared" si="11"/>
        <v>0</v>
      </c>
      <c r="K47" s="1">
        <f t="shared" si="12"/>
        <v>244</v>
      </c>
      <c r="L47" s="1" t="str">
        <f t="shared" si="13"/>
        <v>gfp/+</v>
      </c>
      <c r="M47" s="1">
        <f t="shared" si="14"/>
        <v>2</v>
      </c>
      <c r="N47" s="1">
        <f t="shared" si="15"/>
        <v>30</v>
      </c>
      <c r="O47" s="1" t="str">
        <f t="shared" si="16"/>
        <v>Not Yet Assigned</v>
      </c>
      <c r="P47" s="80" t="str">
        <f t="shared" si="17"/>
        <v/>
      </c>
      <c r="R47" s="1" t="e">
        <f t="shared" si="18"/>
        <v>#VALUE!</v>
      </c>
      <c r="S47" s="1" t="e">
        <f t="shared" si="19"/>
        <v>#VALUE!</v>
      </c>
    </row>
    <row r="48" spans="1:19">
      <c r="A48" s="80">
        <v>245</v>
      </c>
      <c r="B48" s="1" t="str">
        <f>'Aim 2 Study Calendar - LEO'!H47</f>
        <v>gfp/+</v>
      </c>
      <c r="C48" s="1">
        <f>'Aim 2 Study Calendar - LEO'!I47</f>
        <v>2</v>
      </c>
      <c r="D48" s="1">
        <f>'Aim 2 Study Calendar - LEO'!AR47</f>
        <v>30</v>
      </c>
      <c r="E48" s="1" t="str">
        <f>'Aim 2 Study Calendar - LEO'!L47</f>
        <v>Not Yet Assigned</v>
      </c>
      <c r="H48" s="1">
        <f t="shared" si="10"/>
        <v>0</v>
      </c>
      <c r="I48" s="1">
        <f t="shared" si="11"/>
        <v>0</v>
      </c>
      <c r="K48" s="1">
        <f t="shared" si="12"/>
        <v>245</v>
      </c>
      <c r="L48" s="1" t="str">
        <f t="shared" si="13"/>
        <v>gfp/+</v>
      </c>
      <c r="M48" s="1">
        <f t="shared" si="14"/>
        <v>2</v>
      </c>
      <c r="N48" s="1">
        <f t="shared" si="15"/>
        <v>30</v>
      </c>
      <c r="O48" s="1" t="str">
        <f t="shared" si="16"/>
        <v>Not Yet Assigned</v>
      </c>
      <c r="P48" s="80" t="str">
        <f t="shared" si="17"/>
        <v/>
      </c>
      <c r="R48" s="1" t="e">
        <f t="shared" si="18"/>
        <v>#VALUE!</v>
      </c>
      <c r="S48" s="1" t="e">
        <f t="shared" si="19"/>
        <v>#VALUE!</v>
      </c>
    </row>
    <row r="49" spans="1:19">
      <c r="A49" s="80">
        <v>246</v>
      </c>
      <c r="B49" s="1" t="str">
        <f>'Aim 2 Study Calendar - LEO'!H48</f>
        <v>gfp/+</v>
      </c>
      <c r="C49" s="1">
        <f>'Aim 2 Study Calendar - LEO'!I48</f>
        <v>2</v>
      </c>
      <c r="D49" s="1">
        <f>'Aim 2 Study Calendar - LEO'!AR48</f>
        <v>30</v>
      </c>
      <c r="E49" s="1" t="str">
        <f>'Aim 2 Study Calendar - LEO'!L48</f>
        <v>Not Yet Assigned</v>
      </c>
      <c r="H49" s="1">
        <f t="shared" si="10"/>
        <v>0</v>
      </c>
      <c r="I49" s="1">
        <f t="shared" si="11"/>
        <v>0</v>
      </c>
      <c r="K49" s="1">
        <f t="shared" si="12"/>
        <v>246</v>
      </c>
      <c r="L49" s="1" t="str">
        <f t="shared" si="13"/>
        <v>gfp/+</v>
      </c>
      <c r="M49" s="1">
        <f t="shared" si="14"/>
        <v>2</v>
      </c>
      <c r="N49" s="1">
        <f t="shared" si="15"/>
        <v>30</v>
      </c>
      <c r="O49" s="1" t="str">
        <f t="shared" si="16"/>
        <v>Not Yet Assigned</v>
      </c>
      <c r="P49" s="80" t="str">
        <f t="shared" si="17"/>
        <v/>
      </c>
      <c r="R49" s="1" t="e">
        <f t="shared" si="18"/>
        <v>#VALUE!</v>
      </c>
      <c r="S49" s="1" t="e">
        <f t="shared" si="19"/>
        <v>#VALUE!</v>
      </c>
    </row>
    <row r="50" spans="1:19">
      <c r="A50" s="80">
        <v>247</v>
      </c>
      <c r="B50" s="1" t="str">
        <f>'Aim 2 Study Calendar - LEO'!H49</f>
        <v>gfp/+</v>
      </c>
      <c r="C50" s="1">
        <f>'Aim 2 Study Calendar - LEO'!I49</f>
        <v>2</v>
      </c>
      <c r="D50" s="1">
        <f>'Aim 2 Study Calendar - LEO'!AR49</f>
        <v>30</v>
      </c>
      <c r="E50" s="1" t="str">
        <f>'Aim 2 Study Calendar - LEO'!L49</f>
        <v>Not Yet Assigned</v>
      </c>
      <c r="H50" s="1">
        <f t="shared" si="10"/>
        <v>0</v>
      </c>
      <c r="I50" s="1">
        <f t="shared" si="11"/>
        <v>0</v>
      </c>
      <c r="K50" s="1">
        <f t="shared" si="12"/>
        <v>247</v>
      </c>
      <c r="L50" s="1" t="str">
        <f t="shared" si="13"/>
        <v>gfp/+</v>
      </c>
      <c r="M50" s="1">
        <f t="shared" si="14"/>
        <v>2</v>
      </c>
      <c r="N50" s="1">
        <f t="shared" si="15"/>
        <v>30</v>
      </c>
      <c r="O50" s="1" t="str">
        <f t="shared" si="16"/>
        <v>Not Yet Assigned</v>
      </c>
      <c r="P50" s="80" t="str">
        <f t="shared" si="17"/>
        <v/>
      </c>
      <c r="R50" s="1" t="e">
        <f t="shared" si="18"/>
        <v>#VALUE!</v>
      </c>
      <c r="S50" s="1" t="e">
        <f t="shared" si="19"/>
        <v>#VALUE!</v>
      </c>
    </row>
    <row r="51" spans="1:19">
      <c r="A51" s="80">
        <v>248</v>
      </c>
      <c r="B51" s="1" t="str">
        <f>'Aim 2 Study Calendar - LEO'!H50</f>
        <v>gfp/+</v>
      </c>
      <c r="C51" s="1">
        <f>'Aim 2 Study Calendar - LEO'!I50</f>
        <v>2</v>
      </c>
      <c r="D51" s="1">
        <f>'Aim 2 Study Calendar - LEO'!AR50</f>
        <v>30</v>
      </c>
      <c r="E51" s="1" t="str">
        <f>'Aim 2 Study Calendar - LEO'!L50</f>
        <v>Not Yet Assigned</v>
      </c>
      <c r="H51" s="1">
        <f t="shared" si="10"/>
        <v>0</v>
      </c>
      <c r="I51" s="1">
        <f t="shared" si="11"/>
        <v>0</v>
      </c>
      <c r="K51" s="1">
        <f t="shared" si="12"/>
        <v>248</v>
      </c>
      <c r="L51" s="1" t="str">
        <f t="shared" si="13"/>
        <v>gfp/+</v>
      </c>
      <c r="M51" s="1">
        <f t="shared" si="14"/>
        <v>2</v>
      </c>
      <c r="N51" s="1">
        <f t="shared" si="15"/>
        <v>30</v>
      </c>
      <c r="O51" s="1" t="str">
        <f t="shared" si="16"/>
        <v>Not Yet Assigned</v>
      </c>
      <c r="P51" s="80" t="str">
        <f t="shared" si="17"/>
        <v/>
      </c>
      <c r="R51" s="1" t="e">
        <f t="shared" si="18"/>
        <v>#VALUE!</v>
      </c>
      <c r="S51" s="1" t="e">
        <f t="shared" si="19"/>
        <v>#VALUE!</v>
      </c>
    </row>
    <row r="52" spans="1:19">
      <c r="A52" s="80">
        <v>249</v>
      </c>
      <c r="B52" s="1" t="str">
        <f>'Aim 2 Study Calendar - LEO'!H51</f>
        <v>gfp/+</v>
      </c>
      <c r="C52" s="1">
        <f>'Aim 2 Study Calendar - LEO'!I51</f>
        <v>2</v>
      </c>
      <c r="D52" s="1">
        <f>'Aim 2 Study Calendar - LEO'!AR51</f>
        <v>30</v>
      </c>
      <c r="E52" s="1" t="str">
        <f>'Aim 2 Study Calendar - LEO'!L51</f>
        <v>Not Yet Assigned</v>
      </c>
      <c r="H52" s="1">
        <f t="shared" si="10"/>
        <v>0</v>
      </c>
      <c r="I52" s="1">
        <f t="shared" si="11"/>
        <v>0</v>
      </c>
      <c r="K52" s="1">
        <f t="shared" si="12"/>
        <v>249</v>
      </c>
      <c r="L52" s="1" t="str">
        <f t="shared" si="13"/>
        <v>gfp/+</v>
      </c>
      <c r="M52" s="1">
        <f t="shared" si="14"/>
        <v>2</v>
      </c>
      <c r="N52" s="1">
        <f t="shared" si="15"/>
        <v>30</v>
      </c>
      <c r="O52" s="1" t="str">
        <f t="shared" si="16"/>
        <v>Not Yet Assigned</v>
      </c>
      <c r="P52" s="80" t="str">
        <f t="shared" si="17"/>
        <v/>
      </c>
      <c r="R52" s="1" t="e">
        <f t="shared" si="18"/>
        <v>#VALUE!</v>
      </c>
      <c r="S52" s="1" t="e">
        <f t="shared" si="19"/>
        <v>#VALUE!</v>
      </c>
    </row>
    <row r="53" spans="1:19">
      <c r="A53" s="80">
        <v>250</v>
      </c>
      <c r="B53" s="1" t="str">
        <f>'Aim 2 Study Calendar - LEO'!H52</f>
        <v>gfp/+</v>
      </c>
      <c r="C53" s="1">
        <f>'Aim 2 Study Calendar - LEO'!I52</f>
        <v>2</v>
      </c>
      <c r="D53" s="1">
        <f>'Aim 2 Study Calendar - LEO'!AR52</f>
        <v>30</v>
      </c>
      <c r="E53" s="1" t="str">
        <f>'Aim 2 Study Calendar - LEO'!L52</f>
        <v>Not Yet Assigned</v>
      </c>
      <c r="H53" s="1">
        <f t="shared" si="10"/>
        <v>0</v>
      </c>
      <c r="I53" s="1">
        <f t="shared" si="11"/>
        <v>0</v>
      </c>
      <c r="K53" s="1">
        <f t="shared" si="12"/>
        <v>250</v>
      </c>
      <c r="L53" s="1" t="str">
        <f t="shared" si="13"/>
        <v>gfp/+</v>
      </c>
      <c r="M53" s="1">
        <f t="shared" si="14"/>
        <v>2</v>
      </c>
      <c r="N53" s="1">
        <f t="shared" si="15"/>
        <v>30</v>
      </c>
      <c r="O53" s="1" t="str">
        <f t="shared" si="16"/>
        <v>Not Yet Assigned</v>
      </c>
      <c r="P53" s="80" t="str">
        <f t="shared" si="17"/>
        <v/>
      </c>
      <c r="R53" s="1" t="e">
        <f t="shared" si="18"/>
        <v>#VALUE!</v>
      </c>
      <c r="S53" s="1" t="e">
        <f t="shared" si="19"/>
        <v>#VALUE!</v>
      </c>
    </row>
    <row r="54" spans="1:19">
      <c r="A54" s="80">
        <v>251</v>
      </c>
      <c r="B54" s="1" t="str">
        <f>'Aim 2 Study Calendar - LEO'!H53</f>
        <v>gfp/+</v>
      </c>
      <c r="C54" s="1">
        <f>'Aim 2 Study Calendar - LEO'!I53</f>
        <v>2</v>
      </c>
      <c r="D54" s="1">
        <f>'Aim 2 Study Calendar - LEO'!AR53</f>
        <v>30</v>
      </c>
      <c r="E54" s="1" t="str">
        <f>'Aim 2 Study Calendar - LEO'!L53</f>
        <v>Not Yet Assigned</v>
      </c>
      <c r="H54" s="1">
        <f t="shared" si="10"/>
        <v>0</v>
      </c>
      <c r="I54" s="1">
        <f t="shared" si="11"/>
        <v>0</v>
      </c>
      <c r="K54" s="1">
        <f t="shared" si="12"/>
        <v>251</v>
      </c>
      <c r="L54" s="1" t="str">
        <f t="shared" si="13"/>
        <v>gfp/+</v>
      </c>
      <c r="M54" s="1">
        <f t="shared" si="14"/>
        <v>2</v>
      </c>
      <c r="N54" s="1">
        <f t="shared" si="15"/>
        <v>30</v>
      </c>
      <c r="O54" s="1" t="str">
        <f t="shared" si="16"/>
        <v>Not Yet Assigned</v>
      </c>
      <c r="P54" s="80" t="str">
        <f t="shared" si="17"/>
        <v/>
      </c>
      <c r="R54" s="1" t="e">
        <f t="shared" si="18"/>
        <v>#VALUE!</v>
      </c>
      <c r="S54" s="1" t="e">
        <f t="shared" si="19"/>
        <v>#VALUE!</v>
      </c>
    </row>
    <row r="55" spans="1:19">
      <c r="A55" s="80">
        <v>252</v>
      </c>
      <c r="B55" s="1" t="str">
        <f>'Aim 2 Study Calendar - LEO'!H54</f>
        <v>gfp/+</v>
      </c>
      <c r="C55" s="1">
        <f>'Aim 2 Study Calendar - LEO'!I54</f>
        <v>2</v>
      </c>
      <c r="D55" s="1">
        <f>'Aim 2 Study Calendar - LEO'!AR54</f>
        <v>30</v>
      </c>
      <c r="E55" s="1" t="str">
        <f>'Aim 2 Study Calendar - LEO'!L54</f>
        <v>Not Yet Assigned</v>
      </c>
      <c r="H55" s="1">
        <f t="shared" si="10"/>
        <v>0</v>
      </c>
      <c r="I55" s="1">
        <f t="shared" si="11"/>
        <v>0</v>
      </c>
      <c r="K55" s="1">
        <f t="shared" si="12"/>
        <v>252</v>
      </c>
      <c r="L55" s="1" t="str">
        <f t="shared" si="13"/>
        <v>gfp/+</v>
      </c>
      <c r="M55" s="1">
        <f t="shared" si="14"/>
        <v>2</v>
      </c>
      <c r="N55" s="1">
        <f t="shared" si="15"/>
        <v>30</v>
      </c>
      <c r="O55" s="1" t="str">
        <f t="shared" si="16"/>
        <v>Not Yet Assigned</v>
      </c>
      <c r="P55" s="80" t="str">
        <f t="shared" si="17"/>
        <v/>
      </c>
      <c r="R55" s="1" t="e">
        <f t="shared" si="18"/>
        <v>#VALUE!</v>
      </c>
      <c r="S55" s="1" t="e">
        <f t="shared" si="19"/>
        <v>#VALUE!</v>
      </c>
    </row>
    <row r="56" spans="1:19">
      <c r="A56" s="80">
        <v>253</v>
      </c>
      <c r="B56" s="1" t="str">
        <f>'Aim 2 Study Calendar - LEO'!H55</f>
        <v>gfp/+</v>
      </c>
      <c r="C56" s="1">
        <f>'Aim 2 Study Calendar - LEO'!I55</f>
        <v>2</v>
      </c>
      <c r="D56" s="1">
        <f>'Aim 2 Study Calendar - LEO'!AR55</f>
        <v>30</v>
      </c>
      <c r="E56" s="1" t="str">
        <f>'Aim 2 Study Calendar - LEO'!L55</f>
        <v>Not Yet Assigned</v>
      </c>
      <c r="H56" s="1">
        <f t="shared" si="10"/>
        <v>0</v>
      </c>
      <c r="I56" s="1">
        <f t="shared" si="11"/>
        <v>0</v>
      </c>
      <c r="K56" s="1">
        <f t="shared" si="12"/>
        <v>253</v>
      </c>
      <c r="L56" s="1" t="str">
        <f t="shared" si="13"/>
        <v>gfp/+</v>
      </c>
      <c r="M56" s="1">
        <f t="shared" si="14"/>
        <v>2</v>
      </c>
      <c r="N56" s="1">
        <f t="shared" si="15"/>
        <v>30</v>
      </c>
      <c r="O56" s="1" t="str">
        <f t="shared" si="16"/>
        <v>Not Yet Assigned</v>
      </c>
      <c r="P56" s="80" t="str">
        <f t="shared" si="17"/>
        <v/>
      </c>
      <c r="R56" s="1" t="e">
        <f t="shared" si="18"/>
        <v>#VALUE!</v>
      </c>
      <c r="S56" s="1" t="e">
        <f t="shared" si="19"/>
        <v>#VALUE!</v>
      </c>
    </row>
    <row r="57" spans="1:19">
      <c r="A57" s="80">
        <v>254</v>
      </c>
      <c r="B57" s="1" t="str">
        <f>'Aim 2 Study Calendar - LEO'!H56</f>
        <v>gfp/+</v>
      </c>
      <c r="C57" s="1">
        <f>'Aim 2 Study Calendar - LEO'!I56</f>
        <v>2</v>
      </c>
      <c r="D57" s="1">
        <f>'Aim 2 Study Calendar - LEO'!AR56</f>
        <v>30</v>
      </c>
      <c r="E57" s="1" t="str">
        <f>'Aim 2 Study Calendar - LEO'!L56</f>
        <v>Not Yet Assigned</v>
      </c>
      <c r="H57" s="1">
        <f t="shared" si="10"/>
        <v>0</v>
      </c>
      <c r="I57" s="1">
        <f t="shared" si="11"/>
        <v>0</v>
      </c>
      <c r="K57" s="1">
        <f t="shared" si="12"/>
        <v>254</v>
      </c>
      <c r="L57" s="1" t="str">
        <f t="shared" si="13"/>
        <v>gfp/+</v>
      </c>
      <c r="M57" s="1">
        <f t="shared" si="14"/>
        <v>2</v>
      </c>
      <c r="N57" s="1">
        <f t="shared" si="15"/>
        <v>30</v>
      </c>
      <c r="O57" s="1" t="str">
        <f t="shared" si="16"/>
        <v>Not Yet Assigned</v>
      </c>
      <c r="P57" s="80" t="str">
        <f t="shared" si="17"/>
        <v/>
      </c>
      <c r="R57" s="1" t="e">
        <f t="shared" si="18"/>
        <v>#VALUE!</v>
      </c>
      <c r="S57" s="1" t="e">
        <f t="shared" si="19"/>
        <v>#VALUE!</v>
      </c>
    </row>
    <row r="58" spans="1:19">
      <c r="A58" s="80">
        <v>255</v>
      </c>
      <c r="B58" s="1" t="str">
        <f>'Aim 2 Study Calendar - LEO'!H57</f>
        <v>gfp/+</v>
      </c>
      <c r="C58" s="1">
        <f>'Aim 2 Study Calendar - LEO'!I57</f>
        <v>2</v>
      </c>
      <c r="D58" s="1">
        <f>'Aim 2 Study Calendar - LEO'!AR57</f>
        <v>30</v>
      </c>
      <c r="E58" s="1" t="str">
        <f>'Aim 2 Study Calendar - LEO'!L57</f>
        <v>Not Yet Assigned</v>
      </c>
      <c r="H58" s="1">
        <f t="shared" si="10"/>
        <v>0</v>
      </c>
      <c r="I58" s="1">
        <f t="shared" si="11"/>
        <v>0</v>
      </c>
      <c r="K58" s="1">
        <f t="shared" si="12"/>
        <v>255</v>
      </c>
      <c r="L58" s="1" t="str">
        <f t="shared" si="13"/>
        <v>gfp/+</v>
      </c>
      <c r="M58" s="1">
        <f t="shared" si="14"/>
        <v>2</v>
      </c>
      <c r="N58" s="1">
        <f t="shared" si="15"/>
        <v>30</v>
      </c>
      <c r="O58" s="1" t="str">
        <f t="shared" si="16"/>
        <v>Not Yet Assigned</v>
      </c>
      <c r="P58" s="80" t="str">
        <f t="shared" si="17"/>
        <v/>
      </c>
      <c r="R58" s="1" t="e">
        <f t="shared" si="18"/>
        <v>#VALUE!</v>
      </c>
      <c r="S58" s="1" t="e">
        <f t="shared" si="19"/>
        <v>#VALUE!</v>
      </c>
    </row>
    <row r="59" spans="1:19">
      <c r="A59" s="80">
        <v>256</v>
      </c>
      <c r="B59" s="1" t="str">
        <f>'Aim 2 Study Calendar - LEO'!H58</f>
        <v>gfp/+</v>
      </c>
      <c r="C59" s="1">
        <f>'Aim 2 Study Calendar - LEO'!I58</f>
        <v>2</v>
      </c>
      <c r="D59" s="1">
        <f>'Aim 2 Study Calendar - LEO'!AR58</f>
        <v>30</v>
      </c>
      <c r="E59" s="1" t="str">
        <f>'Aim 2 Study Calendar - LEO'!L58</f>
        <v>Not Yet Assigned</v>
      </c>
      <c r="H59" s="1">
        <f t="shared" si="10"/>
        <v>0</v>
      </c>
      <c r="I59" s="1">
        <f t="shared" si="11"/>
        <v>0</v>
      </c>
      <c r="K59" s="1">
        <f t="shared" si="12"/>
        <v>256</v>
      </c>
      <c r="L59" s="1" t="str">
        <f t="shared" si="13"/>
        <v>gfp/+</v>
      </c>
      <c r="M59" s="1">
        <f t="shared" si="14"/>
        <v>2</v>
      </c>
      <c r="N59" s="1">
        <f t="shared" si="15"/>
        <v>30</v>
      </c>
      <c r="O59" s="1" t="str">
        <f t="shared" si="16"/>
        <v>Not Yet Assigned</v>
      </c>
      <c r="P59" s="80" t="str">
        <f t="shared" si="17"/>
        <v/>
      </c>
      <c r="R59" s="1" t="e">
        <f t="shared" si="18"/>
        <v>#VALUE!</v>
      </c>
      <c r="S59" s="1" t="e">
        <f t="shared" si="19"/>
        <v>#VALUE!</v>
      </c>
    </row>
    <row r="60" spans="1:19">
      <c r="A60" s="80">
        <v>257</v>
      </c>
      <c r="B60" s="1" t="str">
        <f>'Aim 2 Study Calendar - LEO'!H59</f>
        <v>gfp/+</v>
      </c>
      <c r="C60" s="1">
        <f>'Aim 2 Study Calendar - LEO'!I59</f>
        <v>2</v>
      </c>
      <c r="D60" s="1">
        <f>'Aim 2 Study Calendar - LEO'!AR59</f>
        <v>30</v>
      </c>
      <c r="E60" s="1" t="str">
        <f>'Aim 2 Study Calendar - LEO'!L59</f>
        <v>Not Yet Assigned</v>
      </c>
      <c r="H60" s="1">
        <f t="shared" si="10"/>
        <v>0</v>
      </c>
      <c r="I60" s="1">
        <f t="shared" si="11"/>
        <v>0</v>
      </c>
      <c r="K60" s="1">
        <f t="shared" si="12"/>
        <v>257</v>
      </c>
      <c r="L60" s="1" t="str">
        <f t="shared" si="13"/>
        <v>gfp/+</v>
      </c>
      <c r="M60" s="1">
        <f t="shared" si="14"/>
        <v>2</v>
      </c>
      <c r="N60" s="1">
        <f t="shared" si="15"/>
        <v>30</v>
      </c>
      <c r="O60" s="1" t="str">
        <f t="shared" si="16"/>
        <v>Not Yet Assigned</v>
      </c>
      <c r="P60" s="80" t="str">
        <f t="shared" si="17"/>
        <v/>
      </c>
      <c r="R60" s="1" t="e">
        <f t="shared" si="18"/>
        <v>#VALUE!</v>
      </c>
      <c r="S60" s="1" t="e">
        <f t="shared" si="19"/>
        <v>#VALUE!</v>
      </c>
    </row>
    <row r="61" spans="1:19">
      <c r="A61" s="80">
        <v>258</v>
      </c>
      <c r="B61" s="1" t="str">
        <f>'Aim 2 Study Calendar - LEO'!H60</f>
        <v>gfp/+</v>
      </c>
      <c r="C61" s="1">
        <f>'Aim 2 Study Calendar - LEO'!I60</f>
        <v>2</v>
      </c>
      <c r="D61" s="1">
        <f>'Aim 2 Study Calendar - LEO'!AR60</f>
        <v>30</v>
      </c>
      <c r="E61" s="1" t="str">
        <f>'Aim 2 Study Calendar - LEO'!L60</f>
        <v>Not Yet Assigned</v>
      </c>
      <c r="H61" s="1">
        <f t="shared" si="10"/>
        <v>0</v>
      </c>
      <c r="I61" s="1">
        <f t="shared" si="11"/>
        <v>0</v>
      </c>
      <c r="K61" s="1">
        <f t="shared" si="12"/>
        <v>258</v>
      </c>
      <c r="L61" s="1" t="str">
        <f t="shared" si="13"/>
        <v>gfp/+</v>
      </c>
      <c r="M61" s="1">
        <f t="shared" si="14"/>
        <v>2</v>
      </c>
      <c r="N61" s="1">
        <f t="shared" si="15"/>
        <v>30</v>
      </c>
      <c r="O61" s="1" t="str">
        <f t="shared" si="16"/>
        <v>Not Yet Assigned</v>
      </c>
      <c r="P61" s="80" t="str">
        <f t="shared" si="17"/>
        <v/>
      </c>
      <c r="R61" s="1" t="e">
        <f t="shared" si="18"/>
        <v>#VALUE!</v>
      </c>
      <c r="S61" s="1" t="e">
        <f t="shared" si="19"/>
        <v>#VALUE!</v>
      </c>
    </row>
    <row r="62" spans="1:19">
      <c r="A62" s="80">
        <v>259</v>
      </c>
      <c r="B62" s="1" t="str">
        <f>'Aim 2 Study Calendar - LEO'!H61</f>
        <v>gfp/+</v>
      </c>
      <c r="C62" s="1">
        <f>'Aim 2 Study Calendar - LEO'!I61</f>
        <v>2</v>
      </c>
      <c r="D62" s="1">
        <f>'Aim 2 Study Calendar - LEO'!AR61</f>
        <v>30</v>
      </c>
      <c r="E62" s="1" t="str">
        <f>'Aim 2 Study Calendar - LEO'!L61</f>
        <v>Not Yet Assigned</v>
      </c>
      <c r="H62" s="1">
        <f t="shared" si="10"/>
        <v>0</v>
      </c>
      <c r="I62" s="1">
        <f t="shared" si="11"/>
        <v>0</v>
      </c>
      <c r="K62" s="1">
        <f t="shared" si="12"/>
        <v>259</v>
      </c>
      <c r="L62" s="1" t="str">
        <f t="shared" si="13"/>
        <v>gfp/+</v>
      </c>
      <c r="M62" s="1">
        <f t="shared" si="14"/>
        <v>2</v>
      </c>
      <c r="N62" s="1">
        <f t="shared" si="15"/>
        <v>30</v>
      </c>
      <c r="O62" s="1" t="str">
        <f t="shared" si="16"/>
        <v>Not Yet Assigned</v>
      </c>
      <c r="P62" s="80" t="str">
        <f t="shared" si="17"/>
        <v/>
      </c>
      <c r="R62" s="1" t="e">
        <f t="shared" si="18"/>
        <v>#VALUE!</v>
      </c>
      <c r="S62" s="1" t="e">
        <f t="shared" si="19"/>
        <v>#VALUE!</v>
      </c>
    </row>
    <row r="63" spans="1:19">
      <c r="A63" s="80">
        <v>260</v>
      </c>
      <c r="B63" s="1" t="str">
        <f>'Aim 2 Study Calendar - LEO'!H62</f>
        <v>gfp/+</v>
      </c>
      <c r="C63" s="1">
        <f>'Aim 2 Study Calendar - LEO'!I62</f>
        <v>2</v>
      </c>
      <c r="D63" s="1">
        <f>'Aim 2 Study Calendar - LEO'!AR62</f>
        <v>30</v>
      </c>
      <c r="E63" s="1" t="str">
        <f>'Aim 2 Study Calendar - LEO'!L62</f>
        <v>Not Yet Assigned</v>
      </c>
      <c r="H63" s="1">
        <f t="shared" si="10"/>
        <v>0</v>
      </c>
      <c r="I63" s="1">
        <f t="shared" si="11"/>
        <v>0</v>
      </c>
      <c r="K63" s="1">
        <f t="shared" si="12"/>
        <v>260</v>
      </c>
      <c r="L63" s="1" t="str">
        <f t="shared" si="13"/>
        <v>gfp/+</v>
      </c>
      <c r="M63" s="1">
        <f t="shared" si="14"/>
        <v>2</v>
      </c>
      <c r="N63" s="1">
        <f t="shared" si="15"/>
        <v>30</v>
      </c>
      <c r="O63" s="1" t="str">
        <f t="shared" si="16"/>
        <v>Not Yet Assigned</v>
      </c>
      <c r="P63" s="80" t="str">
        <f t="shared" si="17"/>
        <v/>
      </c>
      <c r="R63" s="1" t="e">
        <f t="shared" si="18"/>
        <v>#VALUE!</v>
      </c>
      <c r="S63" s="1" t="e">
        <f t="shared" si="19"/>
        <v>#VALUE!</v>
      </c>
    </row>
    <row r="64" spans="1:19">
      <c r="A64" s="80">
        <v>261</v>
      </c>
      <c r="B64" s="1" t="str">
        <f>'Aim 2 Study Calendar - LEO'!H63</f>
        <v>gfp/+</v>
      </c>
      <c r="C64" s="1">
        <f>'Aim 2 Study Calendar - LEO'!I63</f>
        <v>2</v>
      </c>
      <c r="D64" s="1">
        <f>'Aim 2 Study Calendar - LEO'!AR63</f>
        <v>30</v>
      </c>
      <c r="E64" s="1" t="str">
        <f>'Aim 2 Study Calendar - LEO'!L63</f>
        <v>Not Yet Assigned</v>
      </c>
      <c r="H64" s="1">
        <f t="shared" si="10"/>
        <v>0</v>
      </c>
      <c r="I64" s="1">
        <f t="shared" si="11"/>
        <v>0</v>
      </c>
      <c r="K64" s="1">
        <f t="shared" si="12"/>
        <v>261</v>
      </c>
      <c r="L64" s="1" t="str">
        <f t="shared" si="13"/>
        <v>gfp/+</v>
      </c>
      <c r="M64" s="1">
        <f t="shared" si="14"/>
        <v>2</v>
      </c>
      <c r="N64" s="1">
        <f t="shared" si="15"/>
        <v>30</v>
      </c>
      <c r="O64" s="1" t="str">
        <f t="shared" si="16"/>
        <v>Not Yet Assigned</v>
      </c>
      <c r="P64" s="80" t="str">
        <f t="shared" si="17"/>
        <v/>
      </c>
      <c r="R64" s="1" t="e">
        <f t="shared" si="18"/>
        <v>#VALUE!</v>
      </c>
      <c r="S64" s="1" t="e">
        <f t="shared" si="19"/>
        <v>#VALUE!</v>
      </c>
    </row>
    <row r="65" spans="1:19">
      <c r="A65" s="80">
        <v>262</v>
      </c>
      <c r="B65" s="1" t="str">
        <f>'Aim 2 Study Calendar - LEO'!H64</f>
        <v>gfp/+</v>
      </c>
      <c r="C65" s="1">
        <f>'Aim 2 Study Calendar - LEO'!I64</f>
        <v>2</v>
      </c>
      <c r="D65" s="1">
        <f>'Aim 2 Study Calendar - LEO'!AR64</f>
        <v>30</v>
      </c>
      <c r="E65" s="1" t="str">
        <f>'Aim 2 Study Calendar - LEO'!L64</f>
        <v>Not Yet Assigned</v>
      </c>
      <c r="H65" s="1">
        <f t="shared" si="10"/>
        <v>0</v>
      </c>
      <c r="I65" s="1">
        <f t="shared" si="11"/>
        <v>0</v>
      </c>
      <c r="K65" s="1">
        <f t="shared" si="12"/>
        <v>262</v>
      </c>
      <c r="L65" s="1" t="str">
        <f t="shared" si="13"/>
        <v>gfp/+</v>
      </c>
      <c r="M65" s="1">
        <f t="shared" si="14"/>
        <v>2</v>
      </c>
      <c r="N65" s="1">
        <f t="shared" si="15"/>
        <v>30</v>
      </c>
      <c r="O65" s="1" t="str">
        <f t="shared" si="16"/>
        <v>Not Yet Assigned</v>
      </c>
      <c r="P65" s="80" t="str">
        <f t="shared" si="17"/>
        <v/>
      </c>
      <c r="R65" s="1" t="e">
        <f t="shared" si="18"/>
        <v>#VALUE!</v>
      </c>
      <c r="S65" s="1" t="e">
        <f t="shared" si="19"/>
        <v>#VALUE!</v>
      </c>
    </row>
    <row r="66" spans="1:19">
      <c r="A66" s="80">
        <v>263</v>
      </c>
      <c r="B66" s="1" t="str">
        <f>'Aim 2 Study Calendar - LEO'!H65</f>
        <v>gfp/+</v>
      </c>
      <c r="C66" s="1">
        <f>'Aim 2 Study Calendar - LEO'!I65</f>
        <v>2</v>
      </c>
      <c r="D66" s="1">
        <f>'Aim 2 Study Calendar - LEO'!AR65</f>
        <v>30</v>
      </c>
      <c r="E66" s="1" t="str">
        <f>'Aim 2 Study Calendar - LEO'!L65</f>
        <v>Not Yet Assigned</v>
      </c>
      <c r="H66" s="1">
        <f t="shared" si="10"/>
        <v>0</v>
      </c>
      <c r="I66" s="1">
        <f t="shared" si="11"/>
        <v>0</v>
      </c>
      <c r="K66" s="1">
        <f t="shared" si="12"/>
        <v>263</v>
      </c>
      <c r="L66" s="1" t="str">
        <f t="shared" si="13"/>
        <v>gfp/+</v>
      </c>
      <c r="M66" s="1">
        <f t="shared" si="14"/>
        <v>2</v>
      </c>
      <c r="N66" s="1">
        <f t="shared" si="15"/>
        <v>30</v>
      </c>
      <c r="O66" s="1" t="str">
        <f t="shared" si="16"/>
        <v>Not Yet Assigned</v>
      </c>
      <c r="P66" s="80" t="str">
        <f t="shared" si="17"/>
        <v/>
      </c>
      <c r="R66" s="1" t="e">
        <f t="shared" si="18"/>
        <v>#VALUE!</v>
      </c>
      <c r="S66" s="1" t="e">
        <f t="shared" si="19"/>
        <v>#VALUE!</v>
      </c>
    </row>
    <row r="67" spans="1:19">
      <c r="A67" s="80">
        <v>264</v>
      </c>
      <c r="B67" s="1" t="str">
        <f>'Aim 2 Study Calendar - LEO'!H66</f>
        <v>gfp/+</v>
      </c>
      <c r="C67" s="1">
        <f>'Aim 2 Study Calendar - LEO'!I66</f>
        <v>2</v>
      </c>
      <c r="D67" s="1">
        <f>'Aim 2 Study Calendar - LEO'!AR66</f>
        <v>30</v>
      </c>
      <c r="E67" s="1" t="str">
        <f>'Aim 2 Study Calendar - LEO'!L66</f>
        <v>Not Yet Assigned</v>
      </c>
      <c r="H67" s="1">
        <f t="shared" ref="H67:H98" si="20">F67+(G67/60)</f>
        <v>0</v>
      </c>
      <c r="I67" s="1">
        <f t="shared" ref="I67:I98" si="21">G67+(F67*60)</f>
        <v>0</v>
      </c>
      <c r="K67" s="1">
        <f t="shared" ref="K67:K98" si="22">A67</f>
        <v>264</v>
      </c>
      <c r="L67" s="1" t="str">
        <f t="shared" ref="L67:L98" si="23">B67</f>
        <v>gfp/+</v>
      </c>
      <c r="M67" s="1">
        <f t="shared" ref="M67:M98" si="24">C67</f>
        <v>2</v>
      </c>
      <c r="N67" s="1">
        <f t="shared" ref="N67:N98" si="25">D67</f>
        <v>30</v>
      </c>
      <c r="O67" s="1" t="str">
        <f t="shared" ref="O67:O98" si="26">E67</f>
        <v>Not Yet Assigned</v>
      </c>
      <c r="P67" s="80" t="str">
        <f t="shared" ref="P67:P98" si="27">IF(N67=4, "N/A","")</f>
        <v/>
      </c>
      <c r="R67" s="1" t="e">
        <f t="shared" ref="R67:R98" si="28">P67+(Q67/60)</f>
        <v>#VALUE!</v>
      </c>
      <c r="S67" s="1" t="e">
        <f t="shared" ref="S67:S98" si="29">Q67+(P67*60)</f>
        <v>#VALUE!</v>
      </c>
    </row>
    <row r="68" spans="1:19">
      <c r="A68" s="80">
        <v>265</v>
      </c>
      <c r="B68" s="1" t="str">
        <f>'Aim 2 Study Calendar - LEO'!H67</f>
        <v>gfp/+</v>
      </c>
      <c r="C68" s="1">
        <f>'Aim 2 Study Calendar - LEO'!I67</f>
        <v>2</v>
      </c>
      <c r="D68" s="1">
        <f>'Aim 2 Study Calendar - LEO'!AR67</f>
        <v>30</v>
      </c>
      <c r="E68" s="1" t="str">
        <f>'Aim 2 Study Calendar - LEO'!L67</f>
        <v>Not Yet Assigned</v>
      </c>
      <c r="H68" s="1">
        <f t="shared" si="20"/>
        <v>0</v>
      </c>
      <c r="I68" s="1">
        <f t="shared" si="21"/>
        <v>0</v>
      </c>
      <c r="K68" s="1">
        <f t="shared" si="22"/>
        <v>265</v>
      </c>
      <c r="L68" s="1" t="str">
        <f t="shared" si="23"/>
        <v>gfp/+</v>
      </c>
      <c r="M68" s="1">
        <f t="shared" si="24"/>
        <v>2</v>
      </c>
      <c r="N68" s="1">
        <f t="shared" si="25"/>
        <v>30</v>
      </c>
      <c r="O68" s="1" t="str">
        <f t="shared" si="26"/>
        <v>Not Yet Assigned</v>
      </c>
      <c r="P68" s="80" t="str">
        <f t="shared" si="27"/>
        <v/>
      </c>
      <c r="R68" s="1" t="e">
        <f t="shared" si="28"/>
        <v>#VALUE!</v>
      </c>
      <c r="S68" s="1" t="e">
        <f t="shared" si="29"/>
        <v>#VALUE!</v>
      </c>
    </row>
    <row r="69" spans="1:19">
      <c r="A69" s="80">
        <v>266</v>
      </c>
      <c r="B69" s="1" t="str">
        <f>'Aim 2 Study Calendar - LEO'!H68</f>
        <v>gfp/+</v>
      </c>
      <c r="C69" s="1">
        <f>'Aim 2 Study Calendar - LEO'!I68</f>
        <v>2</v>
      </c>
      <c r="D69" s="1">
        <f>'Aim 2 Study Calendar - LEO'!AR68</f>
        <v>30</v>
      </c>
      <c r="E69" s="1" t="str">
        <f>'Aim 2 Study Calendar - LEO'!L68</f>
        <v>Not Yet Assigned</v>
      </c>
      <c r="H69" s="1">
        <f t="shared" si="20"/>
        <v>0</v>
      </c>
      <c r="I69" s="1">
        <f t="shared" si="21"/>
        <v>0</v>
      </c>
      <c r="K69" s="1">
        <f t="shared" si="22"/>
        <v>266</v>
      </c>
      <c r="L69" s="1" t="str">
        <f t="shared" si="23"/>
        <v>gfp/+</v>
      </c>
      <c r="M69" s="1">
        <f t="shared" si="24"/>
        <v>2</v>
      </c>
      <c r="N69" s="1">
        <f t="shared" si="25"/>
        <v>30</v>
      </c>
      <c r="O69" s="1" t="str">
        <f t="shared" si="26"/>
        <v>Not Yet Assigned</v>
      </c>
      <c r="P69" s="80" t="str">
        <f t="shared" si="27"/>
        <v/>
      </c>
      <c r="R69" s="1" t="e">
        <f t="shared" si="28"/>
        <v>#VALUE!</v>
      </c>
      <c r="S69" s="1" t="e">
        <f t="shared" si="29"/>
        <v>#VALUE!</v>
      </c>
    </row>
    <row r="70" spans="1:19">
      <c r="A70" s="80">
        <v>267</v>
      </c>
      <c r="B70" s="1" t="str">
        <f>'Aim 2 Study Calendar - LEO'!H69</f>
        <v>gfp/+</v>
      </c>
      <c r="C70" s="1">
        <f>'Aim 2 Study Calendar - LEO'!I69</f>
        <v>2</v>
      </c>
      <c r="D70" s="1">
        <f>'Aim 2 Study Calendar - LEO'!AR69</f>
        <v>30</v>
      </c>
      <c r="E70" s="1" t="str">
        <f>'Aim 2 Study Calendar - LEO'!L69</f>
        <v>Not Yet Assigned</v>
      </c>
      <c r="H70" s="1">
        <f t="shared" si="20"/>
        <v>0</v>
      </c>
      <c r="I70" s="1">
        <f t="shared" si="21"/>
        <v>0</v>
      </c>
      <c r="K70" s="1">
        <f t="shared" si="22"/>
        <v>267</v>
      </c>
      <c r="L70" s="1" t="str">
        <f t="shared" si="23"/>
        <v>gfp/+</v>
      </c>
      <c r="M70" s="1">
        <f t="shared" si="24"/>
        <v>2</v>
      </c>
      <c r="N70" s="1">
        <f t="shared" si="25"/>
        <v>30</v>
      </c>
      <c r="O70" s="1" t="str">
        <f t="shared" si="26"/>
        <v>Not Yet Assigned</v>
      </c>
      <c r="P70" s="80" t="str">
        <f t="shared" si="27"/>
        <v/>
      </c>
      <c r="R70" s="1" t="e">
        <f t="shared" si="28"/>
        <v>#VALUE!</v>
      </c>
      <c r="S70" s="1" t="e">
        <f t="shared" si="29"/>
        <v>#VALUE!</v>
      </c>
    </row>
    <row r="71" spans="1:19">
      <c r="A71" s="80">
        <v>268</v>
      </c>
      <c r="B71" s="1" t="str">
        <f>'Aim 2 Study Calendar - LEO'!H70</f>
        <v>gfp/+</v>
      </c>
      <c r="C71" s="1">
        <f>'Aim 2 Study Calendar - LEO'!I70</f>
        <v>2</v>
      </c>
      <c r="D71" s="1">
        <f>'Aim 2 Study Calendar - LEO'!AR70</f>
        <v>30</v>
      </c>
      <c r="E71" s="1" t="str">
        <f>'Aim 2 Study Calendar - LEO'!L70</f>
        <v>Not Yet Assigned</v>
      </c>
      <c r="H71" s="1">
        <f t="shared" si="20"/>
        <v>0</v>
      </c>
      <c r="I71" s="1">
        <f t="shared" si="21"/>
        <v>0</v>
      </c>
      <c r="K71" s="1">
        <f t="shared" si="22"/>
        <v>268</v>
      </c>
      <c r="L71" s="1" t="str">
        <f t="shared" si="23"/>
        <v>gfp/+</v>
      </c>
      <c r="M71" s="1">
        <f t="shared" si="24"/>
        <v>2</v>
      </c>
      <c r="N71" s="1">
        <f t="shared" si="25"/>
        <v>30</v>
      </c>
      <c r="O71" s="1" t="str">
        <f t="shared" si="26"/>
        <v>Not Yet Assigned</v>
      </c>
      <c r="P71" s="80" t="str">
        <f t="shared" si="27"/>
        <v/>
      </c>
      <c r="R71" s="1" t="e">
        <f t="shared" si="28"/>
        <v>#VALUE!</v>
      </c>
      <c r="S71" s="1" t="e">
        <f t="shared" si="29"/>
        <v>#VALUE!</v>
      </c>
    </row>
    <row r="72" spans="1:19">
      <c r="A72" s="80">
        <v>269</v>
      </c>
      <c r="B72" s="1" t="str">
        <f>'Aim 2 Study Calendar - LEO'!H71</f>
        <v>gfp/+</v>
      </c>
      <c r="C72" s="1">
        <f>'Aim 2 Study Calendar - LEO'!I71</f>
        <v>2</v>
      </c>
      <c r="D72" s="1">
        <f>'Aim 2 Study Calendar - LEO'!AR71</f>
        <v>30</v>
      </c>
      <c r="E72" s="1" t="str">
        <f>'Aim 2 Study Calendar - LEO'!L71</f>
        <v>Not Yet Assigned</v>
      </c>
      <c r="H72" s="1">
        <f t="shared" si="20"/>
        <v>0</v>
      </c>
      <c r="I72" s="1">
        <f t="shared" si="21"/>
        <v>0</v>
      </c>
      <c r="K72" s="1">
        <f t="shared" si="22"/>
        <v>269</v>
      </c>
      <c r="L72" s="1" t="str">
        <f t="shared" si="23"/>
        <v>gfp/+</v>
      </c>
      <c r="M72" s="1">
        <f t="shared" si="24"/>
        <v>2</v>
      </c>
      <c r="N72" s="1">
        <f t="shared" si="25"/>
        <v>30</v>
      </c>
      <c r="O72" s="1" t="str">
        <f t="shared" si="26"/>
        <v>Not Yet Assigned</v>
      </c>
      <c r="P72" s="80" t="str">
        <f t="shared" si="27"/>
        <v/>
      </c>
      <c r="R72" s="1" t="e">
        <f t="shared" si="28"/>
        <v>#VALUE!</v>
      </c>
      <c r="S72" s="1" t="e">
        <f t="shared" si="29"/>
        <v>#VALUE!</v>
      </c>
    </row>
    <row r="73" spans="1:19">
      <c r="A73" s="80">
        <v>270</v>
      </c>
      <c r="B73" s="1" t="str">
        <f>'Aim 2 Study Calendar - LEO'!H72</f>
        <v>gfp/+</v>
      </c>
      <c r="C73" s="1">
        <f>'Aim 2 Study Calendar - LEO'!I72</f>
        <v>2</v>
      </c>
      <c r="D73" s="1">
        <f>'Aim 2 Study Calendar - LEO'!AR72</f>
        <v>30</v>
      </c>
      <c r="E73" s="1" t="str">
        <f>'Aim 2 Study Calendar - LEO'!L72</f>
        <v>Not Yet Assigned</v>
      </c>
      <c r="H73" s="1">
        <f t="shared" si="20"/>
        <v>0</v>
      </c>
      <c r="I73" s="1">
        <f t="shared" si="21"/>
        <v>0</v>
      </c>
      <c r="K73" s="1">
        <f t="shared" si="22"/>
        <v>270</v>
      </c>
      <c r="L73" s="1" t="str">
        <f t="shared" si="23"/>
        <v>gfp/+</v>
      </c>
      <c r="M73" s="1">
        <f t="shared" si="24"/>
        <v>2</v>
      </c>
      <c r="N73" s="1">
        <f t="shared" si="25"/>
        <v>30</v>
      </c>
      <c r="O73" s="1" t="str">
        <f t="shared" si="26"/>
        <v>Not Yet Assigned</v>
      </c>
      <c r="P73" s="80" t="str">
        <f t="shared" si="27"/>
        <v/>
      </c>
      <c r="R73" s="1" t="e">
        <f t="shared" si="28"/>
        <v>#VALUE!</v>
      </c>
      <c r="S73" s="1" t="e">
        <f t="shared" si="29"/>
        <v>#VALUE!</v>
      </c>
    </row>
    <row r="74" spans="1:19">
      <c r="A74" s="80">
        <v>271</v>
      </c>
      <c r="B74" s="1" t="str">
        <f>'Aim 2 Study Calendar - LEO'!H73</f>
        <v>gfp/+</v>
      </c>
      <c r="C74" s="1">
        <f>'Aim 2 Study Calendar - LEO'!I73</f>
        <v>2</v>
      </c>
      <c r="D74" s="1">
        <f>'Aim 2 Study Calendar - LEO'!AR73</f>
        <v>30</v>
      </c>
      <c r="E74" s="1" t="str">
        <f>'Aim 2 Study Calendar - LEO'!L73</f>
        <v>Not Yet Assigned</v>
      </c>
      <c r="H74" s="1">
        <f t="shared" si="20"/>
        <v>0</v>
      </c>
      <c r="I74" s="1">
        <f t="shared" si="21"/>
        <v>0</v>
      </c>
      <c r="K74" s="1">
        <f t="shared" si="22"/>
        <v>271</v>
      </c>
      <c r="L74" s="1" t="str">
        <f t="shared" si="23"/>
        <v>gfp/+</v>
      </c>
      <c r="M74" s="1">
        <f t="shared" si="24"/>
        <v>2</v>
      </c>
      <c r="N74" s="1">
        <f t="shared" si="25"/>
        <v>30</v>
      </c>
      <c r="O74" s="1" t="str">
        <f t="shared" si="26"/>
        <v>Not Yet Assigned</v>
      </c>
      <c r="P74" s="80" t="str">
        <f t="shared" si="27"/>
        <v/>
      </c>
      <c r="R74" s="1" t="e">
        <f t="shared" si="28"/>
        <v>#VALUE!</v>
      </c>
      <c r="S74" s="1" t="e">
        <f t="shared" si="29"/>
        <v>#VALUE!</v>
      </c>
    </row>
    <row r="75" spans="1:19">
      <c r="A75" s="80">
        <v>272</v>
      </c>
      <c r="B75" s="1" t="str">
        <f>'Aim 2 Study Calendar - LEO'!H74</f>
        <v>gfp/+</v>
      </c>
      <c r="C75" s="1">
        <f>'Aim 2 Study Calendar - LEO'!I74</f>
        <v>2</v>
      </c>
      <c r="D75" s="1">
        <f>'Aim 2 Study Calendar - LEO'!AR74</f>
        <v>30</v>
      </c>
      <c r="E75" s="1" t="str">
        <f>'Aim 2 Study Calendar - LEO'!L74</f>
        <v>Not Yet Assigned</v>
      </c>
      <c r="H75" s="1">
        <f t="shared" si="20"/>
        <v>0</v>
      </c>
      <c r="I75" s="1">
        <f t="shared" si="21"/>
        <v>0</v>
      </c>
      <c r="K75" s="1">
        <f t="shared" si="22"/>
        <v>272</v>
      </c>
      <c r="L75" s="1" t="str">
        <f t="shared" si="23"/>
        <v>gfp/+</v>
      </c>
      <c r="M75" s="1">
        <f t="shared" si="24"/>
        <v>2</v>
      </c>
      <c r="N75" s="1">
        <f t="shared" si="25"/>
        <v>30</v>
      </c>
      <c r="O75" s="1" t="str">
        <f t="shared" si="26"/>
        <v>Not Yet Assigned</v>
      </c>
      <c r="P75" s="80" t="str">
        <f t="shared" si="27"/>
        <v/>
      </c>
      <c r="R75" s="1" t="e">
        <f t="shared" si="28"/>
        <v>#VALUE!</v>
      </c>
      <c r="S75" s="1" t="e">
        <f t="shared" si="29"/>
        <v>#VALUE!</v>
      </c>
    </row>
    <row r="76" spans="1:19">
      <c r="A76" s="80">
        <v>273</v>
      </c>
      <c r="B76" s="1" t="str">
        <f>'Aim 2 Study Calendar - LEO'!H75</f>
        <v>gfp/+</v>
      </c>
      <c r="C76" s="1">
        <f>'Aim 2 Study Calendar - LEO'!I75</f>
        <v>2</v>
      </c>
      <c r="D76" s="1">
        <f>'Aim 2 Study Calendar - LEO'!AR75</f>
        <v>30</v>
      </c>
      <c r="E76" s="1" t="str">
        <f>'Aim 2 Study Calendar - LEO'!L75</f>
        <v>Not Yet Assigned</v>
      </c>
      <c r="H76" s="1">
        <f t="shared" si="20"/>
        <v>0</v>
      </c>
      <c r="I76" s="1">
        <f t="shared" si="21"/>
        <v>0</v>
      </c>
      <c r="K76" s="1">
        <f t="shared" si="22"/>
        <v>273</v>
      </c>
      <c r="L76" s="1" t="str">
        <f t="shared" si="23"/>
        <v>gfp/+</v>
      </c>
      <c r="M76" s="1">
        <f t="shared" si="24"/>
        <v>2</v>
      </c>
      <c r="N76" s="1">
        <f t="shared" si="25"/>
        <v>30</v>
      </c>
      <c r="O76" s="1" t="str">
        <f t="shared" si="26"/>
        <v>Not Yet Assigned</v>
      </c>
      <c r="P76" s="80" t="str">
        <f t="shared" si="27"/>
        <v/>
      </c>
      <c r="R76" s="1" t="e">
        <f t="shared" si="28"/>
        <v>#VALUE!</v>
      </c>
      <c r="S76" s="1" t="e">
        <f t="shared" si="29"/>
        <v>#VALUE!</v>
      </c>
    </row>
    <row r="77" spans="1:19">
      <c r="A77" s="80">
        <v>274</v>
      </c>
      <c r="B77" s="1" t="str">
        <f>'Aim 2 Study Calendar - LEO'!H76</f>
        <v>gfp/+</v>
      </c>
      <c r="C77" s="1">
        <f>'Aim 2 Study Calendar - LEO'!I76</f>
        <v>2</v>
      </c>
      <c r="D77" s="1">
        <f>'Aim 2 Study Calendar - LEO'!AR76</f>
        <v>30</v>
      </c>
      <c r="E77" s="1" t="str">
        <f>'Aim 2 Study Calendar - LEO'!L76</f>
        <v>Not Yet Assigned</v>
      </c>
      <c r="H77" s="1">
        <f t="shared" si="20"/>
        <v>0</v>
      </c>
      <c r="I77" s="1">
        <f t="shared" si="21"/>
        <v>0</v>
      </c>
      <c r="K77" s="1">
        <f t="shared" si="22"/>
        <v>274</v>
      </c>
      <c r="L77" s="1" t="str">
        <f t="shared" si="23"/>
        <v>gfp/+</v>
      </c>
      <c r="M77" s="1">
        <f t="shared" si="24"/>
        <v>2</v>
      </c>
      <c r="N77" s="1">
        <f t="shared" si="25"/>
        <v>30</v>
      </c>
      <c r="O77" s="1" t="str">
        <f t="shared" si="26"/>
        <v>Not Yet Assigned</v>
      </c>
      <c r="P77" s="80" t="str">
        <f t="shared" si="27"/>
        <v/>
      </c>
      <c r="R77" s="1" t="e">
        <f t="shared" si="28"/>
        <v>#VALUE!</v>
      </c>
      <c r="S77" s="1" t="e">
        <f t="shared" si="29"/>
        <v>#VALUE!</v>
      </c>
    </row>
    <row r="78" spans="1:19">
      <c r="A78" s="80">
        <v>275</v>
      </c>
      <c r="B78" s="1" t="str">
        <f>'Aim 2 Study Calendar - LEO'!H77</f>
        <v>gfp/+</v>
      </c>
      <c r="C78" s="1">
        <f>'Aim 2 Study Calendar - LEO'!I77</f>
        <v>2</v>
      </c>
      <c r="D78" s="1">
        <f>'Aim 2 Study Calendar - LEO'!AR77</f>
        <v>30</v>
      </c>
      <c r="E78" s="1" t="str">
        <f>'Aim 2 Study Calendar - LEO'!L77</f>
        <v>Not Yet Assigned</v>
      </c>
      <c r="H78" s="1">
        <f t="shared" si="20"/>
        <v>0</v>
      </c>
      <c r="I78" s="1">
        <f t="shared" si="21"/>
        <v>0</v>
      </c>
      <c r="K78" s="1">
        <f t="shared" si="22"/>
        <v>275</v>
      </c>
      <c r="L78" s="1" t="str">
        <f t="shared" si="23"/>
        <v>gfp/+</v>
      </c>
      <c r="M78" s="1">
        <f t="shared" si="24"/>
        <v>2</v>
      </c>
      <c r="N78" s="1">
        <f t="shared" si="25"/>
        <v>30</v>
      </c>
      <c r="O78" s="1" t="str">
        <f t="shared" si="26"/>
        <v>Not Yet Assigned</v>
      </c>
      <c r="P78" s="80" t="str">
        <f t="shared" si="27"/>
        <v/>
      </c>
      <c r="R78" s="1" t="e">
        <f t="shared" si="28"/>
        <v>#VALUE!</v>
      </c>
      <c r="S78" s="1" t="e">
        <f t="shared" si="29"/>
        <v>#VALUE!</v>
      </c>
    </row>
    <row r="79" spans="1:19">
      <c r="A79" s="80">
        <v>276</v>
      </c>
      <c r="B79" s="1" t="str">
        <f>'Aim 2 Study Calendar - LEO'!H78</f>
        <v>gfp/+</v>
      </c>
      <c r="C79" s="1">
        <f>'Aim 2 Study Calendar - LEO'!I78</f>
        <v>2</v>
      </c>
      <c r="D79" s="1">
        <f>'Aim 2 Study Calendar - LEO'!AR78</f>
        <v>30</v>
      </c>
      <c r="E79" s="1" t="str">
        <f>'Aim 2 Study Calendar - LEO'!L78</f>
        <v>Not Yet Assigned</v>
      </c>
      <c r="H79" s="1">
        <f t="shared" si="20"/>
        <v>0</v>
      </c>
      <c r="I79" s="1">
        <f t="shared" si="21"/>
        <v>0</v>
      </c>
      <c r="K79" s="1">
        <f t="shared" si="22"/>
        <v>276</v>
      </c>
      <c r="L79" s="1" t="str">
        <f t="shared" si="23"/>
        <v>gfp/+</v>
      </c>
      <c r="M79" s="1">
        <f t="shared" si="24"/>
        <v>2</v>
      </c>
      <c r="N79" s="1">
        <f t="shared" si="25"/>
        <v>30</v>
      </c>
      <c r="O79" s="1" t="str">
        <f t="shared" si="26"/>
        <v>Not Yet Assigned</v>
      </c>
      <c r="P79" s="80" t="str">
        <f t="shared" si="27"/>
        <v/>
      </c>
      <c r="R79" s="1" t="e">
        <f t="shared" si="28"/>
        <v>#VALUE!</v>
      </c>
      <c r="S79" s="1" t="e">
        <f t="shared" si="29"/>
        <v>#VALUE!</v>
      </c>
    </row>
    <row r="80" spans="1:19">
      <c r="A80" s="80">
        <v>277</v>
      </c>
      <c r="B80" s="1" t="str">
        <f>'Aim 2 Study Calendar - LEO'!H79</f>
        <v>gfp/+</v>
      </c>
      <c r="C80" s="1">
        <f>'Aim 2 Study Calendar - LEO'!I79</f>
        <v>2</v>
      </c>
      <c r="D80" s="1">
        <f>'Aim 2 Study Calendar - LEO'!AR79</f>
        <v>30</v>
      </c>
      <c r="E80" s="1" t="str">
        <f>'Aim 2 Study Calendar - LEO'!L79</f>
        <v>Not Yet Assigned</v>
      </c>
      <c r="H80" s="1">
        <f t="shared" si="20"/>
        <v>0</v>
      </c>
      <c r="I80" s="1">
        <f t="shared" si="21"/>
        <v>0</v>
      </c>
      <c r="K80" s="1">
        <f t="shared" si="22"/>
        <v>277</v>
      </c>
      <c r="L80" s="1" t="str">
        <f t="shared" si="23"/>
        <v>gfp/+</v>
      </c>
      <c r="M80" s="1">
        <f t="shared" si="24"/>
        <v>2</v>
      </c>
      <c r="N80" s="1">
        <f t="shared" si="25"/>
        <v>30</v>
      </c>
      <c r="O80" s="1" t="str">
        <f t="shared" si="26"/>
        <v>Not Yet Assigned</v>
      </c>
      <c r="P80" s="80" t="str">
        <f t="shared" si="27"/>
        <v/>
      </c>
      <c r="R80" s="1" t="e">
        <f t="shared" si="28"/>
        <v>#VALUE!</v>
      </c>
      <c r="S80" s="1" t="e">
        <f t="shared" si="29"/>
        <v>#VALUE!</v>
      </c>
    </row>
    <row r="81" spans="1:19">
      <c r="A81" s="80">
        <v>278</v>
      </c>
      <c r="B81" s="1" t="str">
        <f>'Aim 2 Study Calendar - LEO'!H80</f>
        <v>gfp/+</v>
      </c>
      <c r="C81" s="1">
        <f>'Aim 2 Study Calendar - LEO'!I80</f>
        <v>2</v>
      </c>
      <c r="D81" s="1">
        <f>'Aim 2 Study Calendar - LEO'!AR80</f>
        <v>30</v>
      </c>
      <c r="E81" s="1" t="str">
        <f>'Aim 2 Study Calendar - LEO'!L80</f>
        <v>Not Yet Assigned</v>
      </c>
      <c r="H81" s="1">
        <f t="shared" si="20"/>
        <v>0</v>
      </c>
      <c r="I81" s="1">
        <f t="shared" si="21"/>
        <v>0</v>
      </c>
      <c r="K81" s="1">
        <f t="shared" si="22"/>
        <v>278</v>
      </c>
      <c r="L81" s="1" t="str">
        <f t="shared" si="23"/>
        <v>gfp/+</v>
      </c>
      <c r="M81" s="1">
        <f t="shared" si="24"/>
        <v>2</v>
      </c>
      <c r="N81" s="1">
        <f t="shared" si="25"/>
        <v>30</v>
      </c>
      <c r="O81" s="1" t="str">
        <f t="shared" si="26"/>
        <v>Not Yet Assigned</v>
      </c>
      <c r="P81" s="80" t="str">
        <f t="shared" si="27"/>
        <v/>
      </c>
      <c r="R81" s="1" t="e">
        <f t="shared" si="28"/>
        <v>#VALUE!</v>
      </c>
      <c r="S81" s="1" t="e">
        <f t="shared" si="29"/>
        <v>#VALUE!</v>
      </c>
    </row>
    <row r="82" spans="1:19">
      <c r="A82" s="80">
        <v>279</v>
      </c>
      <c r="B82" s="1" t="str">
        <f>'Aim 2 Study Calendar - LEO'!H81</f>
        <v>gfp/+</v>
      </c>
      <c r="C82" s="1">
        <f>'Aim 2 Study Calendar - LEO'!I81</f>
        <v>2</v>
      </c>
      <c r="D82" s="1">
        <f>'Aim 2 Study Calendar - LEO'!AR81</f>
        <v>30</v>
      </c>
      <c r="E82" s="1" t="str">
        <f>'Aim 2 Study Calendar - LEO'!L81</f>
        <v>Not Yet Assigned</v>
      </c>
      <c r="H82" s="1">
        <f t="shared" si="20"/>
        <v>0</v>
      </c>
      <c r="I82" s="1">
        <f t="shared" si="21"/>
        <v>0</v>
      </c>
      <c r="K82" s="1">
        <f t="shared" si="22"/>
        <v>279</v>
      </c>
      <c r="L82" s="1" t="str">
        <f t="shared" si="23"/>
        <v>gfp/+</v>
      </c>
      <c r="M82" s="1">
        <f t="shared" si="24"/>
        <v>2</v>
      </c>
      <c r="N82" s="1">
        <f t="shared" si="25"/>
        <v>30</v>
      </c>
      <c r="O82" s="1" t="str">
        <f t="shared" si="26"/>
        <v>Not Yet Assigned</v>
      </c>
      <c r="P82" s="80" t="str">
        <f t="shared" si="27"/>
        <v/>
      </c>
      <c r="R82" s="1" t="e">
        <f t="shared" si="28"/>
        <v>#VALUE!</v>
      </c>
      <c r="S82" s="1" t="e">
        <f t="shared" si="29"/>
        <v>#VALUE!</v>
      </c>
    </row>
    <row r="83" spans="1:19">
      <c r="A83" s="80">
        <v>280</v>
      </c>
      <c r="B83" s="1" t="str">
        <f>'Aim 2 Study Calendar - LEO'!H82</f>
        <v>gfp/+</v>
      </c>
      <c r="C83" s="1">
        <f>'Aim 2 Study Calendar - LEO'!I82</f>
        <v>2</v>
      </c>
      <c r="D83" s="1">
        <f>'Aim 2 Study Calendar - LEO'!AR82</f>
        <v>30</v>
      </c>
      <c r="E83" s="1" t="str">
        <f>'Aim 2 Study Calendar - LEO'!L82</f>
        <v>Not Yet Assigned</v>
      </c>
      <c r="H83" s="1">
        <f t="shared" si="20"/>
        <v>0</v>
      </c>
      <c r="I83" s="1">
        <f t="shared" si="21"/>
        <v>0</v>
      </c>
      <c r="K83" s="1">
        <f t="shared" si="22"/>
        <v>280</v>
      </c>
      <c r="L83" s="1" t="str">
        <f t="shared" si="23"/>
        <v>gfp/+</v>
      </c>
      <c r="M83" s="1">
        <f t="shared" si="24"/>
        <v>2</v>
      </c>
      <c r="N83" s="1">
        <f t="shared" si="25"/>
        <v>30</v>
      </c>
      <c r="O83" s="1" t="str">
        <f t="shared" si="26"/>
        <v>Not Yet Assigned</v>
      </c>
      <c r="P83" s="80" t="str">
        <f t="shared" si="27"/>
        <v/>
      </c>
      <c r="R83" s="1" t="e">
        <f t="shared" si="28"/>
        <v>#VALUE!</v>
      </c>
      <c r="S83" s="1" t="e">
        <f t="shared" si="29"/>
        <v>#VALUE!</v>
      </c>
    </row>
    <row r="84" spans="1:19">
      <c r="A84" s="80">
        <v>281</v>
      </c>
      <c r="B84" s="1" t="str">
        <f>'Aim 2 Study Calendar - LEO'!H83</f>
        <v>gfp/+</v>
      </c>
      <c r="C84" s="1">
        <f>'Aim 2 Study Calendar - LEO'!I83</f>
        <v>2</v>
      </c>
      <c r="D84" s="1">
        <f>'Aim 2 Study Calendar - LEO'!AR83</f>
        <v>30</v>
      </c>
      <c r="E84" s="1" t="str">
        <f>'Aim 2 Study Calendar - LEO'!L83</f>
        <v>Not Yet Assigned</v>
      </c>
      <c r="H84" s="1">
        <f t="shared" si="20"/>
        <v>0</v>
      </c>
      <c r="I84" s="1">
        <f t="shared" si="21"/>
        <v>0</v>
      </c>
      <c r="K84" s="1">
        <f t="shared" si="22"/>
        <v>281</v>
      </c>
      <c r="L84" s="1" t="str">
        <f t="shared" si="23"/>
        <v>gfp/+</v>
      </c>
      <c r="M84" s="1">
        <f t="shared" si="24"/>
        <v>2</v>
      </c>
      <c r="N84" s="1">
        <f t="shared" si="25"/>
        <v>30</v>
      </c>
      <c r="O84" s="1" t="str">
        <f t="shared" si="26"/>
        <v>Not Yet Assigned</v>
      </c>
      <c r="P84" s="80" t="str">
        <f t="shared" si="27"/>
        <v/>
      </c>
      <c r="R84" s="1" t="e">
        <f t="shared" si="28"/>
        <v>#VALUE!</v>
      </c>
      <c r="S84" s="1" t="e">
        <f t="shared" si="29"/>
        <v>#VALUE!</v>
      </c>
    </row>
    <row r="85" spans="1:19">
      <c r="A85" s="80">
        <v>282</v>
      </c>
      <c r="B85" s="1" t="str">
        <f>'Aim 2 Study Calendar - LEO'!H84</f>
        <v>gfp/+</v>
      </c>
      <c r="C85" s="1">
        <f>'Aim 2 Study Calendar - LEO'!I84</f>
        <v>2</v>
      </c>
      <c r="D85" s="1">
        <f>'Aim 2 Study Calendar - LEO'!AR84</f>
        <v>30</v>
      </c>
      <c r="E85" s="1" t="str">
        <f>'Aim 2 Study Calendar - LEO'!L84</f>
        <v>HFD-SED</v>
      </c>
      <c r="H85" s="1">
        <f t="shared" si="20"/>
        <v>0</v>
      </c>
      <c r="I85" s="1">
        <f t="shared" si="21"/>
        <v>0</v>
      </c>
      <c r="K85" s="1">
        <f t="shared" si="22"/>
        <v>282</v>
      </c>
      <c r="L85" s="1" t="str">
        <f t="shared" si="23"/>
        <v>gfp/+</v>
      </c>
      <c r="M85" s="1">
        <f t="shared" si="24"/>
        <v>2</v>
      </c>
      <c r="N85" s="1">
        <f t="shared" si="25"/>
        <v>30</v>
      </c>
      <c r="O85" s="1" t="str">
        <f t="shared" si="26"/>
        <v>HFD-SED</v>
      </c>
      <c r="P85" s="80" t="str">
        <f t="shared" si="27"/>
        <v/>
      </c>
      <c r="R85" s="1" t="e">
        <f t="shared" si="28"/>
        <v>#VALUE!</v>
      </c>
      <c r="S85" s="1" t="e">
        <f t="shared" si="29"/>
        <v>#VALUE!</v>
      </c>
    </row>
    <row r="86" spans="1:19">
      <c r="A86" s="80">
        <v>283</v>
      </c>
      <c r="B86" s="1" t="str">
        <f>'Aim 2 Study Calendar - LEO'!H85</f>
        <v>gfp/+</v>
      </c>
      <c r="C86" s="1">
        <f>'Aim 2 Study Calendar - LEO'!I85</f>
        <v>2</v>
      </c>
      <c r="D86" s="1">
        <f>'Aim 2 Study Calendar - LEO'!AR85</f>
        <v>30</v>
      </c>
      <c r="E86" s="1" t="str">
        <f>'Aim 2 Study Calendar - LEO'!L85</f>
        <v>CON-EX</v>
      </c>
      <c r="H86" s="1">
        <f t="shared" si="20"/>
        <v>0</v>
      </c>
      <c r="I86" s="1">
        <f t="shared" si="21"/>
        <v>0</v>
      </c>
      <c r="K86" s="1">
        <f t="shared" si="22"/>
        <v>283</v>
      </c>
      <c r="L86" s="1" t="str">
        <f t="shared" si="23"/>
        <v>gfp/+</v>
      </c>
      <c r="M86" s="1">
        <f t="shared" si="24"/>
        <v>2</v>
      </c>
      <c r="N86" s="1">
        <f t="shared" si="25"/>
        <v>30</v>
      </c>
      <c r="O86" s="1" t="str">
        <f t="shared" si="26"/>
        <v>CON-EX</v>
      </c>
      <c r="P86" s="80" t="str">
        <f t="shared" si="27"/>
        <v/>
      </c>
      <c r="R86" s="1" t="e">
        <f t="shared" si="28"/>
        <v>#VALUE!</v>
      </c>
      <c r="S86" s="1" t="e">
        <f t="shared" si="29"/>
        <v>#VALUE!</v>
      </c>
    </row>
    <row r="87" spans="1:19">
      <c r="A87" s="80">
        <v>284</v>
      </c>
      <c r="B87" s="1" t="str">
        <f>'Aim 2 Study Calendar - LEO'!H86</f>
        <v>gfp/+</v>
      </c>
      <c r="C87" s="1">
        <f>'Aim 2 Study Calendar - LEO'!I86</f>
        <v>2</v>
      </c>
      <c r="D87" s="1">
        <f>'Aim 2 Study Calendar - LEO'!AR86</f>
        <v>30</v>
      </c>
      <c r="E87" s="1" t="str">
        <f>'Aim 2 Study Calendar - LEO'!L86</f>
        <v>CON-EX</v>
      </c>
      <c r="H87" s="1">
        <f t="shared" si="20"/>
        <v>0</v>
      </c>
      <c r="I87" s="1">
        <f t="shared" si="21"/>
        <v>0</v>
      </c>
      <c r="K87" s="1">
        <f t="shared" si="22"/>
        <v>284</v>
      </c>
      <c r="L87" s="1" t="str">
        <f t="shared" si="23"/>
        <v>gfp/+</v>
      </c>
      <c r="M87" s="1">
        <f t="shared" si="24"/>
        <v>2</v>
      </c>
      <c r="N87" s="1">
        <f t="shared" si="25"/>
        <v>30</v>
      </c>
      <c r="O87" s="1" t="str">
        <f t="shared" si="26"/>
        <v>CON-EX</v>
      </c>
      <c r="P87" s="80" t="str">
        <f t="shared" si="27"/>
        <v/>
      </c>
      <c r="R87" s="1" t="e">
        <f t="shared" si="28"/>
        <v>#VALUE!</v>
      </c>
      <c r="S87" s="1" t="e">
        <f t="shared" si="29"/>
        <v>#VALUE!</v>
      </c>
    </row>
    <row r="88" spans="1:19">
      <c r="A88" s="80">
        <v>285</v>
      </c>
      <c r="B88" s="1" t="str">
        <f>'Aim 2 Study Calendar - LEO'!H87</f>
        <v>gfp/+</v>
      </c>
      <c r="C88" s="1">
        <f>'Aim 2 Study Calendar - LEO'!I87</f>
        <v>2</v>
      </c>
      <c r="D88" s="1">
        <f>'Aim 2 Study Calendar - LEO'!AR87</f>
        <v>30</v>
      </c>
      <c r="E88" s="1" t="str">
        <f>'Aim 2 Study Calendar - LEO'!L87</f>
        <v>CON-SED</v>
      </c>
      <c r="H88" s="1">
        <f t="shared" si="20"/>
        <v>0</v>
      </c>
      <c r="I88" s="1">
        <f t="shared" si="21"/>
        <v>0</v>
      </c>
      <c r="K88" s="1">
        <f t="shared" si="22"/>
        <v>285</v>
      </c>
      <c r="L88" s="1" t="str">
        <f t="shared" si="23"/>
        <v>gfp/+</v>
      </c>
      <c r="M88" s="1">
        <f t="shared" si="24"/>
        <v>2</v>
      </c>
      <c r="N88" s="1">
        <f t="shared" si="25"/>
        <v>30</v>
      </c>
      <c r="O88" s="1" t="str">
        <f t="shared" si="26"/>
        <v>CON-SED</v>
      </c>
      <c r="P88" s="80" t="str">
        <f t="shared" si="27"/>
        <v/>
      </c>
      <c r="R88" s="1" t="e">
        <f t="shared" si="28"/>
        <v>#VALUE!</v>
      </c>
      <c r="S88" s="1" t="e">
        <f t="shared" si="29"/>
        <v>#VALUE!</v>
      </c>
    </row>
    <row r="89" spans="1:19">
      <c r="A89" s="80">
        <v>286</v>
      </c>
      <c r="B89" s="1" t="str">
        <f>'Aim 2 Study Calendar - LEO'!H88</f>
        <v>gfp/+</v>
      </c>
      <c r="C89" s="1">
        <f>'Aim 2 Study Calendar - LEO'!I88</f>
        <v>2</v>
      </c>
      <c r="D89" s="1">
        <f>'Aim 2 Study Calendar - LEO'!AR88</f>
        <v>30</v>
      </c>
      <c r="E89" s="1" t="str">
        <f>'Aim 2 Study Calendar - LEO'!L88</f>
        <v>HFD-SED</v>
      </c>
      <c r="H89" s="1">
        <f t="shared" si="20"/>
        <v>0</v>
      </c>
      <c r="I89" s="1">
        <f t="shared" si="21"/>
        <v>0</v>
      </c>
      <c r="K89" s="1">
        <f t="shared" si="22"/>
        <v>286</v>
      </c>
      <c r="L89" s="1" t="str">
        <f t="shared" si="23"/>
        <v>gfp/+</v>
      </c>
      <c r="M89" s="1">
        <f t="shared" si="24"/>
        <v>2</v>
      </c>
      <c r="N89" s="1">
        <f t="shared" si="25"/>
        <v>30</v>
      </c>
      <c r="O89" s="1" t="str">
        <f t="shared" si="26"/>
        <v>HFD-SED</v>
      </c>
      <c r="P89" s="80" t="str">
        <f t="shared" si="27"/>
        <v/>
      </c>
      <c r="R89" s="1" t="e">
        <f t="shared" si="28"/>
        <v>#VALUE!</v>
      </c>
      <c r="S89" s="1" t="e">
        <f t="shared" si="29"/>
        <v>#VALUE!</v>
      </c>
    </row>
    <row r="90" spans="1:19">
      <c r="A90" s="80">
        <v>287</v>
      </c>
      <c r="B90" s="1" t="str">
        <f>'Aim 2 Study Calendar - LEO'!H89</f>
        <v>gfp/+</v>
      </c>
      <c r="C90" s="1">
        <f>'Aim 2 Study Calendar - LEO'!I89</f>
        <v>2</v>
      </c>
      <c r="D90" s="1">
        <f>'Aim 2 Study Calendar - LEO'!AR89</f>
        <v>30</v>
      </c>
      <c r="E90" s="1" t="str">
        <f>'Aim 2 Study Calendar - LEO'!L89</f>
        <v>HFD-EX</v>
      </c>
      <c r="H90" s="1">
        <f t="shared" si="20"/>
        <v>0</v>
      </c>
      <c r="I90" s="1">
        <f t="shared" si="21"/>
        <v>0</v>
      </c>
      <c r="K90" s="1">
        <f t="shared" si="22"/>
        <v>287</v>
      </c>
      <c r="L90" s="1" t="str">
        <f t="shared" si="23"/>
        <v>gfp/+</v>
      </c>
      <c r="M90" s="1">
        <f t="shared" si="24"/>
        <v>2</v>
      </c>
      <c r="N90" s="1">
        <f t="shared" si="25"/>
        <v>30</v>
      </c>
      <c r="O90" s="1" t="str">
        <f t="shared" si="26"/>
        <v>HFD-EX</v>
      </c>
      <c r="P90" s="80" t="str">
        <f t="shared" si="27"/>
        <v/>
      </c>
      <c r="R90" s="1" t="e">
        <f t="shared" si="28"/>
        <v>#VALUE!</v>
      </c>
      <c r="S90" s="1" t="e">
        <f t="shared" si="29"/>
        <v>#VALUE!</v>
      </c>
    </row>
    <row r="91" spans="1:19">
      <c r="A91" s="80">
        <v>288</v>
      </c>
      <c r="B91" s="1" t="str">
        <f>'Aim 2 Study Calendar - LEO'!H90</f>
        <v>gfp/+</v>
      </c>
      <c r="C91" s="1">
        <f>'Aim 2 Study Calendar - LEO'!I90</f>
        <v>2</v>
      </c>
      <c r="D91" s="1">
        <f>'Aim 2 Study Calendar - LEO'!AR90</f>
        <v>30</v>
      </c>
      <c r="E91" s="1" t="str">
        <f>'Aim 2 Study Calendar - LEO'!L90</f>
        <v>HFD-EX</v>
      </c>
      <c r="H91" s="1">
        <f t="shared" si="20"/>
        <v>0</v>
      </c>
      <c r="I91" s="1">
        <f t="shared" si="21"/>
        <v>0</v>
      </c>
      <c r="K91" s="1">
        <f t="shared" si="22"/>
        <v>288</v>
      </c>
      <c r="L91" s="1" t="str">
        <f t="shared" si="23"/>
        <v>gfp/+</v>
      </c>
      <c r="M91" s="1">
        <f t="shared" si="24"/>
        <v>2</v>
      </c>
      <c r="N91" s="1">
        <f t="shared" si="25"/>
        <v>30</v>
      </c>
      <c r="O91" s="1" t="str">
        <f t="shared" si="26"/>
        <v>HFD-EX</v>
      </c>
      <c r="P91" s="80" t="str">
        <f t="shared" si="27"/>
        <v/>
      </c>
      <c r="R91" s="1" t="e">
        <f t="shared" si="28"/>
        <v>#VALUE!</v>
      </c>
      <c r="S91" s="1" t="e">
        <f t="shared" si="29"/>
        <v>#VALUE!</v>
      </c>
    </row>
    <row r="92" spans="1:19">
      <c r="A92" s="80">
        <v>289</v>
      </c>
      <c r="B92" s="1" t="str">
        <f>'Aim 2 Study Calendar - LEO'!H91</f>
        <v>gfp/+</v>
      </c>
      <c r="C92" s="1">
        <f>'Aim 2 Study Calendar - LEO'!I91</f>
        <v>2</v>
      </c>
      <c r="D92" s="1">
        <f>'Aim 2 Study Calendar - LEO'!AR91</f>
        <v>30</v>
      </c>
      <c r="E92" s="1" t="str">
        <f>'Aim 2 Study Calendar - LEO'!L91</f>
        <v>CON-SED</v>
      </c>
      <c r="H92" s="1">
        <f t="shared" si="20"/>
        <v>0</v>
      </c>
      <c r="I92" s="1">
        <f t="shared" si="21"/>
        <v>0</v>
      </c>
      <c r="K92" s="1">
        <f t="shared" si="22"/>
        <v>289</v>
      </c>
      <c r="L92" s="1" t="str">
        <f t="shared" si="23"/>
        <v>gfp/+</v>
      </c>
      <c r="M92" s="1">
        <f t="shared" si="24"/>
        <v>2</v>
      </c>
      <c r="N92" s="1">
        <f t="shared" si="25"/>
        <v>30</v>
      </c>
      <c r="O92" s="1" t="str">
        <f t="shared" si="26"/>
        <v>CON-SED</v>
      </c>
      <c r="P92" s="80" t="str">
        <f t="shared" si="27"/>
        <v/>
      </c>
      <c r="R92" s="1" t="e">
        <f t="shared" si="28"/>
        <v>#VALUE!</v>
      </c>
      <c r="S92" s="1" t="e">
        <f t="shared" si="29"/>
        <v>#VALUE!</v>
      </c>
    </row>
    <row r="93" spans="1:19">
      <c r="A93" s="80">
        <v>290</v>
      </c>
      <c r="B93" s="1" t="str">
        <f>'Aim 2 Study Calendar - LEO'!H92</f>
        <v>gfp/+</v>
      </c>
      <c r="C93" s="1">
        <f>'Aim 2 Study Calendar - LEO'!I92</f>
        <v>2</v>
      </c>
      <c r="D93" s="1">
        <f>'Aim 2 Study Calendar - LEO'!AR92</f>
        <v>30</v>
      </c>
      <c r="E93" s="1" t="str">
        <f>'Aim 2 Study Calendar - LEO'!L92</f>
        <v>CON-EX</v>
      </c>
      <c r="H93" s="1">
        <f t="shared" si="20"/>
        <v>0</v>
      </c>
      <c r="I93" s="1">
        <f t="shared" si="21"/>
        <v>0</v>
      </c>
      <c r="K93" s="1">
        <f t="shared" si="22"/>
        <v>290</v>
      </c>
      <c r="L93" s="1" t="str">
        <f t="shared" si="23"/>
        <v>gfp/+</v>
      </c>
      <c r="M93" s="1">
        <f t="shared" si="24"/>
        <v>2</v>
      </c>
      <c r="N93" s="1">
        <f t="shared" si="25"/>
        <v>30</v>
      </c>
      <c r="O93" s="1" t="str">
        <f t="shared" si="26"/>
        <v>CON-EX</v>
      </c>
      <c r="P93" s="80" t="str">
        <f t="shared" si="27"/>
        <v/>
      </c>
      <c r="R93" s="1" t="e">
        <f t="shared" si="28"/>
        <v>#VALUE!</v>
      </c>
      <c r="S93" s="1" t="e">
        <f t="shared" si="29"/>
        <v>#VALUE!</v>
      </c>
    </row>
    <row r="94" spans="1:19">
      <c r="A94" s="80">
        <v>291</v>
      </c>
      <c r="B94" s="1" t="str">
        <f>'Aim 2 Study Calendar - LEO'!H93</f>
        <v>gfp/+</v>
      </c>
      <c r="C94" s="1">
        <f>'Aim 2 Study Calendar - LEO'!I93</f>
        <v>2</v>
      </c>
      <c r="D94" s="1">
        <f>'Aim 2 Study Calendar - LEO'!AR93</f>
        <v>30</v>
      </c>
      <c r="E94" s="1" t="str">
        <f>'Aim 2 Study Calendar - LEO'!L93</f>
        <v>CON-EX</v>
      </c>
      <c r="H94" s="1">
        <f t="shared" si="20"/>
        <v>0</v>
      </c>
      <c r="I94" s="1">
        <f t="shared" si="21"/>
        <v>0</v>
      </c>
      <c r="K94" s="1">
        <f t="shared" si="22"/>
        <v>291</v>
      </c>
      <c r="L94" s="1" t="str">
        <f t="shared" si="23"/>
        <v>gfp/+</v>
      </c>
      <c r="M94" s="1">
        <f t="shared" si="24"/>
        <v>2</v>
      </c>
      <c r="N94" s="1">
        <f t="shared" si="25"/>
        <v>30</v>
      </c>
      <c r="O94" s="1" t="str">
        <f t="shared" si="26"/>
        <v>CON-EX</v>
      </c>
      <c r="P94" s="80" t="str">
        <f t="shared" si="27"/>
        <v/>
      </c>
      <c r="R94" s="1" t="e">
        <f t="shared" si="28"/>
        <v>#VALUE!</v>
      </c>
      <c r="S94" s="1" t="e">
        <f t="shared" si="29"/>
        <v>#VALUE!</v>
      </c>
    </row>
    <row r="95" spans="1:19">
      <c r="A95" s="80">
        <v>292</v>
      </c>
      <c r="B95" s="1">
        <f>'Aim 2 Study Calendar - LEO'!H94</f>
        <v>0</v>
      </c>
      <c r="C95" s="1">
        <f>'Aim 2 Study Calendar - LEO'!I94</f>
        <v>0</v>
      </c>
      <c r="D95" s="1">
        <f>'Aim 2 Study Calendar - LEO'!AR94</f>
        <v>30</v>
      </c>
      <c r="E95" s="1" t="str">
        <f>'Aim 2 Study Calendar - LEO'!L94</f>
        <v>Not Yet Assigned</v>
      </c>
      <c r="H95" s="1">
        <f t="shared" si="20"/>
        <v>0</v>
      </c>
      <c r="I95" s="1">
        <f t="shared" si="21"/>
        <v>0</v>
      </c>
      <c r="K95" s="1">
        <f t="shared" si="22"/>
        <v>292</v>
      </c>
      <c r="L95" s="1">
        <f t="shared" si="23"/>
        <v>0</v>
      </c>
      <c r="M95" s="1">
        <f t="shared" si="24"/>
        <v>0</v>
      </c>
      <c r="N95" s="1">
        <f t="shared" si="25"/>
        <v>30</v>
      </c>
      <c r="O95" s="1" t="str">
        <f t="shared" si="26"/>
        <v>Not Yet Assigned</v>
      </c>
      <c r="P95" s="80" t="str">
        <f t="shared" si="27"/>
        <v/>
      </c>
      <c r="R95" s="1" t="e">
        <f t="shared" si="28"/>
        <v>#VALUE!</v>
      </c>
      <c r="S95" s="1" t="e">
        <f t="shared" si="29"/>
        <v>#VALUE!</v>
      </c>
    </row>
    <row r="96" spans="1:19">
      <c r="A96" s="80">
        <v>293</v>
      </c>
      <c r="B96" s="1">
        <f>'Aim 2 Study Calendar - LEO'!H95</f>
        <v>0</v>
      </c>
      <c r="C96" s="1">
        <f>'Aim 2 Study Calendar - LEO'!I95</f>
        <v>0</v>
      </c>
      <c r="D96" s="1">
        <f>'Aim 2 Study Calendar - LEO'!AR95</f>
        <v>30</v>
      </c>
      <c r="E96" s="1" t="str">
        <f>'Aim 2 Study Calendar - LEO'!L95</f>
        <v>Not Yet Assigned</v>
      </c>
      <c r="H96" s="1">
        <f t="shared" si="20"/>
        <v>0</v>
      </c>
      <c r="I96" s="1">
        <f t="shared" si="21"/>
        <v>0</v>
      </c>
      <c r="K96" s="1">
        <f t="shared" si="22"/>
        <v>293</v>
      </c>
      <c r="L96" s="1">
        <f t="shared" si="23"/>
        <v>0</v>
      </c>
      <c r="M96" s="1">
        <f t="shared" si="24"/>
        <v>0</v>
      </c>
      <c r="N96" s="1">
        <f t="shared" si="25"/>
        <v>30</v>
      </c>
      <c r="O96" s="1" t="str">
        <f t="shared" si="26"/>
        <v>Not Yet Assigned</v>
      </c>
      <c r="P96" s="80" t="str">
        <f t="shared" si="27"/>
        <v/>
      </c>
      <c r="R96" s="1" t="e">
        <f t="shared" si="28"/>
        <v>#VALUE!</v>
      </c>
      <c r="S96" s="1" t="e">
        <f t="shared" si="29"/>
        <v>#VALUE!</v>
      </c>
    </row>
    <row r="97" spans="1:19">
      <c r="A97" s="80">
        <v>294</v>
      </c>
      <c r="B97" s="1">
        <f>'Aim 2 Study Calendar - LEO'!H96</f>
        <v>0</v>
      </c>
      <c r="C97" s="1">
        <f>'Aim 2 Study Calendar - LEO'!I96</f>
        <v>0</v>
      </c>
      <c r="D97" s="1">
        <f>'Aim 2 Study Calendar - LEO'!AR96</f>
        <v>30</v>
      </c>
      <c r="E97" s="1" t="str">
        <f>'Aim 2 Study Calendar - LEO'!L96</f>
        <v>Not Yet Assigned</v>
      </c>
      <c r="H97" s="1">
        <f t="shared" si="20"/>
        <v>0</v>
      </c>
      <c r="I97" s="1">
        <f t="shared" si="21"/>
        <v>0</v>
      </c>
      <c r="K97" s="1">
        <f t="shared" si="22"/>
        <v>294</v>
      </c>
      <c r="L97" s="1">
        <f t="shared" si="23"/>
        <v>0</v>
      </c>
      <c r="M97" s="1">
        <f t="shared" si="24"/>
        <v>0</v>
      </c>
      <c r="N97" s="1">
        <f t="shared" si="25"/>
        <v>30</v>
      </c>
      <c r="O97" s="1" t="str">
        <f t="shared" si="26"/>
        <v>Not Yet Assigned</v>
      </c>
      <c r="P97" s="80" t="str">
        <f t="shared" si="27"/>
        <v/>
      </c>
      <c r="R97" s="1" t="e">
        <f t="shared" si="28"/>
        <v>#VALUE!</v>
      </c>
      <c r="S97" s="1" t="e">
        <f t="shared" si="29"/>
        <v>#VALUE!</v>
      </c>
    </row>
    <row r="98" spans="1:19">
      <c r="A98" s="80">
        <v>295</v>
      </c>
      <c r="B98" s="1">
        <f>'Aim 2 Study Calendar - LEO'!H97</f>
        <v>0</v>
      </c>
      <c r="C98" s="1">
        <f>'Aim 2 Study Calendar - LEO'!I97</f>
        <v>0</v>
      </c>
      <c r="D98" s="1">
        <f>'Aim 2 Study Calendar - LEO'!AR97</f>
        <v>30</v>
      </c>
      <c r="E98" s="1" t="str">
        <f>'Aim 2 Study Calendar - LEO'!L97</f>
        <v>Not Yet Assigned</v>
      </c>
      <c r="H98" s="1">
        <f t="shared" si="20"/>
        <v>0</v>
      </c>
      <c r="I98" s="1">
        <f t="shared" si="21"/>
        <v>0</v>
      </c>
      <c r="K98" s="1">
        <f t="shared" si="22"/>
        <v>295</v>
      </c>
      <c r="L98" s="1">
        <f t="shared" si="23"/>
        <v>0</v>
      </c>
      <c r="M98" s="1">
        <f t="shared" si="24"/>
        <v>0</v>
      </c>
      <c r="N98" s="1">
        <f t="shared" si="25"/>
        <v>30</v>
      </c>
      <c r="O98" s="1" t="str">
        <f t="shared" si="26"/>
        <v>Not Yet Assigned</v>
      </c>
      <c r="P98" s="80" t="str">
        <f t="shared" si="27"/>
        <v/>
      </c>
      <c r="R98" s="1" t="e">
        <f t="shared" si="28"/>
        <v>#VALUE!</v>
      </c>
      <c r="S98" s="1" t="e">
        <f t="shared" si="29"/>
        <v>#VALUE!</v>
      </c>
    </row>
    <row r="99" spans="1:19">
      <c r="A99" s="80">
        <v>296</v>
      </c>
      <c r="B99" s="1">
        <f>'Aim 2 Study Calendar - LEO'!H98</f>
        <v>0</v>
      </c>
      <c r="C99" s="1">
        <f>'Aim 2 Study Calendar - LEO'!I98</f>
        <v>0</v>
      </c>
      <c r="D99" s="1">
        <f>'Aim 2 Study Calendar - LEO'!AR98</f>
        <v>30</v>
      </c>
      <c r="E99" s="1" t="str">
        <f>'Aim 2 Study Calendar - LEO'!L98</f>
        <v>Not Yet Assigned</v>
      </c>
      <c r="H99" s="1">
        <f t="shared" ref="H99:H130" si="30">F99+(G99/60)</f>
        <v>0</v>
      </c>
      <c r="I99" s="1">
        <f t="shared" ref="I99:I130" si="31">G99+(F99*60)</f>
        <v>0</v>
      </c>
      <c r="K99" s="1">
        <f t="shared" ref="K99:K130" si="32">A99</f>
        <v>296</v>
      </c>
      <c r="L99" s="1">
        <f t="shared" ref="L99:L130" si="33">B99</f>
        <v>0</v>
      </c>
      <c r="M99" s="1">
        <f t="shared" ref="M99:M130" si="34">C99</f>
        <v>0</v>
      </c>
      <c r="N99" s="1">
        <f t="shared" ref="N99:N130" si="35">D99</f>
        <v>30</v>
      </c>
      <c r="O99" s="1" t="str">
        <f t="shared" ref="O99:O130" si="36">E99</f>
        <v>Not Yet Assigned</v>
      </c>
      <c r="P99" s="80" t="str">
        <f t="shared" ref="P99:P130" si="37">IF(N99=4, "N/A","")</f>
        <v/>
      </c>
      <c r="R99" s="1" t="e">
        <f t="shared" ref="R99:R130" si="38">P99+(Q99/60)</f>
        <v>#VALUE!</v>
      </c>
      <c r="S99" s="1" t="e">
        <f t="shared" ref="S99:S130" si="39">Q99+(P99*60)</f>
        <v>#VALUE!</v>
      </c>
    </row>
    <row r="100" spans="1:19">
      <c r="A100" s="80">
        <v>297</v>
      </c>
      <c r="B100" s="1">
        <f>'Aim 2 Study Calendar - LEO'!H99</f>
        <v>0</v>
      </c>
      <c r="C100" s="1">
        <f>'Aim 2 Study Calendar - LEO'!I99</f>
        <v>0</v>
      </c>
      <c r="D100" s="1">
        <f>'Aim 2 Study Calendar - LEO'!AR99</f>
        <v>30</v>
      </c>
      <c r="E100" s="1" t="str">
        <f>'Aim 2 Study Calendar - LEO'!L99</f>
        <v>Not Yet Assigned</v>
      </c>
      <c r="H100" s="1">
        <f t="shared" si="30"/>
        <v>0</v>
      </c>
      <c r="I100" s="1">
        <f t="shared" si="31"/>
        <v>0</v>
      </c>
      <c r="K100" s="1">
        <f t="shared" si="32"/>
        <v>297</v>
      </c>
      <c r="L100" s="1">
        <f t="shared" si="33"/>
        <v>0</v>
      </c>
      <c r="M100" s="1">
        <f t="shared" si="34"/>
        <v>0</v>
      </c>
      <c r="N100" s="1">
        <f t="shared" si="35"/>
        <v>30</v>
      </c>
      <c r="O100" s="1" t="str">
        <f t="shared" si="36"/>
        <v>Not Yet Assigned</v>
      </c>
      <c r="P100" s="80" t="str">
        <f t="shared" si="37"/>
        <v/>
      </c>
      <c r="R100" s="1" t="e">
        <f t="shared" si="38"/>
        <v>#VALUE!</v>
      </c>
      <c r="S100" s="1" t="e">
        <f t="shared" si="39"/>
        <v>#VALUE!</v>
      </c>
    </row>
    <row r="101" spans="1:19">
      <c r="A101" s="80">
        <v>298</v>
      </c>
      <c r="B101" s="1">
        <f>'Aim 2 Study Calendar - LEO'!H100</f>
        <v>0</v>
      </c>
      <c r="C101" s="1">
        <f>'Aim 2 Study Calendar - LEO'!I100</f>
        <v>0</v>
      </c>
      <c r="D101" s="1">
        <f>'Aim 2 Study Calendar - LEO'!AR100</f>
        <v>30</v>
      </c>
      <c r="E101" s="1" t="str">
        <f>'Aim 2 Study Calendar - LEO'!L100</f>
        <v>Not Yet Assigned</v>
      </c>
      <c r="H101" s="1">
        <f t="shared" si="30"/>
        <v>0</v>
      </c>
      <c r="I101" s="1">
        <f t="shared" si="31"/>
        <v>0</v>
      </c>
      <c r="K101" s="1">
        <f t="shared" si="32"/>
        <v>298</v>
      </c>
      <c r="L101" s="1">
        <f t="shared" si="33"/>
        <v>0</v>
      </c>
      <c r="M101" s="1">
        <f t="shared" si="34"/>
        <v>0</v>
      </c>
      <c r="N101" s="1">
        <f t="shared" si="35"/>
        <v>30</v>
      </c>
      <c r="O101" s="1" t="str">
        <f t="shared" si="36"/>
        <v>Not Yet Assigned</v>
      </c>
      <c r="P101" s="80" t="str">
        <f t="shared" si="37"/>
        <v/>
      </c>
      <c r="R101" s="1" t="e">
        <f t="shared" si="38"/>
        <v>#VALUE!</v>
      </c>
      <c r="S101" s="1" t="e">
        <f t="shared" si="39"/>
        <v>#VALUE!</v>
      </c>
    </row>
    <row r="102" spans="1:19">
      <c r="A102" s="80">
        <v>299</v>
      </c>
      <c r="B102" s="1">
        <f>'Aim 2 Study Calendar - LEO'!H101</f>
        <v>0</v>
      </c>
      <c r="C102" s="1">
        <f>'Aim 2 Study Calendar - LEO'!I101</f>
        <v>0</v>
      </c>
      <c r="D102" s="1">
        <f>'Aim 2 Study Calendar - LEO'!AR101</f>
        <v>30</v>
      </c>
      <c r="E102" s="1" t="str">
        <f>'Aim 2 Study Calendar - LEO'!L101</f>
        <v>Not Yet Assigned</v>
      </c>
      <c r="H102" s="1">
        <f t="shared" si="30"/>
        <v>0</v>
      </c>
      <c r="I102" s="1">
        <f t="shared" si="31"/>
        <v>0</v>
      </c>
      <c r="K102" s="1">
        <f t="shared" si="32"/>
        <v>299</v>
      </c>
      <c r="L102" s="1">
        <f t="shared" si="33"/>
        <v>0</v>
      </c>
      <c r="M102" s="1">
        <f t="shared" si="34"/>
        <v>0</v>
      </c>
      <c r="N102" s="1">
        <f t="shared" si="35"/>
        <v>30</v>
      </c>
      <c r="O102" s="1" t="str">
        <f t="shared" si="36"/>
        <v>Not Yet Assigned</v>
      </c>
      <c r="P102" s="80" t="str">
        <f t="shared" si="37"/>
        <v/>
      </c>
      <c r="R102" s="1" t="e">
        <f t="shared" si="38"/>
        <v>#VALUE!</v>
      </c>
      <c r="S102" s="1" t="e">
        <f t="shared" si="39"/>
        <v>#VALUE!</v>
      </c>
    </row>
    <row r="103" spans="1:19">
      <c r="A103" s="80">
        <v>300</v>
      </c>
      <c r="B103" s="1">
        <f>'Aim 2 Study Calendar - LEO'!H102</f>
        <v>0</v>
      </c>
      <c r="C103" s="1">
        <f>'Aim 2 Study Calendar - LEO'!I102</f>
        <v>0</v>
      </c>
      <c r="D103" s="1">
        <f>'Aim 2 Study Calendar - LEO'!AR102</f>
        <v>30</v>
      </c>
      <c r="E103" s="1" t="str">
        <f>'Aim 2 Study Calendar - LEO'!L102</f>
        <v>Not Yet Assigned</v>
      </c>
      <c r="H103" s="1">
        <f t="shared" si="30"/>
        <v>0</v>
      </c>
      <c r="I103" s="1">
        <f t="shared" si="31"/>
        <v>0</v>
      </c>
      <c r="K103" s="1">
        <f t="shared" si="32"/>
        <v>300</v>
      </c>
      <c r="L103" s="1">
        <f t="shared" si="33"/>
        <v>0</v>
      </c>
      <c r="M103" s="1">
        <f t="shared" si="34"/>
        <v>0</v>
      </c>
      <c r="N103" s="1">
        <f t="shared" si="35"/>
        <v>30</v>
      </c>
      <c r="O103" s="1" t="str">
        <f t="shared" si="36"/>
        <v>Not Yet Assigned</v>
      </c>
      <c r="P103" s="80" t="str">
        <f t="shared" si="37"/>
        <v/>
      </c>
      <c r="R103" s="1" t="e">
        <f t="shared" si="38"/>
        <v>#VALUE!</v>
      </c>
      <c r="S103" s="1" t="e">
        <f t="shared" si="39"/>
        <v>#VALUE!</v>
      </c>
    </row>
    <row r="104" spans="1:19">
      <c r="A104" s="80">
        <v>301</v>
      </c>
      <c r="B104" s="1">
        <f>'Aim 2 Study Calendar - LEO'!H103</f>
        <v>0</v>
      </c>
      <c r="C104" s="1">
        <f>'Aim 2 Study Calendar - LEO'!I103</f>
        <v>0</v>
      </c>
      <c r="D104" s="1">
        <f>'Aim 2 Study Calendar - LEO'!AR103</f>
        <v>30</v>
      </c>
      <c r="E104" s="1" t="str">
        <f>'Aim 2 Study Calendar - LEO'!L103</f>
        <v>Not Yet Assigned</v>
      </c>
      <c r="H104" s="1">
        <f t="shared" si="30"/>
        <v>0</v>
      </c>
      <c r="I104" s="1">
        <f t="shared" si="31"/>
        <v>0</v>
      </c>
      <c r="K104" s="1">
        <f t="shared" si="32"/>
        <v>301</v>
      </c>
      <c r="L104" s="1">
        <f t="shared" si="33"/>
        <v>0</v>
      </c>
      <c r="M104" s="1">
        <f t="shared" si="34"/>
        <v>0</v>
      </c>
      <c r="N104" s="1">
        <f t="shared" si="35"/>
        <v>30</v>
      </c>
      <c r="O104" s="1" t="str">
        <f t="shared" si="36"/>
        <v>Not Yet Assigned</v>
      </c>
      <c r="P104" s="80" t="str">
        <f t="shared" si="37"/>
        <v/>
      </c>
      <c r="R104" s="1" t="e">
        <f t="shared" si="38"/>
        <v>#VALUE!</v>
      </c>
      <c r="S104" s="1" t="e">
        <f t="shared" si="39"/>
        <v>#VALUE!</v>
      </c>
    </row>
    <row r="105" spans="1:19">
      <c r="A105" s="80">
        <v>302</v>
      </c>
      <c r="B105" s="1">
        <f>'Aim 2 Study Calendar - LEO'!H104</f>
        <v>0</v>
      </c>
      <c r="C105" s="1">
        <f>'Aim 2 Study Calendar - LEO'!I104</f>
        <v>0</v>
      </c>
      <c r="D105" s="1">
        <f>'Aim 2 Study Calendar - LEO'!AR104</f>
        <v>30</v>
      </c>
      <c r="E105" s="1" t="str">
        <f>'Aim 2 Study Calendar - LEO'!L104</f>
        <v>Not Yet Assigned</v>
      </c>
      <c r="H105" s="1">
        <f t="shared" si="30"/>
        <v>0</v>
      </c>
      <c r="I105" s="1">
        <f t="shared" si="31"/>
        <v>0</v>
      </c>
      <c r="K105" s="1">
        <f t="shared" si="32"/>
        <v>302</v>
      </c>
      <c r="L105" s="1">
        <f t="shared" si="33"/>
        <v>0</v>
      </c>
      <c r="M105" s="1">
        <f t="shared" si="34"/>
        <v>0</v>
      </c>
      <c r="N105" s="1">
        <f t="shared" si="35"/>
        <v>30</v>
      </c>
      <c r="O105" s="1" t="str">
        <f t="shared" si="36"/>
        <v>Not Yet Assigned</v>
      </c>
      <c r="P105" s="80" t="str">
        <f t="shared" si="37"/>
        <v/>
      </c>
      <c r="R105" s="1" t="e">
        <f t="shared" si="38"/>
        <v>#VALUE!</v>
      </c>
      <c r="S105" s="1" t="e">
        <f t="shared" si="39"/>
        <v>#VALUE!</v>
      </c>
    </row>
    <row r="106" spans="1:19">
      <c r="A106" s="80">
        <v>303</v>
      </c>
      <c r="B106" s="1">
        <f>'Aim 2 Study Calendar - LEO'!H105</f>
        <v>0</v>
      </c>
      <c r="C106" s="1">
        <f>'Aim 2 Study Calendar - LEO'!I105</f>
        <v>0</v>
      </c>
      <c r="D106" s="1">
        <f>'Aim 2 Study Calendar - LEO'!AR105</f>
        <v>30</v>
      </c>
      <c r="E106" s="1" t="str">
        <f>'Aim 2 Study Calendar - LEO'!L105</f>
        <v>Not Yet Assigned</v>
      </c>
      <c r="H106" s="1">
        <f t="shared" si="30"/>
        <v>0</v>
      </c>
      <c r="I106" s="1">
        <f t="shared" si="31"/>
        <v>0</v>
      </c>
      <c r="K106" s="1">
        <f t="shared" si="32"/>
        <v>303</v>
      </c>
      <c r="L106" s="1">
        <f t="shared" si="33"/>
        <v>0</v>
      </c>
      <c r="M106" s="1">
        <f t="shared" si="34"/>
        <v>0</v>
      </c>
      <c r="N106" s="1">
        <f t="shared" si="35"/>
        <v>30</v>
      </c>
      <c r="O106" s="1" t="str">
        <f t="shared" si="36"/>
        <v>Not Yet Assigned</v>
      </c>
      <c r="P106" s="80" t="str">
        <f t="shared" si="37"/>
        <v/>
      </c>
      <c r="R106" s="1" t="e">
        <f t="shared" si="38"/>
        <v>#VALUE!</v>
      </c>
      <c r="S106" s="1" t="e">
        <f t="shared" si="39"/>
        <v>#VALUE!</v>
      </c>
    </row>
    <row r="107" spans="1:19">
      <c r="A107" s="80">
        <v>304</v>
      </c>
      <c r="B107" s="1">
        <f>'Aim 2 Study Calendar - LEO'!H106</f>
        <v>0</v>
      </c>
      <c r="C107" s="1">
        <f>'Aim 2 Study Calendar - LEO'!I106</f>
        <v>0</v>
      </c>
      <c r="D107" s="1">
        <f>'Aim 2 Study Calendar - LEO'!AR106</f>
        <v>30</v>
      </c>
      <c r="E107" s="1" t="str">
        <f>'Aim 2 Study Calendar - LEO'!L106</f>
        <v>Not Yet Assigned</v>
      </c>
      <c r="H107" s="1">
        <f t="shared" si="30"/>
        <v>0</v>
      </c>
      <c r="I107" s="1">
        <f t="shared" si="31"/>
        <v>0</v>
      </c>
      <c r="K107" s="1">
        <f t="shared" si="32"/>
        <v>304</v>
      </c>
      <c r="L107" s="1">
        <f t="shared" si="33"/>
        <v>0</v>
      </c>
      <c r="M107" s="1">
        <f t="shared" si="34"/>
        <v>0</v>
      </c>
      <c r="N107" s="1">
        <f t="shared" si="35"/>
        <v>30</v>
      </c>
      <c r="O107" s="1" t="str">
        <f t="shared" si="36"/>
        <v>Not Yet Assigned</v>
      </c>
      <c r="P107" s="80" t="str">
        <f t="shared" si="37"/>
        <v/>
      </c>
      <c r="R107" s="1" t="e">
        <f t="shared" si="38"/>
        <v>#VALUE!</v>
      </c>
      <c r="S107" s="1" t="e">
        <f t="shared" si="39"/>
        <v>#VALUE!</v>
      </c>
    </row>
    <row r="108" spans="1:19">
      <c r="A108" s="80">
        <v>305</v>
      </c>
      <c r="B108" s="1">
        <f>'Aim 2 Study Calendar - LEO'!H107</f>
        <v>0</v>
      </c>
      <c r="C108" s="1">
        <f>'Aim 2 Study Calendar - LEO'!I107</f>
        <v>0</v>
      </c>
      <c r="D108" s="1">
        <f>'Aim 2 Study Calendar - LEO'!AR107</f>
        <v>30</v>
      </c>
      <c r="E108" s="1" t="str">
        <f>'Aim 2 Study Calendar - LEO'!L107</f>
        <v>Not Yet Assigned</v>
      </c>
      <c r="H108" s="1">
        <f t="shared" si="30"/>
        <v>0</v>
      </c>
      <c r="I108" s="1">
        <f t="shared" si="31"/>
        <v>0</v>
      </c>
      <c r="K108" s="1">
        <f t="shared" si="32"/>
        <v>305</v>
      </c>
      <c r="L108" s="1">
        <f t="shared" si="33"/>
        <v>0</v>
      </c>
      <c r="M108" s="1">
        <f t="shared" si="34"/>
        <v>0</v>
      </c>
      <c r="N108" s="1">
        <f t="shared" si="35"/>
        <v>30</v>
      </c>
      <c r="O108" s="1" t="str">
        <f t="shared" si="36"/>
        <v>Not Yet Assigned</v>
      </c>
      <c r="P108" s="80" t="str">
        <f t="shared" si="37"/>
        <v/>
      </c>
      <c r="R108" s="1" t="e">
        <f t="shared" si="38"/>
        <v>#VALUE!</v>
      </c>
      <c r="S108" s="1" t="e">
        <f t="shared" si="39"/>
        <v>#VALUE!</v>
      </c>
    </row>
    <row r="109" spans="1:19">
      <c r="A109" s="80">
        <v>306</v>
      </c>
      <c r="B109" s="1">
        <f>'Aim 2 Study Calendar - LEO'!H108</f>
        <v>0</v>
      </c>
      <c r="C109" s="1">
        <f>'Aim 2 Study Calendar - LEO'!I108</f>
        <v>0</v>
      </c>
      <c r="D109" s="1">
        <f>'Aim 2 Study Calendar - LEO'!AR108</f>
        <v>30</v>
      </c>
      <c r="E109" s="1" t="str">
        <f>'Aim 2 Study Calendar - LEO'!L108</f>
        <v>Not Yet Assigned</v>
      </c>
      <c r="H109" s="1">
        <f t="shared" si="30"/>
        <v>0</v>
      </c>
      <c r="I109" s="1">
        <f t="shared" si="31"/>
        <v>0</v>
      </c>
      <c r="K109" s="1">
        <f t="shared" si="32"/>
        <v>306</v>
      </c>
      <c r="L109" s="1">
        <f t="shared" si="33"/>
        <v>0</v>
      </c>
      <c r="M109" s="1">
        <f t="shared" si="34"/>
        <v>0</v>
      </c>
      <c r="N109" s="1">
        <f t="shared" si="35"/>
        <v>30</v>
      </c>
      <c r="O109" s="1" t="str">
        <f t="shared" si="36"/>
        <v>Not Yet Assigned</v>
      </c>
      <c r="P109" s="80" t="str">
        <f t="shared" si="37"/>
        <v/>
      </c>
      <c r="R109" s="1" t="e">
        <f t="shared" si="38"/>
        <v>#VALUE!</v>
      </c>
      <c r="S109" s="1" t="e">
        <f t="shared" si="39"/>
        <v>#VALUE!</v>
      </c>
    </row>
    <row r="110" spans="1:19">
      <c r="A110" s="80">
        <v>307</v>
      </c>
      <c r="B110" s="1">
        <f>'Aim 2 Study Calendar - LEO'!H109</f>
        <v>0</v>
      </c>
      <c r="C110" s="1">
        <f>'Aim 2 Study Calendar - LEO'!I109</f>
        <v>0</v>
      </c>
      <c r="D110" s="1">
        <f>'Aim 2 Study Calendar - LEO'!AR109</f>
        <v>30</v>
      </c>
      <c r="E110" s="1" t="str">
        <f>'Aim 2 Study Calendar - LEO'!L109</f>
        <v>Not Yet Assigned</v>
      </c>
      <c r="H110" s="1">
        <f t="shared" si="30"/>
        <v>0</v>
      </c>
      <c r="I110" s="1">
        <f t="shared" si="31"/>
        <v>0</v>
      </c>
      <c r="K110" s="1">
        <f t="shared" si="32"/>
        <v>307</v>
      </c>
      <c r="L110" s="1">
        <f t="shared" si="33"/>
        <v>0</v>
      </c>
      <c r="M110" s="1">
        <f t="shared" si="34"/>
        <v>0</v>
      </c>
      <c r="N110" s="1">
        <f t="shared" si="35"/>
        <v>30</v>
      </c>
      <c r="O110" s="1" t="str">
        <f t="shared" si="36"/>
        <v>Not Yet Assigned</v>
      </c>
      <c r="P110" s="80" t="str">
        <f t="shared" si="37"/>
        <v/>
      </c>
      <c r="R110" s="1" t="e">
        <f t="shared" si="38"/>
        <v>#VALUE!</v>
      </c>
      <c r="S110" s="1" t="e">
        <f t="shared" si="39"/>
        <v>#VALUE!</v>
      </c>
    </row>
    <row r="111" spans="1:19">
      <c r="A111" s="80">
        <v>308</v>
      </c>
      <c r="B111" s="1">
        <f>'Aim 2 Study Calendar - LEO'!H110</f>
        <v>0</v>
      </c>
      <c r="C111" s="1">
        <f>'Aim 2 Study Calendar - LEO'!I110</f>
        <v>0</v>
      </c>
      <c r="D111" s="1">
        <f>'Aim 2 Study Calendar - LEO'!AR110</f>
        <v>30</v>
      </c>
      <c r="E111" s="1" t="str">
        <f>'Aim 2 Study Calendar - LEO'!L110</f>
        <v>Not Yet Assigned</v>
      </c>
      <c r="H111" s="1">
        <f t="shared" si="30"/>
        <v>0</v>
      </c>
      <c r="I111" s="1">
        <f t="shared" si="31"/>
        <v>0</v>
      </c>
      <c r="K111" s="1">
        <f t="shared" si="32"/>
        <v>308</v>
      </c>
      <c r="L111" s="1">
        <f t="shared" si="33"/>
        <v>0</v>
      </c>
      <c r="M111" s="1">
        <f t="shared" si="34"/>
        <v>0</v>
      </c>
      <c r="N111" s="1">
        <f t="shared" si="35"/>
        <v>30</v>
      </c>
      <c r="O111" s="1" t="str">
        <f t="shared" si="36"/>
        <v>Not Yet Assigned</v>
      </c>
      <c r="P111" s="80" t="str">
        <f t="shared" si="37"/>
        <v/>
      </c>
      <c r="R111" s="1" t="e">
        <f t="shared" si="38"/>
        <v>#VALUE!</v>
      </c>
      <c r="S111" s="1" t="e">
        <f t="shared" si="39"/>
        <v>#VALUE!</v>
      </c>
    </row>
    <row r="112" spans="1:19">
      <c r="A112" s="80">
        <v>309</v>
      </c>
      <c r="B112" s="1">
        <f>'Aim 2 Study Calendar - LEO'!H111</f>
        <v>0</v>
      </c>
      <c r="C112" s="1">
        <f>'Aim 2 Study Calendar - LEO'!I111</f>
        <v>0</v>
      </c>
      <c r="D112" s="1">
        <f>'Aim 2 Study Calendar - LEO'!AR111</f>
        <v>30</v>
      </c>
      <c r="E112" s="1" t="str">
        <f>'Aim 2 Study Calendar - LEO'!L111</f>
        <v>Not Yet Assigned</v>
      </c>
      <c r="H112" s="1">
        <f t="shared" si="30"/>
        <v>0</v>
      </c>
      <c r="I112" s="1">
        <f t="shared" si="31"/>
        <v>0</v>
      </c>
      <c r="K112" s="1">
        <f t="shared" si="32"/>
        <v>309</v>
      </c>
      <c r="L112" s="1">
        <f t="shared" si="33"/>
        <v>0</v>
      </c>
      <c r="M112" s="1">
        <f t="shared" si="34"/>
        <v>0</v>
      </c>
      <c r="N112" s="1">
        <f t="shared" si="35"/>
        <v>30</v>
      </c>
      <c r="O112" s="1" t="str">
        <f t="shared" si="36"/>
        <v>Not Yet Assigned</v>
      </c>
      <c r="P112" s="80" t="str">
        <f t="shared" si="37"/>
        <v/>
      </c>
      <c r="R112" s="1" t="e">
        <f t="shared" si="38"/>
        <v>#VALUE!</v>
      </c>
      <c r="S112" s="1" t="e">
        <f t="shared" si="39"/>
        <v>#VALUE!</v>
      </c>
    </row>
    <row r="113" spans="1:19">
      <c r="A113" s="80">
        <v>310</v>
      </c>
      <c r="B113" s="1">
        <f>'Aim 2 Study Calendar - LEO'!H112</f>
        <v>0</v>
      </c>
      <c r="C113" s="1">
        <f>'Aim 2 Study Calendar - LEO'!I112</f>
        <v>0</v>
      </c>
      <c r="D113" s="1">
        <f>'Aim 2 Study Calendar - LEO'!AR112</f>
        <v>30</v>
      </c>
      <c r="E113" s="1" t="str">
        <f>'Aim 2 Study Calendar - LEO'!L112</f>
        <v>Not Yet Assigned</v>
      </c>
      <c r="H113" s="1">
        <f t="shared" si="30"/>
        <v>0</v>
      </c>
      <c r="I113" s="1">
        <f t="shared" si="31"/>
        <v>0</v>
      </c>
      <c r="K113" s="1">
        <f t="shared" si="32"/>
        <v>310</v>
      </c>
      <c r="L113" s="1">
        <f t="shared" si="33"/>
        <v>0</v>
      </c>
      <c r="M113" s="1">
        <f t="shared" si="34"/>
        <v>0</v>
      </c>
      <c r="N113" s="1">
        <f t="shared" si="35"/>
        <v>30</v>
      </c>
      <c r="O113" s="1" t="str">
        <f t="shared" si="36"/>
        <v>Not Yet Assigned</v>
      </c>
      <c r="P113" s="80" t="str">
        <f t="shared" si="37"/>
        <v/>
      </c>
      <c r="R113" s="1" t="e">
        <f t="shared" si="38"/>
        <v>#VALUE!</v>
      </c>
      <c r="S113" s="1" t="e">
        <f t="shared" si="39"/>
        <v>#VALUE!</v>
      </c>
    </row>
    <row r="114" spans="1:19">
      <c r="A114" s="80">
        <v>311</v>
      </c>
      <c r="B114" s="1">
        <f>'Aim 2 Study Calendar - LEO'!H113</f>
        <v>0</v>
      </c>
      <c r="C114" s="1">
        <f>'Aim 2 Study Calendar - LEO'!I113</f>
        <v>0</v>
      </c>
      <c r="D114" s="1">
        <f>'Aim 2 Study Calendar - LEO'!AR113</f>
        <v>30</v>
      </c>
      <c r="E114" s="1" t="str">
        <f>'Aim 2 Study Calendar - LEO'!L113</f>
        <v>Not Yet Assigned</v>
      </c>
      <c r="H114" s="1">
        <f t="shared" si="30"/>
        <v>0</v>
      </c>
      <c r="I114" s="1">
        <f t="shared" si="31"/>
        <v>0</v>
      </c>
      <c r="K114" s="1">
        <f t="shared" si="32"/>
        <v>311</v>
      </c>
      <c r="L114" s="1">
        <f t="shared" si="33"/>
        <v>0</v>
      </c>
      <c r="M114" s="1">
        <f t="shared" si="34"/>
        <v>0</v>
      </c>
      <c r="N114" s="1">
        <f t="shared" si="35"/>
        <v>30</v>
      </c>
      <c r="O114" s="1" t="str">
        <f t="shared" si="36"/>
        <v>Not Yet Assigned</v>
      </c>
      <c r="P114" s="80" t="str">
        <f t="shared" si="37"/>
        <v/>
      </c>
      <c r="R114" s="1" t="e">
        <f t="shared" si="38"/>
        <v>#VALUE!</v>
      </c>
      <c r="S114" s="1" t="e">
        <f t="shared" si="39"/>
        <v>#VALUE!</v>
      </c>
    </row>
    <row r="115" spans="1:19">
      <c r="A115" s="80">
        <v>312</v>
      </c>
      <c r="B115" s="1">
        <f>'Aim 2 Study Calendar - LEO'!H114</f>
        <v>0</v>
      </c>
      <c r="C115" s="1">
        <f>'Aim 2 Study Calendar - LEO'!I114</f>
        <v>0</v>
      </c>
      <c r="D115" s="1">
        <f>'Aim 2 Study Calendar - LEO'!AR114</f>
        <v>30</v>
      </c>
      <c r="E115" s="1" t="str">
        <f>'Aim 2 Study Calendar - LEO'!L114</f>
        <v>Not Yet Assigned</v>
      </c>
      <c r="H115" s="1">
        <f t="shared" si="30"/>
        <v>0</v>
      </c>
      <c r="I115" s="1">
        <f t="shared" si="31"/>
        <v>0</v>
      </c>
      <c r="K115" s="1">
        <f t="shared" si="32"/>
        <v>312</v>
      </c>
      <c r="L115" s="1">
        <f t="shared" si="33"/>
        <v>0</v>
      </c>
      <c r="M115" s="1">
        <f t="shared" si="34"/>
        <v>0</v>
      </c>
      <c r="N115" s="1">
        <f t="shared" si="35"/>
        <v>30</v>
      </c>
      <c r="O115" s="1" t="str">
        <f t="shared" si="36"/>
        <v>Not Yet Assigned</v>
      </c>
      <c r="P115" s="80" t="str">
        <f t="shared" si="37"/>
        <v/>
      </c>
      <c r="R115" s="1" t="e">
        <f t="shared" si="38"/>
        <v>#VALUE!</v>
      </c>
      <c r="S115" s="1" t="e">
        <f t="shared" si="39"/>
        <v>#VALUE!</v>
      </c>
    </row>
    <row r="116" spans="1:19">
      <c r="A116" s="80">
        <v>313</v>
      </c>
      <c r="B116" s="1">
        <f>'Aim 2 Study Calendar - LEO'!H115</f>
        <v>0</v>
      </c>
      <c r="C116" s="1">
        <f>'Aim 2 Study Calendar - LEO'!I115</f>
        <v>0</v>
      </c>
      <c r="D116" s="1">
        <f>'Aim 2 Study Calendar - LEO'!AR115</f>
        <v>30</v>
      </c>
      <c r="E116" s="1" t="str">
        <f>'Aim 2 Study Calendar - LEO'!L115</f>
        <v>Not Yet Assigned</v>
      </c>
      <c r="H116" s="1">
        <f t="shared" si="30"/>
        <v>0</v>
      </c>
      <c r="I116" s="1">
        <f t="shared" si="31"/>
        <v>0</v>
      </c>
      <c r="K116" s="1">
        <f t="shared" si="32"/>
        <v>313</v>
      </c>
      <c r="L116" s="1">
        <f t="shared" si="33"/>
        <v>0</v>
      </c>
      <c r="M116" s="1">
        <f t="shared" si="34"/>
        <v>0</v>
      </c>
      <c r="N116" s="1">
        <f t="shared" si="35"/>
        <v>30</v>
      </c>
      <c r="O116" s="1" t="str">
        <f t="shared" si="36"/>
        <v>Not Yet Assigned</v>
      </c>
      <c r="P116" s="80" t="str">
        <f t="shared" si="37"/>
        <v/>
      </c>
      <c r="R116" s="1" t="e">
        <f t="shared" si="38"/>
        <v>#VALUE!</v>
      </c>
      <c r="S116" s="1" t="e">
        <f t="shared" si="39"/>
        <v>#VALUE!</v>
      </c>
    </row>
    <row r="117" spans="1:19">
      <c r="A117" s="80">
        <v>314</v>
      </c>
      <c r="B117" s="1">
        <f>'Aim 2 Study Calendar - LEO'!H116</f>
        <v>0</v>
      </c>
      <c r="C117" s="1">
        <f>'Aim 2 Study Calendar - LEO'!I116</f>
        <v>0</v>
      </c>
      <c r="D117" s="1">
        <f>'Aim 2 Study Calendar - LEO'!AR116</f>
        <v>30</v>
      </c>
      <c r="E117" s="1" t="str">
        <f>'Aim 2 Study Calendar - LEO'!L116</f>
        <v>Not Yet Assigned</v>
      </c>
      <c r="H117" s="1">
        <f t="shared" si="30"/>
        <v>0</v>
      </c>
      <c r="I117" s="1">
        <f t="shared" si="31"/>
        <v>0</v>
      </c>
      <c r="K117" s="1">
        <f t="shared" si="32"/>
        <v>314</v>
      </c>
      <c r="L117" s="1">
        <f t="shared" si="33"/>
        <v>0</v>
      </c>
      <c r="M117" s="1">
        <f t="shared" si="34"/>
        <v>0</v>
      </c>
      <c r="N117" s="1">
        <f t="shared" si="35"/>
        <v>30</v>
      </c>
      <c r="O117" s="1" t="str">
        <f t="shared" si="36"/>
        <v>Not Yet Assigned</v>
      </c>
      <c r="P117" s="80" t="str">
        <f t="shared" si="37"/>
        <v/>
      </c>
      <c r="R117" s="1" t="e">
        <f t="shared" si="38"/>
        <v>#VALUE!</v>
      </c>
      <c r="S117" s="1" t="e">
        <f t="shared" si="39"/>
        <v>#VALUE!</v>
      </c>
    </row>
    <row r="118" spans="1:19">
      <c r="A118" s="80">
        <v>315</v>
      </c>
      <c r="B118" s="1">
        <f>'Aim 2 Study Calendar - LEO'!H117</f>
        <v>0</v>
      </c>
      <c r="C118" s="1">
        <f>'Aim 2 Study Calendar - LEO'!I117</f>
        <v>0</v>
      </c>
      <c r="D118" s="1">
        <f>'Aim 2 Study Calendar - LEO'!AR117</f>
        <v>30</v>
      </c>
      <c r="E118" s="1" t="str">
        <f>'Aim 2 Study Calendar - LEO'!L117</f>
        <v>Not Yet Assigned</v>
      </c>
      <c r="H118" s="1">
        <f t="shared" si="30"/>
        <v>0</v>
      </c>
      <c r="I118" s="1">
        <f t="shared" si="31"/>
        <v>0</v>
      </c>
      <c r="K118" s="1">
        <f t="shared" si="32"/>
        <v>315</v>
      </c>
      <c r="L118" s="1">
        <f t="shared" si="33"/>
        <v>0</v>
      </c>
      <c r="M118" s="1">
        <f t="shared" si="34"/>
        <v>0</v>
      </c>
      <c r="N118" s="1">
        <f t="shared" si="35"/>
        <v>30</v>
      </c>
      <c r="O118" s="1" t="str">
        <f t="shared" si="36"/>
        <v>Not Yet Assigned</v>
      </c>
      <c r="P118" s="80" t="str">
        <f t="shared" si="37"/>
        <v/>
      </c>
      <c r="R118" s="1" t="e">
        <f t="shared" si="38"/>
        <v>#VALUE!</v>
      </c>
      <c r="S118" s="1" t="e">
        <f t="shared" si="39"/>
        <v>#VALUE!</v>
      </c>
    </row>
    <row r="119" spans="1:19">
      <c r="A119" s="80">
        <v>316</v>
      </c>
      <c r="B119" s="1">
        <f>'Aim 2 Study Calendar - LEO'!H118</f>
        <v>0</v>
      </c>
      <c r="C119" s="1">
        <f>'Aim 2 Study Calendar - LEO'!I118</f>
        <v>0</v>
      </c>
      <c r="D119" s="1">
        <f>'Aim 2 Study Calendar - LEO'!AR118</f>
        <v>30</v>
      </c>
      <c r="E119" s="1" t="str">
        <f>'Aim 2 Study Calendar - LEO'!L118</f>
        <v>Not Yet Assigned</v>
      </c>
      <c r="H119" s="1">
        <f t="shared" si="30"/>
        <v>0</v>
      </c>
      <c r="I119" s="1">
        <f t="shared" si="31"/>
        <v>0</v>
      </c>
      <c r="K119" s="1">
        <f t="shared" si="32"/>
        <v>316</v>
      </c>
      <c r="L119" s="1">
        <f t="shared" si="33"/>
        <v>0</v>
      </c>
      <c r="M119" s="1">
        <f t="shared" si="34"/>
        <v>0</v>
      </c>
      <c r="N119" s="1">
        <f t="shared" si="35"/>
        <v>30</v>
      </c>
      <c r="O119" s="1" t="str">
        <f t="shared" si="36"/>
        <v>Not Yet Assigned</v>
      </c>
      <c r="P119" s="80" t="str">
        <f t="shared" si="37"/>
        <v/>
      </c>
      <c r="R119" s="1" t="e">
        <f t="shared" si="38"/>
        <v>#VALUE!</v>
      </c>
      <c r="S119" s="1" t="e">
        <f t="shared" si="39"/>
        <v>#VALUE!</v>
      </c>
    </row>
    <row r="120" spans="1:19">
      <c r="A120" s="80">
        <v>317</v>
      </c>
      <c r="B120" s="1">
        <f>'Aim 2 Study Calendar - LEO'!H119</f>
        <v>0</v>
      </c>
      <c r="C120" s="1">
        <f>'Aim 2 Study Calendar - LEO'!I119</f>
        <v>0</v>
      </c>
      <c r="D120" s="1">
        <f>'Aim 2 Study Calendar - LEO'!AR119</f>
        <v>30</v>
      </c>
      <c r="E120" s="1" t="str">
        <f>'Aim 2 Study Calendar - LEO'!L119</f>
        <v>Not Yet Assigned</v>
      </c>
      <c r="H120" s="1">
        <f t="shared" si="30"/>
        <v>0</v>
      </c>
      <c r="I120" s="1">
        <f t="shared" si="31"/>
        <v>0</v>
      </c>
      <c r="K120" s="1">
        <f t="shared" si="32"/>
        <v>317</v>
      </c>
      <c r="L120" s="1">
        <f t="shared" si="33"/>
        <v>0</v>
      </c>
      <c r="M120" s="1">
        <f t="shared" si="34"/>
        <v>0</v>
      </c>
      <c r="N120" s="1">
        <f t="shared" si="35"/>
        <v>30</v>
      </c>
      <c r="O120" s="1" t="str">
        <f t="shared" si="36"/>
        <v>Not Yet Assigned</v>
      </c>
      <c r="P120" s="80" t="str">
        <f t="shared" si="37"/>
        <v/>
      </c>
      <c r="R120" s="1" t="e">
        <f t="shared" si="38"/>
        <v>#VALUE!</v>
      </c>
      <c r="S120" s="1" t="e">
        <f t="shared" si="39"/>
        <v>#VALUE!</v>
      </c>
    </row>
    <row r="121" spans="1:19">
      <c r="A121" s="80">
        <v>318</v>
      </c>
      <c r="B121" s="1">
        <f>'Aim 2 Study Calendar - LEO'!H120</f>
        <v>0</v>
      </c>
      <c r="C121" s="1">
        <f>'Aim 2 Study Calendar - LEO'!I120</f>
        <v>0</v>
      </c>
      <c r="D121" s="1">
        <f>'Aim 2 Study Calendar - LEO'!AR120</f>
        <v>30</v>
      </c>
      <c r="E121" s="1" t="str">
        <f>'Aim 2 Study Calendar - LEO'!L120</f>
        <v>Not Yet Assigned</v>
      </c>
      <c r="H121" s="1">
        <f t="shared" si="30"/>
        <v>0</v>
      </c>
      <c r="I121" s="1">
        <f t="shared" si="31"/>
        <v>0</v>
      </c>
      <c r="K121" s="1">
        <f t="shared" si="32"/>
        <v>318</v>
      </c>
      <c r="L121" s="1">
        <f t="shared" si="33"/>
        <v>0</v>
      </c>
      <c r="M121" s="1">
        <f t="shared" si="34"/>
        <v>0</v>
      </c>
      <c r="N121" s="1">
        <f t="shared" si="35"/>
        <v>30</v>
      </c>
      <c r="O121" s="1" t="str">
        <f t="shared" si="36"/>
        <v>Not Yet Assigned</v>
      </c>
      <c r="P121" s="80" t="str">
        <f t="shared" si="37"/>
        <v/>
      </c>
      <c r="R121" s="1" t="e">
        <f t="shared" si="38"/>
        <v>#VALUE!</v>
      </c>
      <c r="S121" s="1" t="e">
        <f t="shared" si="39"/>
        <v>#VALUE!</v>
      </c>
    </row>
    <row r="122" spans="1:19">
      <c r="A122" s="80">
        <v>319</v>
      </c>
      <c r="B122" s="1">
        <f>'Aim 2 Study Calendar - LEO'!H121</f>
        <v>0</v>
      </c>
      <c r="C122" s="1">
        <f>'Aim 2 Study Calendar - LEO'!I121</f>
        <v>0</v>
      </c>
      <c r="D122" s="1">
        <f>'Aim 2 Study Calendar - LEO'!AR121</f>
        <v>30</v>
      </c>
      <c r="E122" s="1" t="str">
        <f>'Aim 2 Study Calendar - LEO'!L121</f>
        <v>Not Yet Assigned</v>
      </c>
      <c r="H122" s="1">
        <f t="shared" si="30"/>
        <v>0</v>
      </c>
      <c r="I122" s="1">
        <f t="shared" si="31"/>
        <v>0</v>
      </c>
      <c r="K122" s="1">
        <f t="shared" si="32"/>
        <v>319</v>
      </c>
      <c r="L122" s="1">
        <f t="shared" si="33"/>
        <v>0</v>
      </c>
      <c r="M122" s="1">
        <f t="shared" si="34"/>
        <v>0</v>
      </c>
      <c r="N122" s="1">
        <f t="shared" si="35"/>
        <v>30</v>
      </c>
      <c r="O122" s="1" t="str">
        <f t="shared" si="36"/>
        <v>Not Yet Assigned</v>
      </c>
      <c r="P122" s="80" t="str">
        <f t="shared" si="37"/>
        <v/>
      </c>
      <c r="R122" s="1" t="e">
        <f t="shared" si="38"/>
        <v>#VALUE!</v>
      </c>
      <c r="S122" s="1" t="e">
        <f t="shared" si="39"/>
        <v>#VALUE!</v>
      </c>
    </row>
    <row r="123" spans="1:19">
      <c r="A123" s="80">
        <v>320</v>
      </c>
      <c r="B123" s="1">
        <f>'Aim 2 Study Calendar - LEO'!H122</f>
        <v>0</v>
      </c>
      <c r="C123" s="1">
        <f>'Aim 2 Study Calendar - LEO'!I122</f>
        <v>0</v>
      </c>
      <c r="D123" s="1">
        <f>'Aim 2 Study Calendar - LEO'!AR122</f>
        <v>30</v>
      </c>
      <c r="E123" s="1" t="str">
        <f>'Aim 2 Study Calendar - LEO'!L122</f>
        <v>Not Yet Assigned</v>
      </c>
      <c r="H123" s="1">
        <f t="shared" si="30"/>
        <v>0</v>
      </c>
      <c r="I123" s="1">
        <f t="shared" si="31"/>
        <v>0</v>
      </c>
      <c r="K123" s="1">
        <f t="shared" si="32"/>
        <v>320</v>
      </c>
      <c r="L123" s="1">
        <f t="shared" si="33"/>
        <v>0</v>
      </c>
      <c r="M123" s="1">
        <f t="shared" si="34"/>
        <v>0</v>
      </c>
      <c r="N123" s="1">
        <f t="shared" si="35"/>
        <v>30</v>
      </c>
      <c r="O123" s="1" t="str">
        <f t="shared" si="36"/>
        <v>Not Yet Assigned</v>
      </c>
      <c r="P123" s="80" t="str">
        <f t="shared" si="37"/>
        <v/>
      </c>
      <c r="R123" s="1" t="e">
        <f t="shared" si="38"/>
        <v>#VALUE!</v>
      </c>
      <c r="S123" s="1" t="e">
        <f t="shared" si="39"/>
        <v>#VALUE!</v>
      </c>
    </row>
    <row r="124" spans="1:19">
      <c r="A124" s="80">
        <v>321</v>
      </c>
      <c r="B124" s="1">
        <f>'Aim 2 Study Calendar - LEO'!H123</f>
        <v>0</v>
      </c>
      <c r="C124" s="1">
        <f>'Aim 2 Study Calendar - LEO'!I123</f>
        <v>0</v>
      </c>
      <c r="D124" s="1">
        <f>'Aim 2 Study Calendar - LEO'!AR123</f>
        <v>30</v>
      </c>
      <c r="E124" s="1" t="str">
        <f>'Aim 2 Study Calendar - LEO'!L123</f>
        <v>Not Yet Assigned</v>
      </c>
      <c r="H124" s="1">
        <f t="shared" si="30"/>
        <v>0</v>
      </c>
      <c r="I124" s="1">
        <f t="shared" si="31"/>
        <v>0</v>
      </c>
      <c r="K124" s="1">
        <f t="shared" si="32"/>
        <v>321</v>
      </c>
      <c r="L124" s="1">
        <f t="shared" si="33"/>
        <v>0</v>
      </c>
      <c r="M124" s="1">
        <f t="shared" si="34"/>
        <v>0</v>
      </c>
      <c r="N124" s="1">
        <f t="shared" si="35"/>
        <v>30</v>
      </c>
      <c r="O124" s="1" t="str">
        <f t="shared" si="36"/>
        <v>Not Yet Assigned</v>
      </c>
      <c r="P124" s="80" t="str">
        <f t="shared" si="37"/>
        <v/>
      </c>
      <c r="R124" s="1" t="e">
        <f t="shared" si="38"/>
        <v>#VALUE!</v>
      </c>
      <c r="S124" s="1" t="e">
        <f t="shared" si="39"/>
        <v>#VALUE!</v>
      </c>
    </row>
    <row r="125" spans="1:19">
      <c r="A125" s="80">
        <v>322</v>
      </c>
      <c r="B125" s="1">
        <f>'Aim 2 Study Calendar - LEO'!H124</f>
        <v>0</v>
      </c>
      <c r="C125" s="1">
        <f>'Aim 2 Study Calendar - LEO'!I124</f>
        <v>0</v>
      </c>
      <c r="D125" s="1">
        <f>'Aim 2 Study Calendar - LEO'!AR124</f>
        <v>30</v>
      </c>
      <c r="E125" s="1" t="str">
        <f>'Aim 2 Study Calendar - LEO'!L124</f>
        <v>Not Yet Assigned</v>
      </c>
      <c r="H125" s="1">
        <f t="shared" si="30"/>
        <v>0</v>
      </c>
      <c r="I125" s="1">
        <f t="shared" si="31"/>
        <v>0</v>
      </c>
      <c r="K125" s="1">
        <f t="shared" si="32"/>
        <v>322</v>
      </c>
      <c r="L125" s="1">
        <f t="shared" si="33"/>
        <v>0</v>
      </c>
      <c r="M125" s="1">
        <f t="shared" si="34"/>
        <v>0</v>
      </c>
      <c r="N125" s="1">
        <f t="shared" si="35"/>
        <v>30</v>
      </c>
      <c r="O125" s="1" t="str">
        <f t="shared" si="36"/>
        <v>Not Yet Assigned</v>
      </c>
      <c r="P125" s="80" t="str">
        <f t="shared" si="37"/>
        <v/>
      </c>
      <c r="R125" s="1" t="e">
        <f t="shared" si="38"/>
        <v>#VALUE!</v>
      </c>
      <c r="S125" s="1" t="e">
        <f t="shared" si="39"/>
        <v>#VALUE!</v>
      </c>
    </row>
    <row r="126" spans="1:19">
      <c r="A126" s="80">
        <v>323</v>
      </c>
      <c r="B126" s="1">
        <f>'Aim 2 Study Calendar - LEO'!H125</f>
        <v>0</v>
      </c>
      <c r="C126" s="1">
        <f>'Aim 2 Study Calendar - LEO'!I125</f>
        <v>0</v>
      </c>
      <c r="D126" s="1">
        <f>'Aim 2 Study Calendar - LEO'!AR125</f>
        <v>30</v>
      </c>
      <c r="E126" s="1" t="str">
        <f>'Aim 2 Study Calendar - LEO'!L125</f>
        <v>Not Yet Assigned</v>
      </c>
      <c r="H126" s="1">
        <f t="shared" si="30"/>
        <v>0</v>
      </c>
      <c r="I126" s="1">
        <f t="shared" si="31"/>
        <v>0</v>
      </c>
      <c r="K126" s="1">
        <f t="shared" si="32"/>
        <v>323</v>
      </c>
      <c r="L126" s="1">
        <f t="shared" si="33"/>
        <v>0</v>
      </c>
      <c r="M126" s="1">
        <f t="shared" si="34"/>
        <v>0</v>
      </c>
      <c r="N126" s="1">
        <f t="shared" si="35"/>
        <v>30</v>
      </c>
      <c r="O126" s="1" t="str">
        <f t="shared" si="36"/>
        <v>Not Yet Assigned</v>
      </c>
      <c r="P126" s="80" t="str">
        <f t="shared" si="37"/>
        <v/>
      </c>
      <c r="R126" s="1" t="e">
        <f t="shared" si="38"/>
        <v>#VALUE!</v>
      </c>
      <c r="S126" s="1" t="e">
        <f t="shared" si="39"/>
        <v>#VALUE!</v>
      </c>
    </row>
    <row r="127" spans="1:19">
      <c r="A127" s="80">
        <v>324</v>
      </c>
      <c r="B127" s="1">
        <f>'Aim 2 Study Calendar - LEO'!H126</f>
        <v>0</v>
      </c>
      <c r="C127" s="1">
        <f>'Aim 2 Study Calendar - LEO'!I126</f>
        <v>0</v>
      </c>
      <c r="D127" s="1">
        <f>'Aim 2 Study Calendar - LEO'!AR126</f>
        <v>30</v>
      </c>
      <c r="E127" s="1" t="str">
        <f>'Aim 2 Study Calendar - LEO'!L126</f>
        <v>Not Yet Assigned</v>
      </c>
      <c r="H127" s="1">
        <f t="shared" si="30"/>
        <v>0</v>
      </c>
      <c r="I127" s="1">
        <f t="shared" si="31"/>
        <v>0</v>
      </c>
      <c r="K127" s="1">
        <f t="shared" si="32"/>
        <v>324</v>
      </c>
      <c r="L127" s="1">
        <f t="shared" si="33"/>
        <v>0</v>
      </c>
      <c r="M127" s="1">
        <f t="shared" si="34"/>
        <v>0</v>
      </c>
      <c r="N127" s="1">
        <f t="shared" si="35"/>
        <v>30</v>
      </c>
      <c r="O127" s="1" t="str">
        <f t="shared" si="36"/>
        <v>Not Yet Assigned</v>
      </c>
      <c r="P127" s="80" t="str">
        <f t="shared" si="37"/>
        <v/>
      </c>
      <c r="R127" s="1" t="e">
        <f t="shared" si="38"/>
        <v>#VALUE!</v>
      </c>
      <c r="S127" s="1" t="e">
        <f t="shared" si="39"/>
        <v>#VALUE!</v>
      </c>
    </row>
    <row r="128" spans="1:19">
      <c r="A128" s="80">
        <v>325</v>
      </c>
      <c r="B128" s="1">
        <f>'Aim 2 Study Calendar - LEO'!H127</f>
        <v>0</v>
      </c>
      <c r="C128" s="1">
        <f>'Aim 2 Study Calendar - LEO'!I127</f>
        <v>0</v>
      </c>
      <c r="D128" s="1">
        <f>'Aim 2 Study Calendar - LEO'!AR127</f>
        <v>30</v>
      </c>
      <c r="E128" s="1" t="str">
        <f>'Aim 2 Study Calendar - LEO'!L127</f>
        <v>Not Yet Assigned</v>
      </c>
      <c r="H128" s="1">
        <f t="shared" si="30"/>
        <v>0</v>
      </c>
      <c r="I128" s="1">
        <f t="shared" si="31"/>
        <v>0</v>
      </c>
      <c r="K128" s="1">
        <f t="shared" si="32"/>
        <v>325</v>
      </c>
      <c r="L128" s="1">
        <f t="shared" si="33"/>
        <v>0</v>
      </c>
      <c r="M128" s="1">
        <f t="shared" si="34"/>
        <v>0</v>
      </c>
      <c r="N128" s="1">
        <f t="shared" si="35"/>
        <v>30</v>
      </c>
      <c r="O128" s="1" t="str">
        <f t="shared" si="36"/>
        <v>Not Yet Assigned</v>
      </c>
      <c r="P128" s="80" t="str">
        <f t="shared" si="37"/>
        <v/>
      </c>
      <c r="R128" s="1" t="e">
        <f t="shared" si="38"/>
        <v>#VALUE!</v>
      </c>
      <c r="S128" s="1" t="e">
        <f t="shared" si="39"/>
        <v>#VALUE!</v>
      </c>
    </row>
    <row r="129" spans="1:19">
      <c r="A129" s="80">
        <v>326</v>
      </c>
      <c r="B129" s="1">
        <f>'Aim 2 Study Calendar - LEO'!H128</f>
        <v>0</v>
      </c>
      <c r="C129" s="1">
        <f>'Aim 2 Study Calendar - LEO'!I128</f>
        <v>0</v>
      </c>
      <c r="D129" s="1">
        <f>'Aim 2 Study Calendar - LEO'!AR128</f>
        <v>30</v>
      </c>
      <c r="E129" s="1" t="str">
        <f>'Aim 2 Study Calendar - LEO'!L128</f>
        <v>Not Yet Assigned</v>
      </c>
      <c r="H129" s="1">
        <f t="shared" si="30"/>
        <v>0</v>
      </c>
      <c r="I129" s="1">
        <f t="shared" si="31"/>
        <v>0</v>
      </c>
      <c r="K129" s="1">
        <f t="shared" si="32"/>
        <v>326</v>
      </c>
      <c r="L129" s="1">
        <f t="shared" si="33"/>
        <v>0</v>
      </c>
      <c r="M129" s="1">
        <f t="shared" si="34"/>
        <v>0</v>
      </c>
      <c r="N129" s="1">
        <f t="shared" si="35"/>
        <v>30</v>
      </c>
      <c r="O129" s="1" t="str">
        <f t="shared" si="36"/>
        <v>Not Yet Assigned</v>
      </c>
      <c r="P129" s="80" t="str">
        <f t="shared" si="37"/>
        <v/>
      </c>
      <c r="R129" s="1" t="e">
        <f t="shared" si="38"/>
        <v>#VALUE!</v>
      </c>
      <c r="S129" s="1" t="e">
        <f t="shared" si="39"/>
        <v>#VALUE!</v>
      </c>
    </row>
    <row r="130" spans="1:19">
      <c r="A130" s="80">
        <v>327</v>
      </c>
      <c r="B130" s="1">
        <f>'Aim 2 Study Calendar - LEO'!H129</f>
        <v>0</v>
      </c>
      <c r="C130" s="1">
        <f>'Aim 2 Study Calendar - LEO'!I129</f>
        <v>0</v>
      </c>
      <c r="D130" s="1">
        <f>'Aim 2 Study Calendar - LEO'!AR129</f>
        <v>30</v>
      </c>
      <c r="E130" s="1" t="str">
        <f>'Aim 2 Study Calendar - LEO'!L129</f>
        <v>Not Yet Assigned</v>
      </c>
      <c r="H130" s="1">
        <f t="shared" si="30"/>
        <v>0</v>
      </c>
      <c r="I130" s="1">
        <f t="shared" si="31"/>
        <v>0</v>
      </c>
      <c r="K130" s="1">
        <f t="shared" si="32"/>
        <v>327</v>
      </c>
      <c r="L130" s="1">
        <f t="shared" si="33"/>
        <v>0</v>
      </c>
      <c r="M130" s="1">
        <f t="shared" si="34"/>
        <v>0</v>
      </c>
      <c r="N130" s="1">
        <f t="shared" si="35"/>
        <v>30</v>
      </c>
      <c r="O130" s="1" t="str">
        <f t="shared" si="36"/>
        <v>Not Yet Assigned</v>
      </c>
      <c r="P130" s="80" t="str">
        <f t="shared" si="37"/>
        <v/>
      </c>
      <c r="R130" s="1" t="e">
        <f t="shared" si="38"/>
        <v>#VALUE!</v>
      </c>
      <c r="S130" s="1" t="e">
        <f t="shared" si="39"/>
        <v>#VALUE!</v>
      </c>
    </row>
    <row r="131" spans="1:19">
      <c r="A131" s="80">
        <v>328</v>
      </c>
      <c r="B131" s="1">
        <f>'Aim 2 Study Calendar - LEO'!H130</f>
        <v>0</v>
      </c>
      <c r="C131" s="1">
        <f>'Aim 2 Study Calendar - LEO'!I130</f>
        <v>0</v>
      </c>
      <c r="D131" s="1">
        <f>'Aim 2 Study Calendar - LEO'!AR130</f>
        <v>30</v>
      </c>
      <c r="E131" s="1" t="str">
        <f>'Aim 2 Study Calendar - LEO'!L130</f>
        <v>Not Yet Assigned</v>
      </c>
      <c r="H131" s="1">
        <f t="shared" ref="H131:H162" si="40">F131+(G131/60)</f>
        <v>0</v>
      </c>
      <c r="I131" s="1">
        <f t="shared" ref="I131:I162" si="41">G131+(F131*60)</f>
        <v>0</v>
      </c>
      <c r="K131" s="1">
        <f t="shared" ref="K131:K162" si="42">A131</f>
        <v>328</v>
      </c>
      <c r="L131" s="1">
        <f t="shared" ref="L131:L162" si="43">B131</f>
        <v>0</v>
      </c>
      <c r="M131" s="1">
        <f t="shared" ref="M131:M162" si="44">C131</f>
        <v>0</v>
      </c>
      <c r="N131" s="1">
        <f t="shared" ref="N131:N162" si="45">D131</f>
        <v>30</v>
      </c>
      <c r="O131" s="1" t="str">
        <f t="shared" ref="O131:O162" si="46">E131</f>
        <v>Not Yet Assigned</v>
      </c>
      <c r="P131" s="80" t="str">
        <f t="shared" ref="P131:P162" si="47">IF(N131=4, "N/A","")</f>
        <v/>
      </c>
      <c r="R131" s="1" t="e">
        <f t="shared" ref="R131:R162" si="48">P131+(Q131/60)</f>
        <v>#VALUE!</v>
      </c>
      <c r="S131" s="1" t="e">
        <f t="shared" ref="S131:S162" si="49">Q131+(P131*60)</f>
        <v>#VALUE!</v>
      </c>
    </row>
    <row r="132" spans="1:19">
      <c r="A132" s="80">
        <v>329</v>
      </c>
      <c r="B132" s="1">
        <f>'Aim 2 Study Calendar - LEO'!H131</f>
        <v>0</v>
      </c>
      <c r="C132" s="1">
        <f>'Aim 2 Study Calendar - LEO'!I131</f>
        <v>0</v>
      </c>
      <c r="D132" s="1">
        <f>'Aim 2 Study Calendar - LEO'!AR131</f>
        <v>30</v>
      </c>
      <c r="E132" s="1" t="str">
        <f>'Aim 2 Study Calendar - LEO'!L131</f>
        <v>Not Yet Assigned</v>
      </c>
      <c r="H132" s="1">
        <f t="shared" si="40"/>
        <v>0</v>
      </c>
      <c r="I132" s="1">
        <f t="shared" si="41"/>
        <v>0</v>
      </c>
      <c r="K132" s="1">
        <f t="shared" si="42"/>
        <v>329</v>
      </c>
      <c r="L132" s="1">
        <f t="shared" si="43"/>
        <v>0</v>
      </c>
      <c r="M132" s="1">
        <f t="shared" si="44"/>
        <v>0</v>
      </c>
      <c r="N132" s="1">
        <f t="shared" si="45"/>
        <v>30</v>
      </c>
      <c r="O132" s="1" t="str">
        <f t="shared" si="46"/>
        <v>Not Yet Assigned</v>
      </c>
      <c r="P132" s="80" t="str">
        <f t="shared" si="47"/>
        <v/>
      </c>
      <c r="R132" s="1" t="e">
        <f t="shared" si="48"/>
        <v>#VALUE!</v>
      </c>
      <c r="S132" s="1" t="e">
        <f t="shared" si="49"/>
        <v>#VALUE!</v>
      </c>
    </row>
    <row r="133" spans="1:19">
      <c r="A133" s="80">
        <v>330</v>
      </c>
      <c r="B133" s="1">
        <f>'Aim 2 Study Calendar - LEO'!H132</f>
        <v>0</v>
      </c>
      <c r="C133" s="1">
        <f>'Aim 2 Study Calendar - LEO'!I132</f>
        <v>0</v>
      </c>
      <c r="D133" s="1">
        <f>'Aim 2 Study Calendar - LEO'!AR132</f>
        <v>30</v>
      </c>
      <c r="E133" s="1" t="str">
        <f>'Aim 2 Study Calendar - LEO'!L132</f>
        <v>Not Yet Assigned</v>
      </c>
      <c r="H133" s="1">
        <f t="shared" si="40"/>
        <v>0</v>
      </c>
      <c r="I133" s="1">
        <f t="shared" si="41"/>
        <v>0</v>
      </c>
      <c r="K133" s="1">
        <f t="shared" si="42"/>
        <v>330</v>
      </c>
      <c r="L133" s="1">
        <f t="shared" si="43"/>
        <v>0</v>
      </c>
      <c r="M133" s="1">
        <f t="shared" si="44"/>
        <v>0</v>
      </c>
      <c r="N133" s="1">
        <f t="shared" si="45"/>
        <v>30</v>
      </c>
      <c r="O133" s="1" t="str">
        <f t="shared" si="46"/>
        <v>Not Yet Assigned</v>
      </c>
      <c r="P133" s="80" t="str">
        <f t="shared" si="47"/>
        <v/>
      </c>
      <c r="R133" s="1" t="e">
        <f t="shared" si="48"/>
        <v>#VALUE!</v>
      </c>
      <c r="S133" s="1" t="e">
        <f t="shared" si="49"/>
        <v>#VALUE!</v>
      </c>
    </row>
    <row r="134" spans="1:19">
      <c r="A134" s="80">
        <v>331</v>
      </c>
      <c r="B134" s="1">
        <f>'Aim 2 Study Calendar - LEO'!H133</f>
        <v>0</v>
      </c>
      <c r="C134" s="1">
        <f>'Aim 2 Study Calendar - LEO'!I133</f>
        <v>0</v>
      </c>
      <c r="D134" s="1">
        <f>'Aim 2 Study Calendar - LEO'!AR133</f>
        <v>30</v>
      </c>
      <c r="E134" s="1" t="str">
        <f>'Aim 2 Study Calendar - LEO'!L133</f>
        <v>Not Yet Assigned</v>
      </c>
      <c r="H134" s="1">
        <f t="shared" si="40"/>
        <v>0</v>
      </c>
      <c r="I134" s="1">
        <f t="shared" si="41"/>
        <v>0</v>
      </c>
      <c r="K134" s="1">
        <f t="shared" si="42"/>
        <v>331</v>
      </c>
      <c r="L134" s="1">
        <f t="shared" si="43"/>
        <v>0</v>
      </c>
      <c r="M134" s="1">
        <f t="shared" si="44"/>
        <v>0</v>
      </c>
      <c r="N134" s="1">
        <f t="shared" si="45"/>
        <v>30</v>
      </c>
      <c r="O134" s="1" t="str">
        <f t="shared" si="46"/>
        <v>Not Yet Assigned</v>
      </c>
      <c r="P134" s="80" t="str">
        <f t="shared" si="47"/>
        <v/>
      </c>
      <c r="R134" s="1" t="e">
        <f t="shared" si="48"/>
        <v>#VALUE!</v>
      </c>
      <c r="S134" s="1" t="e">
        <f t="shared" si="49"/>
        <v>#VALUE!</v>
      </c>
    </row>
    <row r="135" spans="1:19">
      <c r="A135" s="80">
        <v>332</v>
      </c>
      <c r="B135" s="1">
        <f>'Aim 2 Study Calendar - LEO'!H134</f>
        <v>0</v>
      </c>
      <c r="C135" s="1">
        <f>'Aim 2 Study Calendar - LEO'!I134</f>
        <v>0</v>
      </c>
      <c r="D135" s="1">
        <f>'Aim 2 Study Calendar - LEO'!AR134</f>
        <v>30</v>
      </c>
      <c r="E135" s="1" t="str">
        <f>'Aim 2 Study Calendar - LEO'!L134</f>
        <v>Not Yet Assigned</v>
      </c>
      <c r="H135" s="1">
        <f t="shared" si="40"/>
        <v>0</v>
      </c>
      <c r="I135" s="1">
        <f t="shared" si="41"/>
        <v>0</v>
      </c>
      <c r="K135" s="1">
        <f t="shared" si="42"/>
        <v>332</v>
      </c>
      <c r="L135" s="1">
        <f t="shared" si="43"/>
        <v>0</v>
      </c>
      <c r="M135" s="1">
        <f t="shared" si="44"/>
        <v>0</v>
      </c>
      <c r="N135" s="1">
        <f t="shared" si="45"/>
        <v>30</v>
      </c>
      <c r="O135" s="1" t="str">
        <f t="shared" si="46"/>
        <v>Not Yet Assigned</v>
      </c>
      <c r="P135" s="80" t="str">
        <f t="shared" si="47"/>
        <v/>
      </c>
      <c r="R135" s="1" t="e">
        <f t="shared" si="48"/>
        <v>#VALUE!</v>
      </c>
      <c r="S135" s="1" t="e">
        <f t="shared" si="49"/>
        <v>#VALUE!</v>
      </c>
    </row>
    <row r="136" spans="1:19">
      <c r="A136" s="80">
        <v>333</v>
      </c>
      <c r="B136" s="1">
        <f>'Aim 2 Study Calendar - LEO'!H135</f>
        <v>0</v>
      </c>
      <c r="C136" s="1">
        <f>'Aim 2 Study Calendar - LEO'!I135</f>
        <v>0</v>
      </c>
      <c r="D136" s="1">
        <f>'Aim 2 Study Calendar - LEO'!AR135</f>
        <v>30</v>
      </c>
      <c r="E136" s="1" t="str">
        <f>'Aim 2 Study Calendar - LEO'!L135</f>
        <v>Not Yet Assigned</v>
      </c>
      <c r="H136" s="1">
        <f t="shared" si="40"/>
        <v>0</v>
      </c>
      <c r="I136" s="1">
        <f t="shared" si="41"/>
        <v>0</v>
      </c>
      <c r="K136" s="1">
        <f t="shared" si="42"/>
        <v>333</v>
      </c>
      <c r="L136" s="1">
        <f t="shared" si="43"/>
        <v>0</v>
      </c>
      <c r="M136" s="1">
        <f t="shared" si="44"/>
        <v>0</v>
      </c>
      <c r="N136" s="1">
        <f t="shared" si="45"/>
        <v>30</v>
      </c>
      <c r="O136" s="1" t="str">
        <f t="shared" si="46"/>
        <v>Not Yet Assigned</v>
      </c>
      <c r="P136" s="80" t="str">
        <f t="shared" si="47"/>
        <v/>
      </c>
      <c r="R136" s="1" t="e">
        <f t="shared" si="48"/>
        <v>#VALUE!</v>
      </c>
      <c r="S136" s="1" t="e">
        <f t="shared" si="49"/>
        <v>#VALUE!</v>
      </c>
    </row>
    <row r="137" spans="1:19">
      <c r="A137" s="80">
        <v>334</v>
      </c>
      <c r="B137" s="1">
        <f>'Aim 2 Study Calendar - LEO'!H136</f>
        <v>0</v>
      </c>
      <c r="C137" s="1">
        <f>'Aim 2 Study Calendar - LEO'!I136</f>
        <v>0</v>
      </c>
      <c r="D137" s="1">
        <f>'Aim 2 Study Calendar - LEO'!AR136</f>
        <v>30</v>
      </c>
      <c r="E137" s="1" t="str">
        <f>'Aim 2 Study Calendar - LEO'!L136</f>
        <v>Not Yet Assigned</v>
      </c>
      <c r="H137" s="1">
        <f t="shared" si="40"/>
        <v>0</v>
      </c>
      <c r="I137" s="1">
        <f t="shared" si="41"/>
        <v>0</v>
      </c>
      <c r="K137" s="1">
        <f t="shared" si="42"/>
        <v>334</v>
      </c>
      <c r="L137" s="1">
        <f t="shared" si="43"/>
        <v>0</v>
      </c>
      <c r="M137" s="1">
        <f t="shared" si="44"/>
        <v>0</v>
      </c>
      <c r="N137" s="1">
        <f t="shared" si="45"/>
        <v>30</v>
      </c>
      <c r="O137" s="1" t="str">
        <f t="shared" si="46"/>
        <v>Not Yet Assigned</v>
      </c>
      <c r="P137" s="80" t="str">
        <f t="shared" si="47"/>
        <v/>
      </c>
      <c r="R137" s="1" t="e">
        <f t="shared" si="48"/>
        <v>#VALUE!</v>
      </c>
      <c r="S137" s="1" t="e">
        <f t="shared" si="49"/>
        <v>#VALUE!</v>
      </c>
    </row>
    <row r="138" spans="1:19">
      <c r="A138" s="80">
        <v>335</v>
      </c>
      <c r="B138" s="1">
        <f>'Aim 2 Study Calendar - LEO'!H137</f>
        <v>0</v>
      </c>
      <c r="C138" s="1">
        <f>'Aim 2 Study Calendar - LEO'!I137</f>
        <v>0</v>
      </c>
      <c r="D138" s="1">
        <f>'Aim 2 Study Calendar - LEO'!AR137</f>
        <v>30</v>
      </c>
      <c r="E138" s="1" t="str">
        <f>'Aim 2 Study Calendar - LEO'!L137</f>
        <v>Not Yet Assigned</v>
      </c>
      <c r="H138" s="1">
        <f t="shared" si="40"/>
        <v>0</v>
      </c>
      <c r="I138" s="1">
        <f t="shared" si="41"/>
        <v>0</v>
      </c>
      <c r="K138" s="1">
        <f t="shared" si="42"/>
        <v>335</v>
      </c>
      <c r="L138" s="1">
        <f t="shared" si="43"/>
        <v>0</v>
      </c>
      <c r="M138" s="1">
        <f t="shared" si="44"/>
        <v>0</v>
      </c>
      <c r="N138" s="1">
        <f t="shared" si="45"/>
        <v>30</v>
      </c>
      <c r="O138" s="1" t="str">
        <f t="shared" si="46"/>
        <v>Not Yet Assigned</v>
      </c>
      <c r="P138" s="80" t="str">
        <f t="shared" si="47"/>
        <v/>
      </c>
      <c r="R138" s="1" t="e">
        <f t="shared" si="48"/>
        <v>#VALUE!</v>
      </c>
      <c r="S138" s="1" t="e">
        <f t="shared" si="49"/>
        <v>#VALUE!</v>
      </c>
    </row>
    <row r="139" spans="1:19">
      <c r="A139" s="80">
        <v>336</v>
      </c>
      <c r="B139" s="1">
        <f>'Aim 2 Study Calendar - LEO'!H138</f>
        <v>0</v>
      </c>
      <c r="C139" s="1">
        <f>'Aim 2 Study Calendar - LEO'!I138</f>
        <v>0</v>
      </c>
      <c r="D139" s="1">
        <f>'Aim 2 Study Calendar - LEO'!AR138</f>
        <v>30</v>
      </c>
      <c r="E139" s="1" t="str">
        <f>'Aim 2 Study Calendar - LEO'!L138</f>
        <v>Not Yet Assigned</v>
      </c>
      <c r="H139" s="1">
        <f t="shared" si="40"/>
        <v>0</v>
      </c>
      <c r="I139" s="1">
        <f t="shared" si="41"/>
        <v>0</v>
      </c>
      <c r="K139" s="1">
        <f t="shared" si="42"/>
        <v>336</v>
      </c>
      <c r="L139" s="1">
        <f t="shared" si="43"/>
        <v>0</v>
      </c>
      <c r="M139" s="1">
        <f t="shared" si="44"/>
        <v>0</v>
      </c>
      <c r="N139" s="1">
        <f t="shared" si="45"/>
        <v>30</v>
      </c>
      <c r="O139" s="1" t="str">
        <f t="shared" si="46"/>
        <v>Not Yet Assigned</v>
      </c>
      <c r="P139" s="80" t="str">
        <f t="shared" si="47"/>
        <v/>
      </c>
      <c r="R139" s="1" t="e">
        <f t="shared" si="48"/>
        <v>#VALUE!</v>
      </c>
      <c r="S139" s="1" t="e">
        <f t="shared" si="49"/>
        <v>#VALUE!</v>
      </c>
    </row>
    <row r="140" spans="1:19">
      <c r="A140" s="80">
        <v>337</v>
      </c>
      <c r="B140" s="1">
        <f>'Aim 2 Study Calendar - LEO'!H139</f>
        <v>0</v>
      </c>
      <c r="C140" s="1">
        <f>'Aim 2 Study Calendar - LEO'!I139</f>
        <v>0</v>
      </c>
      <c r="D140" s="1">
        <f>'Aim 2 Study Calendar - LEO'!AR139</f>
        <v>30</v>
      </c>
      <c r="E140" s="1" t="str">
        <f>'Aim 2 Study Calendar - LEO'!L139</f>
        <v>Not Yet Assigned</v>
      </c>
      <c r="H140" s="1">
        <f t="shared" si="40"/>
        <v>0</v>
      </c>
      <c r="I140" s="1">
        <f t="shared" si="41"/>
        <v>0</v>
      </c>
      <c r="K140" s="1">
        <f t="shared" si="42"/>
        <v>337</v>
      </c>
      <c r="L140" s="1">
        <f t="shared" si="43"/>
        <v>0</v>
      </c>
      <c r="M140" s="1">
        <f t="shared" si="44"/>
        <v>0</v>
      </c>
      <c r="N140" s="1">
        <f t="shared" si="45"/>
        <v>30</v>
      </c>
      <c r="O140" s="1" t="str">
        <f t="shared" si="46"/>
        <v>Not Yet Assigned</v>
      </c>
      <c r="P140" s="80" t="str">
        <f t="shared" si="47"/>
        <v/>
      </c>
      <c r="R140" s="1" t="e">
        <f t="shared" si="48"/>
        <v>#VALUE!</v>
      </c>
      <c r="S140" s="1" t="e">
        <f t="shared" si="49"/>
        <v>#VALUE!</v>
      </c>
    </row>
    <row r="141" spans="1:19">
      <c r="A141" s="80">
        <v>338</v>
      </c>
      <c r="B141" s="1">
        <f>'Aim 2 Study Calendar - LEO'!H140</f>
        <v>0</v>
      </c>
      <c r="C141" s="1">
        <f>'Aim 2 Study Calendar - LEO'!I140</f>
        <v>0</v>
      </c>
      <c r="D141" s="1">
        <f>'Aim 2 Study Calendar - LEO'!AR140</f>
        <v>30</v>
      </c>
      <c r="E141" s="1" t="str">
        <f>'Aim 2 Study Calendar - LEO'!L140</f>
        <v>Not Yet Assigned</v>
      </c>
      <c r="H141" s="1">
        <f t="shared" si="40"/>
        <v>0</v>
      </c>
      <c r="I141" s="1">
        <f t="shared" si="41"/>
        <v>0</v>
      </c>
      <c r="K141" s="1">
        <f t="shared" si="42"/>
        <v>338</v>
      </c>
      <c r="L141" s="1">
        <f t="shared" si="43"/>
        <v>0</v>
      </c>
      <c r="M141" s="1">
        <f t="shared" si="44"/>
        <v>0</v>
      </c>
      <c r="N141" s="1">
        <f t="shared" si="45"/>
        <v>30</v>
      </c>
      <c r="O141" s="1" t="str">
        <f t="shared" si="46"/>
        <v>Not Yet Assigned</v>
      </c>
      <c r="P141" s="80" t="str">
        <f t="shared" si="47"/>
        <v/>
      </c>
      <c r="R141" s="1" t="e">
        <f t="shared" si="48"/>
        <v>#VALUE!</v>
      </c>
      <c r="S141" s="1" t="e">
        <f t="shared" si="49"/>
        <v>#VALUE!</v>
      </c>
    </row>
    <row r="142" spans="1:19">
      <c r="A142" s="80">
        <v>339</v>
      </c>
      <c r="B142" s="1">
        <f>'Aim 2 Study Calendar - LEO'!H141</f>
        <v>0</v>
      </c>
      <c r="C142" s="1">
        <f>'Aim 2 Study Calendar - LEO'!I141</f>
        <v>0</v>
      </c>
      <c r="D142" s="1">
        <f>'Aim 2 Study Calendar - LEO'!AR141</f>
        <v>30</v>
      </c>
      <c r="E142" s="1" t="str">
        <f>'Aim 2 Study Calendar - LEO'!L141</f>
        <v>Not Yet Assigned</v>
      </c>
      <c r="H142" s="1">
        <f t="shared" si="40"/>
        <v>0</v>
      </c>
      <c r="I142" s="1">
        <f t="shared" si="41"/>
        <v>0</v>
      </c>
      <c r="K142" s="1">
        <f t="shared" si="42"/>
        <v>339</v>
      </c>
      <c r="L142" s="1">
        <f t="shared" si="43"/>
        <v>0</v>
      </c>
      <c r="M142" s="1">
        <f t="shared" si="44"/>
        <v>0</v>
      </c>
      <c r="N142" s="1">
        <f t="shared" si="45"/>
        <v>30</v>
      </c>
      <c r="O142" s="1" t="str">
        <f t="shared" si="46"/>
        <v>Not Yet Assigned</v>
      </c>
      <c r="P142" s="80" t="str">
        <f t="shared" si="47"/>
        <v/>
      </c>
      <c r="R142" s="1" t="e">
        <f t="shared" si="48"/>
        <v>#VALUE!</v>
      </c>
      <c r="S142" s="1" t="e">
        <f t="shared" si="49"/>
        <v>#VALUE!</v>
      </c>
    </row>
    <row r="143" spans="1:19">
      <c r="A143" s="80">
        <v>340</v>
      </c>
      <c r="B143" s="1">
        <f>'Aim 2 Study Calendar - LEO'!H142</f>
        <v>0</v>
      </c>
      <c r="C143" s="1">
        <f>'Aim 2 Study Calendar - LEO'!I142</f>
        <v>0</v>
      </c>
      <c r="D143" s="1">
        <f>'Aim 2 Study Calendar - LEO'!AR142</f>
        <v>30</v>
      </c>
      <c r="E143" s="1" t="str">
        <f>'Aim 2 Study Calendar - LEO'!L142</f>
        <v>Not Yet Assigned</v>
      </c>
      <c r="H143" s="1">
        <f t="shared" si="40"/>
        <v>0</v>
      </c>
      <c r="I143" s="1">
        <f t="shared" si="41"/>
        <v>0</v>
      </c>
      <c r="K143" s="1">
        <f t="shared" si="42"/>
        <v>340</v>
      </c>
      <c r="L143" s="1">
        <f t="shared" si="43"/>
        <v>0</v>
      </c>
      <c r="M143" s="1">
        <f t="shared" si="44"/>
        <v>0</v>
      </c>
      <c r="N143" s="1">
        <f t="shared" si="45"/>
        <v>30</v>
      </c>
      <c r="O143" s="1" t="str">
        <f t="shared" si="46"/>
        <v>Not Yet Assigned</v>
      </c>
      <c r="P143" s="80" t="str">
        <f t="shared" si="47"/>
        <v/>
      </c>
      <c r="R143" s="1" t="e">
        <f t="shared" si="48"/>
        <v>#VALUE!</v>
      </c>
      <c r="S143" s="1" t="e">
        <f t="shared" si="49"/>
        <v>#VALUE!</v>
      </c>
    </row>
    <row r="144" spans="1:19">
      <c r="A144" s="80">
        <v>341</v>
      </c>
      <c r="B144" s="1">
        <f>'Aim 2 Study Calendar - LEO'!H143</f>
        <v>0</v>
      </c>
      <c r="C144" s="1">
        <f>'Aim 2 Study Calendar - LEO'!I143</f>
        <v>0</v>
      </c>
      <c r="D144" s="1">
        <f>'Aim 2 Study Calendar - LEO'!AR143</f>
        <v>30</v>
      </c>
      <c r="E144" s="1" t="str">
        <f>'Aim 2 Study Calendar - LEO'!L143</f>
        <v>Not Yet Assigned</v>
      </c>
      <c r="H144" s="1">
        <f t="shared" si="40"/>
        <v>0</v>
      </c>
      <c r="I144" s="1">
        <f t="shared" si="41"/>
        <v>0</v>
      </c>
      <c r="K144" s="1">
        <f t="shared" si="42"/>
        <v>341</v>
      </c>
      <c r="L144" s="1">
        <f t="shared" si="43"/>
        <v>0</v>
      </c>
      <c r="M144" s="1">
        <f t="shared" si="44"/>
        <v>0</v>
      </c>
      <c r="N144" s="1">
        <f t="shared" si="45"/>
        <v>30</v>
      </c>
      <c r="O144" s="1" t="str">
        <f t="shared" si="46"/>
        <v>Not Yet Assigned</v>
      </c>
      <c r="P144" s="80" t="str">
        <f t="shared" si="47"/>
        <v/>
      </c>
      <c r="R144" s="1" t="e">
        <f t="shared" si="48"/>
        <v>#VALUE!</v>
      </c>
      <c r="S144" s="1" t="e">
        <f t="shared" si="49"/>
        <v>#VALUE!</v>
      </c>
    </row>
    <row r="145" spans="1:19">
      <c r="A145" s="80">
        <v>342</v>
      </c>
      <c r="B145" s="1">
        <f>'Aim 2 Study Calendar - LEO'!H144</f>
        <v>0</v>
      </c>
      <c r="C145" s="1">
        <f>'Aim 2 Study Calendar - LEO'!I144</f>
        <v>0</v>
      </c>
      <c r="D145" s="1">
        <f>'Aim 2 Study Calendar - LEO'!AR144</f>
        <v>30</v>
      </c>
      <c r="E145" s="1" t="str">
        <f>'Aim 2 Study Calendar - LEO'!L144</f>
        <v>Not Yet Assigned</v>
      </c>
      <c r="H145" s="1">
        <f t="shared" si="40"/>
        <v>0</v>
      </c>
      <c r="I145" s="1">
        <f t="shared" si="41"/>
        <v>0</v>
      </c>
      <c r="K145" s="1">
        <f t="shared" si="42"/>
        <v>342</v>
      </c>
      <c r="L145" s="1">
        <f t="shared" si="43"/>
        <v>0</v>
      </c>
      <c r="M145" s="1">
        <f t="shared" si="44"/>
        <v>0</v>
      </c>
      <c r="N145" s="1">
        <f t="shared" si="45"/>
        <v>30</v>
      </c>
      <c r="O145" s="1" t="str">
        <f t="shared" si="46"/>
        <v>Not Yet Assigned</v>
      </c>
      <c r="P145" s="80" t="str">
        <f t="shared" si="47"/>
        <v/>
      </c>
      <c r="R145" s="1" t="e">
        <f t="shared" si="48"/>
        <v>#VALUE!</v>
      </c>
      <c r="S145" s="1" t="e">
        <f t="shared" si="49"/>
        <v>#VALUE!</v>
      </c>
    </row>
    <row r="146" spans="1:19">
      <c r="A146" s="80">
        <v>343</v>
      </c>
      <c r="B146" s="1">
        <f>'Aim 2 Study Calendar - LEO'!H145</f>
        <v>0</v>
      </c>
      <c r="C146" s="1">
        <f>'Aim 2 Study Calendar - LEO'!I145</f>
        <v>0</v>
      </c>
      <c r="D146" s="1">
        <f>'Aim 2 Study Calendar - LEO'!AR145</f>
        <v>30</v>
      </c>
      <c r="E146" s="1" t="str">
        <f>'Aim 2 Study Calendar - LEO'!L145</f>
        <v>Not Yet Assigned</v>
      </c>
      <c r="H146" s="1">
        <f t="shared" si="40"/>
        <v>0</v>
      </c>
      <c r="I146" s="1">
        <f t="shared" si="41"/>
        <v>0</v>
      </c>
      <c r="K146" s="1">
        <f t="shared" si="42"/>
        <v>343</v>
      </c>
      <c r="L146" s="1">
        <f t="shared" si="43"/>
        <v>0</v>
      </c>
      <c r="M146" s="1">
        <f t="shared" si="44"/>
        <v>0</v>
      </c>
      <c r="N146" s="1">
        <f t="shared" si="45"/>
        <v>30</v>
      </c>
      <c r="O146" s="1" t="str">
        <f t="shared" si="46"/>
        <v>Not Yet Assigned</v>
      </c>
      <c r="P146" s="80" t="str">
        <f t="shared" si="47"/>
        <v/>
      </c>
      <c r="R146" s="1" t="e">
        <f t="shared" si="48"/>
        <v>#VALUE!</v>
      </c>
      <c r="S146" s="1" t="e">
        <f t="shared" si="49"/>
        <v>#VALUE!</v>
      </c>
    </row>
    <row r="147" spans="1:19">
      <c r="A147" s="80">
        <v>344</v>
      </c>
      <c r="B147" s="1">
        <f>'Aim 2 Study Calendar - LEO'!H146</f>
        <v>0</v>
      </c>
      <c r="C147" s="1">
        <f>'Aim 2 Study Calendar - LEO'!I146</f>
        <v>0</v>
      </c>
      <c r="D147" s="1">
        <f>'Aim 2 Study Calendar - LEO'!AR146</f>
        <v>30</v>
      </c>
      <c r="E147" s="1" t="str">
        <f>'Aim 2 Study Calendar - LEO'!L146</f>
        <v>Not Yet Assigned</v>
      </c>
      <c r="H147" s="1">
        <f t="shared" si="40"/>
        <v>0</v>
      </c>
      <c r="I147" s="1">
        <f t="shared" si="41"/>
        <v>0</v>
      </c>
      <c r="K147" s="1">
        <f t="shared" si="42"/>
        <v>344</v>
      </c>
      <c r="L147" s="1">
        <f t="shared" si="43"/>
        <v>0</v>
      </c>
      <c r="M147" s="1">
        <f t="shared" si="44"/>
        <v>0</v>
      </c>
      <c r="N147" s="1">
        <f t="shared" si="45"/>
        <v>30</v>
      </c>
      <c r="O147" s="1" t="str">
        <f t="shared" si="46"/>
        <v>Not Yet Assigned</v>
      </c>
      <c r="P147" s="80" t="str">
        <f t="shared" si="47"/>
        <v/>
      </c>
      <c r="R147" s="1" t="e">
        <f t="shared" si="48"/>
        <v>#VALUE!</v>
      </c>
      <c r="S147" s="1" t="e">
        <f t="shared" si="49"/>
        <v>#VALUE!</v>
      </c>
    </row>
    <row r="148" spans="1:19">
      <c r="A148" s="80">
        <v>345</v>
      </c>
      <c r="B148" s="1">
        <f>'Aim 2 Study Calendar - LEO'!H147</f>
        <v>0</v>
      </c>
      <c r="C148" s="1">
        <f>'Aim 2 Study Calendar - LEO'!I147</f>
        <v>0</v>
      </c>
      <c r="D148" s="1">
        <f>'Aim 2 Study Calendar - LEO'!AR147</f>
        <v>30</v>
      </c>
      <c r="E148" s="1" t="str">
        <f>'Aim 2 Study Calendar - LEO'!L147</f>
        <v>Not Yet Assigned</v>
      </c>
      <c r="H148" s="1">
        <f t="shared" si="40"/>
        <v>0</v>
      </c>
      <c r="I148" s="1">
        <f t="shared" si="41"/>
        <v>0</v>
      </c>
      <c r="K148" s="1">
        <f t="shared" si="42"/>
        <v>345</v>
      </c>
      <c r="L148" s="1">
        <f t="shared" si="43"/>
        <v>0</v>
      </c>
      <c r="M148" s="1">
        <f t="shared" si="44"/>
        <v>0</v>
      </c>
      <c r="N148" s="1">
        <f t="shared" si="45"/>
        <v>30</v>
      </c>
      <c r="O148" s="1" t="str">
        <f t="shared" si="46"/>
        <v>Not Yet Assigned</v>
      </c>
      <c r="P148" s="80" t="str">
        <f t="shared" si="47"/>
        <v/>
      </c>
      <c r="R148" s="1" t="e">
        <f t="shared" si="48"/>
        <v>#VALUE!</v>
      </c>
      <c r="S148" s="1" t="e">
        <f t="shared" si="49"/>
        <v>#VALUE!</v>
      </c>
    </row>
    <row r="149" spans="1:19">
      <c r="A149" s="80">
        <v>346</v>
      </c>
      <c r="B149" s="1">
        <f>'Aim 2 Study Calendar - LEO'!H148</f>
        <v>0</v>
      </c>
      <c r="C149" s="1">
        <f>'Aim 2 Study Calendar - LEO'!I148</f>
        <v>0</v>
      </c>
      <c r="D149" s="1">
        <f>'Aim 2 Study Calendar - LEO'!AR148</f>
        <v>30</v>
      </c>
      <c r="E149" s="1" t="str">
        <f>'Aim 2 Study Calendar - LEO'!L148</f>
        <v>Not Yet Assigned</v>
      </c>
      <c r="H149" s="1">
        <f t="shared" si="40"/>
        <v>0</v>
      </c>
      <c r="I149" s="1">
        <f t="shared" si="41"/>
        <v>0</v>
      </c>
      <c r="K149" s="1">
        <f t="shared" si="42"/>
        <v>346</v>
      </c>
      <c r="L149" s="1">
        <f t="shared" si="43"/>
        <v>0</v>
      </c>
      <c r="M149" s="1">
        <f t="shared" si="44"/>
        <v>0</v>
      </c>
      <c r="N149" s="1">
        <f t="shared" si="45"/>
        <v>30</v>
      </c>
      <c r="O149" s="1" t="str">
        <f t="shared" si="46"/>
        <v>Not Yet Assigned</v>
      </c>
      <c r="P149" s="80" t="str">
        <f t="shared" si="47"/>
        <v/>
      </c>
      <c r="R149" s="1" t="e">
        <f t="shared" si="48"/>
        <v>#VALUE!</v>
      </c>
      <c r="S149" s="1" t="e">
        <f t="shared" si="49"/>
        <v>#VALUE!</v>
      </c>
    </row>
    <row r="150" spans="1:19">
      <c r="A150" s="80">
        <v>347</v>
      </c>
      <c r="B150" s="1">
        <f>'Aim 2 Study Calendar - LEO'!H149</f>
        <v>0</v>
      </c>
      <c r="C150" s="1">
        <f>'Aim 2 Study Calendar - LEO'!I149</f>
        <v>0</v>
      </c>
      <c r="D150" s="1">
        <f>'Aim 2 Study Calendar - LEO'!AR149</f>
        <v>30</v>
      </c>
      <c r="E150" s="1" t="str">
        <f>'Aim 2 Study Calendar - LEO'!L149</f>
        <v>Not Yet Assigned</v>
      </c>
      <c r="H150" s="1">
        <f t="shared" si="40"/>
        <v>0</v>
      </c>
      <c r="I150" s="1">
        <f t="shared" si="41"/>
        <v>0</v>
      </c>
      <c r="K150" s="1">
        <f t="shared" si="42"/>
        <v>347</v>
      </c>
      <c r="L150" s="1">
        <f t="shared" si="43"/>
        <v>0</v>
      </c>
      <c r="M150" s="1">
        <f t="shared" si="44"/>
        <v>0</v>
      </c>
      <c r="N150" s="1">
        <f t="shared" si="45"/>
        <v>30</v>
      </c>
      <c r="O150" s="1" t="str">
        <f t="shared" si="46"/>
        <v>Not Yet Assigned</v>
      </c>
      <c r="P150" s="80" t="str">
        <f t="shared" si="47"/>
        <v/>
      </c>
      <c r="R150" s="1" t="e">
        <f t="shared" si="48"/>
        <v>#VALUE!</v>
      </c>
      <c r="S150" s="1" t="e">
        <f t="shared" si="49"/>
        <v>#VALUE!</v>
      </c>
    </row>
    <row r="151" spans="1:19">
      <c r="A151" s="80">
        <v>348</v>
      </c>
      <c r="B151" s="1">
        <f>'Aim 2 Study Calendar - LEO'!H150</f>
        <v>0</v>
      </c>
      <c r="C151" s="1">
        <f>'Aim 2 Study Calendar - LEO'!I150</f>
        <v>0</v>
      </c>
      <c r="D151" s="1">
        <f>'Aim 2 Study Calendar - LEO'!AR150</f>
        <v>30</v>
      </c>
      <c r="E151" s="1" t="str">
        <f>'Aim 2 Study Calendar - LEO'!L150</f>
        <v>Not Yet Assigned</v>
      </c>
      <c r="H151" s="1">
        <f t="shared" si="40"/>
        <v>0</v>
      </c>
      <c r="I151" s="1">
        <f t="shared" si="41"/>
        <v>0</v>
      </c>
      <c r="K151" s="1">
        <f t="shared" si="42"/>
        <v>348</v>
      </c>
      <c r="L151" s="1">
        <f t="shared" si="43"/>
        <v>0</v>
      </c>
      <c r="M151" s="1">
        <f t="shared" si="44"/>
        <v>0</v>
      </c>
      <c r="N151" s="1">
        <f t="shared" si="45"/>
        <v>30</v>
      </c>
      <c r="O151" s="1" t="str">
        <f t="shared" si="46"/>
        <v>Not Yet Assigned</v>
      </c>
      <c r="P151" s="80" t="str">
        <f t="shared" si="47"/>
        <v/>
      </c>
      <c r="R151" s="1" t="e">
        <f t="shared" si="48"/>
        <v>#VALUE!</v>
      </c>
      <c r="S151" s="1" t="e">
        <f t="shared" si="49"/>
        <v>#VALUE!</v>
      </c>
    </row>
    <row r="152" spans="1:19">
      <c r="A152" s="80">
        <v>349</v>
      </c>
      <c r="B152" s="1">
        <f>'Aim 2 Study Calendar - LEO'!H151</f>
        <v>0</v>
      </c>
      <c r="C152" s="1">
        <f>'Aim 2 Study Calendar - LEO'!I151</f>
        <v>0</v>
      </c>
      <c r="D152" s="1">
        <f>'Aim 2 Study Calendar - LEO'!AR151</f>
        <v>30</v>
      </c>
      <c r="E152" s="1" t="str">
        <f>'Aim 2 Study Calendar - LEO'!L151</f>
        <v>Not Yet Assigned</v>
      </c>
      <c r="H152" s="1">
        <f t="shared" si="40"/>
        <v>0</v>
      </c>
      <c r="I152" s="1">
        <f t="shared" si="41"/>
        <v>0</v>
      </c>
      <c r="K152" s="1">
        <f t="shared" si="42"/>
        <v>349</v>
      </c>
      <c r="L152" s="1">
        <f t="shared" si="43"/>
        <v>0</v>
      </c>
      <c r="M152" s="1">
        <f t="shared" si="44"/>
        <v>0</v>
      </c>
      <c r="N152" s="1">
        <f t="shared" si="45"/>
        <v>30</v>
      </c>
      <c r="O152" s="1" t="str">
        <f t="shared" si="46"/>
        <v>Not Yet Assigned</v>
      </c>
      <c r="P152" s="80" t="str">
        <f t="shared" si="47"/>
        <v/>
      </c>
      <c r="R152" s="1" t="e">
        <f t="shared" si="48"/>
        <v>#VALUE!</v>
      </c>
      <c r="S152" s="1" t="e">
        <f t="shared" si="49"/>
        <v>#VALUE!</v>
      </c>
    </row>
    <row r="153" spans="1:19">
      <c r="A153" s="80">
        <v>350</v>
      </c>
      <c r="B153" s="1">
        <f>'Aim 2 Study Calendar - LEO'!H152</f>
        <v>0</v>
      </c>
      <c r="C153" s="1">
        <f>'Aim 2 Study Calendar - LEO'!I152</f>
        <v>0</v>
      </c>
      <c r="D153" s="1">
        <f>'Aim 2 Study Calendar - LEO'!AR152</f>
        <v>30</v>
      </c>
      <c r="E153" s="1" t="str">
        <f>'Aim 2 Study Calendar - LEO'!L152</f>
        <v>Not Yet Assigned</v>
      </c>
      <c r="H153" s="1">
        <f t="shared" si="40"/>
        <v>0</v>
      </c>
      <c r="I153" s="1">
        <f t="shared" si="41"/>
        <v>0</v>
      </c>
      <c r="K153" s="1">
        <f t="shared" si="42"/>
        <v>350</v>
      </c>
      <c r="L153" s="1">
        <f t="shared" si="43"/>
        <v>0</v>
      </c>
      <c r="M153" s="1">
        <f t="shared" si="44"/>
        <v>0</v>
      </c>
      <c r="N153" s="1">
        <f t="shared" si="45"/>
        <v>30</v>
      </c>
      <c r="O153" s="1" t="str">
        <f t="shared" si="46"/>
        <v>Not Yet Assigned</v>
      </c>
      <c r="P153" s="80" t="str">
        <f t="shared" si="47"/>
        <v/>
      </c>
      <c r="R153" s="1" t="e">
        <f t="shared" si="48"/>
        <v>#VALUE!</v>
      </c>
      <c r="S153" s="1" t="e">
        <f t="shared" si="49"/>
        <v>#VALUE!</v>
      </c>
    </row>
    <row r="154" spans="1:19">
      <c r="A154" s="80">
        <v>351</v>
      </c>
      <c r="B154" s="1">
        <f>'Aim 2 Study Calendar - LEO'!H153</f>
        <v>0</v>
      </c>
      <c r="C154" s="1">
        <f>'Aim 2 Study Calendar - LEO'!I153</f>
        <v>0</v>
      </c>
      <c r="D154" s="1">
        <f>'Aim 2 Study Calendar - LEO'!AR153</f>
        <v>30</v>
      </c>
      <c r="E154" s="1" t="str">
        <f>'Aim 2 Study Calendar - LEO'!L153</f>
        <v>Not Yet Assigned</v>
      </c>
      <c r="H154" s="1">
        <f t="shared" si="40"/>
        <v>0</v>
      </c>
      <c r="I154" s="1">
        <f t="shared" si="41"/>
        <v>0</v>
      </c>
      <c r="K154" s="1">
        <f t="shared" si="42"/>
        <v>351</v>
      </c>
      <c r="L154" s="1">
        <f t="shared" si="43"/>
        <v>0</v>
      </c>
      <c r="M154" s="1">
        <f t="shared" si="44"/>
        <v>0</v>
      </c>
      <c r="N154" s="1">
        <f t="shared" si="45"/>
        <v>30</v>
      </c>
      <c r="O154" s="1" t="str">
        <f t="shared" si="46"/>
        <v>Not Yet Assigned</v>
      </c>
      <c r="P154" s="80" t="str">
        <f t="shared" si="47"/>
        <v/>
      </c>
      <c r="R154" s="1" t="e">
        <f t="shared" si="48"/>
        <v>#VALUE!</v>
      </c>
      <c r="S154" s="1" t="e">
        <f t="shared" si="49"/>
        <v>#VALUE!</v>
      </c>
    </row>
    <row r="155" spans="1:19">
      <c r="A155" s="80">
        <v>352</v>
      </c>
      <c r="B155" s="1">
        <f>'Aim 2 Study Calendar - LEO'!H154</f>
        <v>0</v>
      </c>
      <c r="C155" s="1">
        <f>'Aim 2 Study Calendar - LEO'!I154</f>
        <v>0</v>
      </c>
      <c r="D155" s="1">
        <f>'Aim 2 Study Calendar - LEO'!AR154</f>
        <v>30</v>
      </c>
      <c r="E155" s="1" t="str">
        <f>'Aim 2 Study Calendar - LEO'!L154</f>
        <v>Not Yet Assigned</v>
      </c>
      <c r="H155" s="1">
        <f t="shared" si="40"/>
        <v>0</v>
      </c>
      <c r="I155" s="1">
        <f t="shared" si="41"/>
        <v>0</v>
      </c>
      <c r="K155" s="1">
        <f t="shared" si="42"/>
        <v>352</v>
      </c>
      <c r="L155" s="1">
        <f t="shared" si="43"/>
        <v>0</v>
      </c>
      <c r="M155" s="1">
        <f t="shared" si="44"/>
        <v>0</v>
      </c>
      <c r="N155" s="1">
        <f t="shared" si="45"/>
        <v>30</v>
      </c>
      <c r="O155" s="1" t="str">
        <f t="shared" si="46"/>
        <v>Not Yet Assigned</v>
      </c>
      <c r="P155" s="80" t="str">
        <f t="shared" si="47"/>
        <v/>
      </c>
      <c r="R155" s="1" t="e">
        <f t="shared" si="48"/>
        <v>#VALUE!</v>
      </c>
      <c r="S155" s="1" t="e">
        <f t="shared" si="49"/>
        <v>#VALUE!</v>
      </c>
    </row>
    <row r="156" spans="1:19">
      <c r="A156" s="80">
        <v>353</v>
      </c>
      <c r="B156" s="1">
        <f>'Aim 2 Study Calendar - LEO'!H155</f>
        <v>0</v>
      </c>
      <c r="C156" s="1">
        <f>'Aim 2 Study Calendar - LEO'!I155</f>
        <v>0</v>
      </c>
      <c r="D156" s="1">
        <f>'Aim 2 Study Calendar - LEO'!AR155</f>
        <v>30</v>
      </c>
      <c r="E156" s="1" t="str">
        <f>'Aim 2 Study Calendar - LEO'!L155</f>
        <v>Not Yet Assigned</v>
      </c>
      <c r="H156" s="1">
        <f t="shared" si="40"/>
        <v>0</v>
      </c>
      <c r="I156" s="1">
        <f t="shared" si="41"/>
        <v>0</v>
      </c>
      <c r="K156" s="1">
        <f t="shared" si="42"/>
        <v>353</v>
      </c>
      <c r="L156" s="1">
        <f t="shared" si="43"/>
        <v>0</v>
      </c>
      <c r="M156" s="1">
        <f t="shared" si="44"/>
        <v>0</v>
      </c>
      <c r="N156" s="1">
        <f t="shared" si="45"/>
        <v>30</v>
      </c>
      <c r="O156" s="1" t="str">
        <f t="shared" si="46"/>
        <v>Not Yet Assigned</v>
      </c>
      <c r="P156" s="80" t="str">
        <f t="shared" si="47"/>
        <v/>
      </c>
      <c r="R156" s="1" t="e">
        <f t="shared" si="48"/>
        <v>#VALUE!</v>
      </c>
      <c r="S156" s="1" t="e">
        <f t="shared" si="49"/>
        <v>#VALUE!</v>
      </c>
    </row>
    <row r="157" spans="1:19">
      <c r="A157" s="80">
        <v>354</v>
      </c>
      <c r="B157" s="1">
        <f>'Aim 2 Study Calendar - LEO'!H156</f>
        <v>0</v>
      </c>
      <c r="C157" s="1">
        <f>'Aim 2 Study Calendar - LEO'!I156</f>
        <v>0</v>
      </c>
      <c r="D157" s="1">
        <f>'Aim 2 Study Calendar - LEO'!AR156</f>
        <v>30</v>
      </c>
      <c r="E157" s="1" t="str">
        <f>'Aim 2 Study Calendar - LEO'!L156</f>
        <v>Not Yet Assigned</v>
      </c>
      <c r="H157" s="1">
        <f t="shared" si="40"/>
        <v>0</v>
      </c>
      <c r="I157" s="1">
        <f t="shared" si="41"/>
        <v>0</v>
      </c>
      <c r="K157" s="1">
        <f t="shared" si="42"/>
        <v>354</v>
      </c>
      <c r="L157" s="1">
        <f t="shared" si="43"/>
        <v>0</v>
      </c>
      <c r="M157" s="1">
        <f t="shared" si="44"/>
        <v>0</v>
      </c>
      <c r="N157" s="1">
        <f t="shared" si="45"/>
        <v>30</v>
      </c>
      <c r="O157" s="1" t="str">
        <f t="shared" si="46"/>
        <v>Not Yet Assigned</v>
      </c>
      <c r="P157" s="80" t="str">
        <f t="shared" si="47"/>
        <v/>
      </c>
      <c r="R157" s="1" t="e">
        <f t="shared" si="48"/>
        <v>#VALUE!</v>
      </c>
      <c r="S157" s="1" t="e">
        <f t="shared" si="49"/>
        <v>#VALUE!</v>
      </c>
    </row>
    <row r="158" spans="1:19">
      <c r="A158" s="80">
        <v>355</v>
      </c>
      <c r="B158" s="1">
        <f>'Aim 2 Study Calendar - LEO'!H157</f>
        <v>0</v>
      </c>
      <c r="C158" s="1">
        <f>'Aim 2 Study Calendar - LEO'!I157</f>
        <v>0</v>
      </c>
      <c r="D158" s="1">
        <f>'Aim 2 Study Calendar - LEO'!AR157</f>
        <v>30</v>
      </c>
      <c r="E158" s="1" t="str">
        <f>'Aim 2 Study Calendar - LEO'!L157</f>
        <v>Not Yet Assigned</v>
      </c>
      <c r="H158" s="1">
        <f t="shared" si="40"/>
        <v>0</v>
      </c>
      <c r="I158" s="1">
        <f t="shared" si="41"/>
        <v>0</v>
      </c>
      <c r="K158" s="1">
        <f t="shared" si="42"/>
        <v>355</v>
      </c>
      <c r="L158" s="1">
        <f t="shared" si="43"/>
        <v>0</v>
      </c>
      <c r="M158" s="1">
        <f t="shared" si="44"/>
        <v>0</v>
      </c>
      <c r="N158" s="1">
        <f t="shared" si="45"/>
        <v>30</v>
      </c>
      <c r="O158" s="1" t="str">
        <f t="shared" si="46"/>
        <v>Not Yet Assigned</v>
      </c>
      <c r="P158" s="80" t="str">
        <f t="shared" si="47"/>
        <v/>
      </c>
      <c r="R158" s="1" t="e">
        <f t="shared" si="48"/>
        <v>#VALUE!</v>
      </c>
      <c r="S158" s="1" t="e">
        <f t="shared" si="49"/>
        <v>#VALUE!</v>
      </c>
    </row>
    <row r="159" spans="1:19">
      <c r="A159" s="80">
        <v>356</v>
      </c>
      <c r="B159" s="1">
        <f>'Aim 2 Study Calendar - LEO'!H158</f>
        <v>0</v>
      </c>
      <c r="C159" s="1">
        <f>'Aim 2 Study Calendar - LEO'!I158</f>
        <v>0</v>
      </c>
      <c r="D159" s="1">
        <f>'Aim 2 Study Calendar - LEO'!AR158</f>
        <v>30</v>
      </c>
      <c r="E159" s="1" t="str">
        <f>'Aim 2 Study Calendar - LEO'!L158</f>
        <v>Not Yet Assigned</v>
      </c>
      <c r="H159" s="1">
        <f t="shared" si="40"/>
        <v>0</v>
      </c>
      <c r="I159" s="1">
        <f t="shared" si="41"/>
        <v>0</v>
      </c>
      <c r="K159" s="1">
        <f t="shared" si="42"/>
        <v>356</v>
      </c>
      <c r="L159" s="1">
        <f t="shared" si="43"/>
        <v>0</v>
      </c>
      <c r="M159" s="1">
        <f t="shared" si="44"/>
        <v>0</v>
      </c>
      <c r="N159" s="1">
        <f t="shared" si="45"/>
        <v>30</v>
      </c>
      <c r="O159" s="1" t="str">
        <f t="shared" si="46"/>
        <v>Not Yet Assigned</v>
      </c>
      <c r="P159" s="80" t="str">
        <f t="shared" si="47"/>
        <v/>
      </c>
      <c r="R159" s="1" t="e">
        <f t="shared" si="48"/>
        <v>#VALUE!</v>
      </c>
      <c r="S159" s="1" t="e">
        <f t="shared" si="49"/>
        <v>#VALUE!</v>
      </c>
    </row>
    <row r="160" spans="1:19">
      <c r="A160" s="80">
        <v>357</v>
      </c>
      <c r="B160" s="1">
        <f>'Aim 2 Study Calendar - LEO'!H159</f>
        <v>0</v>
      </c>
      <c r="C160" s="1">
        <f>'Aim 2 Study Calendar - LEO'!I159</f>
        <v>0</v>
      </c>
      <c r="D160" s="1">
        <f>'Aim 2 Study Calendar - LEO'!AR159</f>
        <v>30</v>
      </c>
      <c r="E160" s="1" t="str">
        <f>'Aim 2 Study Calendar - LEO'!L159</f>
        <v>Not Yet Assigned</v>
      </c>
      <c r="H160" s="1">
        <f t="shared" si="40"/>
        <v>0</v>
      </c>
      <c r="I160" s="1">
        <f t="shared" si="41"/>
        <v>0</v>
      </c>
      <c r="K160" s="1">
        <f t="shared" si="42"/>
        <v>357</v>
      </c>
      <c r="L160" s="1">
        <f t="shared" si="43"/>
        <v>0</v>
      </c>
      <c r="M160" s="1">
        <f t="shared" si="44"/>
        <v>0</v>
      </c>
      <c r="N160" s="1">
        <f t="shared" si="45"/>
        <v>30</v>
      </c>
      <c r="O160" s="1" t="str">
        <f t="shared" si="46"/>
        <v>Not Yet Assigned</v>
      </c>
      <c r="P160" s="80" t="str">
        <f t="shared" si="47"/>
        <v/>
      </c>
      <c r="R160" s="1" t="e">
        <f t="shared" si="48"/>
        <v>#VALUE!</v>
      </c>
      <c r="S160" s="1" t="e">
        <f t="shared" si="49"/>
        <v>#VALUE!</v>
      </c>
    </row>
    <row r="161" spans="1:19">
      <c r="A161" s="80">
        <v>358</v>
      </c>
      <c r="B161" s="1">
        <f>'Aim 2 Study Calendar - LEO'!H160</f>
        <v>0</v>
      </c>
      <c r="C161" s="1">
        <f>'Aim 2 Study Calendar - LEO'!I160</f>
        <v>0</v>
      </c>
      <c r="D161" s="1">
        <f>'Aim 2 Study Calendar - LEO'!AR160</f>
        <v>30</v>
      </c>
      <c r="E161" s="1" t="str">
        <f>'Aim 2 Study Calendar - LEO'!L160</f>
        <v>Not Yet Assigned</v>
      </c>
      <c r="H161" s="1">
        <f t="shared" si="40"/>
        <v>0</v>
      </c>
      <c r="I161" s="1">
        <f t="shared" si="41"/>
        <v>0</v>
      </c>
      <c r="K161" s="1">
        <f t="shared" si="42"/>
        <v>358</v>
      </c>
      <c r="L161" s="1">
        <f t="shared" si="43"/>
        <v>0</v>
      </c>
      <c r="M161" s="1">
        <f t="shared" si="44"/>
        <v>0</v>
      </c>
      <c r="N161" s="1">
        <f t="shared" si="45"/>
        <v>30</v>
      </c>
      <c r="O161" s="1" t="str">
        <f t="shared" si="46"/>
        <v>Not Yet Assigned</v>
      </c>
      <c r="P161" s="80" t="str">
        <f t="shared" si="47"/>
        <v/>
      </c>
      <c r="R161" s="1" t="e">
        <f t="shared" si="48"/>
        <v>#VALUE!</v>
      </c>
      <c r="S161" s="1" t="e">
        <f t="shared" si="49"/>
        <v>#VALUE!</v>
      </c>
    </row>
    <row r="162" spans="1:19">
      <c r="A162" s="80">
        <v>359</v>
      </c>
      <c r="B162" s="1">
        <f>'Aim 2 Study Calendar - LEO'!H161</f>
        <v>0</v>
      </c>
      <c r="C162" s="1">
        <f>'Aim 2 Study Calendar - LEO'!I161</f>
        <v>0</v>
      </c>
      <c r="D162" s="1">
        <f>'Aim 2 Study Calendar - LEO'!AR161</f>
        <v>30</v>
      </c>
      <c r="E162" s="1" t="str">
        <f>'Aim 2 Study Calendar - LEO'!L161</f>
        <v>Not Yet Assigned</v>
      </c>
      <c r="H162" s="1">
        <f t="shared" si="40"/>
        <v>0</v>
      </c>
      <c r="I162" s="1">
        <f t="shared" si="41"/>
        <v>0</v>
      </c>
      <c r="K162" s="1">
        <f t="shared" si="42"/>
        <v>359</v>
      </c>
      <c r="L162" s="1">
        <f t="shared" si="43"/>
        <v>0</v>
      </c>
      <c r="M162" s="1">
        <f t="shared" si="44"/>
        <v>0</v>
      </c>
      <c r="N162" s="1">
        <f t="shared" si="45"/>
        <v>30</v>
      </c>
      <c r="O162" s="1" t="str">
        <f t="shared" si="46"/>
        <v>Not Yet Assigned</v>
      </c>
      <c r="P162" s="80" t="str">
        <f t="shared" si="47"/>
        <v/>
      </c>
      <c r="R162" s="1" t="e">
        <f t="shared" si="48"/>
        <v>#VALUE!</v>
      </c>
      <c r="S162" s="1" t="e">
        <f t="shared" si="49"/>
        <v>#VALUE!</v>
      </c>
    </row>
    <row r="163" spans="1:19">
      <c r="A163" s="80">
        <v>360</v>
      </c>
      <c r="B163" s="1">
        <f>'Aim 2 Study Calendar - LEO'!H162</f>
        <v>0</v>
      </c>
      <c r="C163" s="1">
        <f>'Aim 2 Study Calendar - LEO'!I162</f>
        <v>0</v>
      </c>
      <c r="D163" s="1">
        <f>'Aim 2 Study Calendar - LEO'!AR162</f>
        <v>30</v>
      </c>
      <c r="E163" s="1" t="str">
        <f>'Aim 2 Study Calendar - LEO'!L162</f>
        <v>Not Yet Assigned</v>
      </c>
      <c r="H163" s="1">
        <f t="shared" ref="H163:H178" si="50">F163+(G163/60)</f>
        <v>0</v>
      </c>
      <c r="I163" s="1">
        <f t="shared" ref="I163:I178" si="51">G163+(F163*60)</f>
        <v>0</v>
      </c>
      <c r="K163" s="1">
        <f t="shared" ref="K163:K178" si="52">A163</f>
        <v>360</v>
      </c>
      <c r="L163" s="1">
        <f t="shared" ref="L163:L178" si="53">B163</f>
        <v>0</v>
      </c>
      <c r="M163" s="1">
        <f t="shared" ref="M163:M178" si="54">C163</f>
        <v>0</v>
      </c>
      <c r="N163" s="1">
        <f t="shared" ref="N163:N178" si="55">D163</f>
        <v>30</v>
      </c>
      <c r="O163" s="1" t="str">
        <f t="shared" ref="O163:O178" si="56">E163</f>
        <v>Not Yet Assigned</v>
      </c>
      <c r="P163" s="80" t="str">
        <f t="shared" ref="P163:P178" si="57">IF(N163=4, "N/A","")</f>
        <v/>
      </c>
      <c r="R163" s="1" t="e">
        <f t="shared" ref="R163:R178" si="58">P163+(Q163/60)</f>
        <v>#VALUE!</v>
      </c>
      <c r="S163" s="1" t="e">
        <f t="shared" ref="S163:S178" si="59">Q163+(P163*60)</f>
        <v>#VALUE!</v>
      </c>
    </row>
    <row r="164" spans="1:19">
      <c r="A164" s="80">
        <v>361</v>
      </c>
      <c r="B164" s="1">
        <f>'Aim 2 Study Calendar - LEO'!H163</f>
        <v>0</v>
      </c>
      <c r="C164" s="1">
        <f>'Aim 2 Study Calendar - LEO'!I163</f>
        <v>0</v>
      </c>
      <c r="D164" s="1">
        <f>'Aim 2 Study Calendar - LEO'!AR163</f>
        <v>30</v>
      </c>
      <c r="E164" s="1" t="str">
        <f>'Aim 2 Study Calendar - LEO'!L163</f>
        <v>Not Yet Assigned</v>
      </c>
      <c r="H164" s="1">
        <f t="shared" si="50"/>
        <v>0</v>
      </c>
      <c r="I164" s="1">
        <f t="shared" si="51"/>
        <v>0</v>
      </c>
      <c r="K164" s="1">
        <f t="shared" si="52"/>
        <v>361</v>
      </c>
      <c r="L164" s="1">
        <f t="shared" si="53"/>
        <v>0</v>
      </c>
      <c r="M164" s="1">
        <f t="shared" si="54"/>
        <v>0</v>
      </c>
      <c r="N164" s="1">
        <f t="shared" si="55"/>
        <v>30</v>
      </c>
      <c r="O164" s="1" t="str">
        <f t="shared" si="56"/>
        <v>Not Yet Assigned</v>
      </c>
      <c r="P164" s="80" t="str">
        <f t="shared" si="57"/>
        <v/>
      </c>
      <c r="R164" s="1" t="e">
        <f t="shared" si="58"/>
        <v>#VALUE!</v>
      </c>
      <c r="S164" s="1" t="e">
        <f t="shared" si="59"/>
        <v>#VALUE!</v>
      </c>
    </row>
    <row r="165" spans="1:19">
      <c r="A165" s="80">
        <v>362</v>
      </c>
      <c r="B165" s="1">
        <f>'Aim 2 Study Calendar - LEO'!H164</f>
        <v>0</v>
      </c>
      <c r="C165" s="1">
        <f>'Aim 2 Study Calendar - LEO'!I164</f>
        <v>0</v>
      </c>
      <c r="D165" s="1">
        <f>'Aim 2 Study Calendar - LEO'!AR164</f>
        <v>30</v>
      </c>
      <c r="E165" s="1" t="str">
        <f>'Aim 2 Study Calendar - LEO'!L164</f>
        <v>Not Yet Assigned</v>
      </c>
      <c r="H165" s="1">
        <f t="shared" si="50"/>
        <v>0</v>
      </c>
      <c r="I165" s="1">
        <f t="shared" si="51"/>
        <v>0</v>
      </c>
      <c r="K165" s="1">
        <f t="shared" si="52"/>
        <v>362</v>
      </c>
      <c r="L165" s="1">
        <f t="shared" si="53"/>
        <v>0</v>
      </c>
      <c r="M165" s="1">
        <f t="shared" si="54"/>
        <v>0</v>
      </c>
      <c r="N165" s="1">
        <f t="shared" si="55"/>
        <v>30</v>
      </c>
      <c r="O165" s="1" t="str">
        <f t="shared" si="56"/>
        <v>Not Yet Assigned</v>
      </c>
      <c r="P165" s="80" t="str">
        <f t="shared" si="57"/>
        <v/>
      </c>
      <c r="R165" s="1" t="e">
        <f t="shared" si="58"/>
        <v>#VALUE!</v>
      </c>
      <c r="S165" s="1" t="e">
        <f t="shared" si="59"/>
        <v>#VALUE!</v>
      </c>
    </row>
    <row r="166" spans="1:19">
      <c r="A166" s="80">
        <v>363</v>
      </c>
      <c r="B166" s="1">
        <f>'Aim 2 Study Calendar - LEO'!H165</f>
        <v>0</v>
      </c>
      <c r="C166" s="1">
        <f>'Aim 2 Study Calendar - LEO'!I165</f>
        <v>0</v>
      </c>
      <c r="D166" s="1">
        <f>'Aim 2 Study Calendar - LEO'!AR165</f>
        <v>30</v>
      </c>
      <c r="E166" s="1" t="str">
        <f>'Aim 2 Study Calendar - LEO'!L165</f>
        <v>Not Yet Assigned</v>
      </c>
      <c r="H166" s="1">
        <f t="shared" si="50"/>
        <v>0</v>
      </c>
      <c r="I166" s="1">
        <f t="shared" si="51"/>
        <v>0</v>
      </c>
      <c r="K166" s="1">
        <f t="shared" si="52"/>
        <v>363</v>
      </c>
      <c r="L166" s="1">
        <f t="shared" si="53"/>
        <v>0</v>
      </c>
      <c r="M166" s="1">
        <f t="shared" si="54"/>
        <v>0</v>
      </c>
      <c r="N166" s="1">
        <f t="shared" si="55"/>
        <v>30</v>
      </c>
      <c r="O166" s="1" t="str">
        <f t="shared" si="56"/>
        <v>Not Yet Assigned</v>
      </c>
      <c r="P166" s="80" t="str">
        <f t="shared" si="57"/>
        <v/>
      </c>
      <c r="R166" s="1" t="e">
        <f t="shared" si="58"/>
        <v>#VALUE!</v>
      </c>
      <c r="S166" s="1" t="e">
        <f t="shared" si="59"/>
        <v>#VALUE!</v>
      </c>
    </row>
    <row r="167" spans="1:19">
      <c r="A167" s="80">
        <v>364</v>
      </c>
      <c r="B167" s="1">
        <f>'Aim 2 Study Calendar - LEO'!H166</f>
        <v>0</v>
      </c>
      <c r="C167" s="1">
        <f>'Aim 2 Study Calendar - LEO'!I166</f>
        <v>0</v>
      </c>
      <c r="D167" s="1">
        <f>'Aim 2 Study Calendar - LEO'!AR166</f>
        <v>30</v>
      </c>
      <c r="E167" s="1" t="str">
        <f>'Aim 2 Study Calendar - LEO'!L166</f>
        <v>Not Yet Assigned</v>
      </c>
      <c r="H167" s="1">
        <f t="shared" si="50"/>
        <v>0</v>
      </c>
      <c r="I167" s="1">
        <f t="shared" si="51"/>
        <v>0</v>
      </c>
      <c r="K167" s="1">
        <f t="shared" si="52"/>
        <v>364</v>
      </c>
      <c r="L167" s="1">
        <f t="shared" si="53"/>
        <v>0</v>
      </c>
      <c r="M167" s="1">
        <f t="shared" si="54"/>
        <v>0</v>
      </c>
      <c r="N167" s="1">
        <f t="shared" si="55"/>
        <v>30</v>
      </c>
      <c r="O167" s="1" t="str">
        <f t="shared" si="56"/>
        <v>Not Yet Assigned</v>
      </c>
      <c r="P167" s="80" t="str">
        <f t="shared" si="57"/>
        <v/>
      </c>
      <c r="R167" s="1" t="e">
        <f t="shared" si="58"/>
        <v>#VALUE!</v>
      </c>
      <c r="S167" s="1" t="e">
        <f t="shared" si="59"/>
        <v>#VALUE!</v>
      </c>
    </row>
    <row r="168" spans="1:19">
      <c r="A168" s="80">
        <v>365</v>
      </c>
      <c r="B168" s="1">
        <f>'Aim 2 Study Calendar - LEO'!H167</f>
        <v>0</v>
      </c>
      <c r="C168" s="1">
        <f>'Aim 2 Study Calendar - LEO'!I167</f>
        <v>0</v>
      </c>
      <c r="D168" s="1">
        <f>'Aim 2 Study Calendar - LEO'!AR167</f>
        <v>30</v>
      </c>
      <c r="E168" s="1" t="str">
        <f>'Aim 2 Study Calendar - LEO'!L167</f>
        <v>Not Yet Assigned</v>
      </c>
      <c r="H168" s="1">
        <f t="shared" si="50"/>
        <v>0</v>
      </c>
      <c r="I168" s="1">
        <f t="shared" si="51"/>
        <v>0</v>
      </c>
      <c r="K168" s="1">
        <f t="shared" si="52"/>
        <v>365</v>
      </c>
      <c r="L168" s="1">
        <f t="shared" si="53"/>
        <v>0</v>
      </c>
      <c r="M168" s="1">
        <f t="shared" si="54"/>
        <v>0</v>
      </c>
      <c r="N168" s="1">
        <f t="shared" si="55"/>
        <v>30</v>
      </c>
      <c r="O168" s="1" t="str">
        <f t="shared" si="56"/>
        <v>Not Yet Assigned</v>
      </c>
      <c r="P168" s="80" t="str">
        <f t="shared" si="57"/>
        <v/>
      </c>
      <c r="R168" s="1" t="e">
        <f t="shared" si="58"/>
        <v>#VALUE!</v>
      </c>
      <c r="S168" s="1" t="e">
        <f t="shared" si="59"/>
        <v>#VALUE!</v>
      </c>
    </row>
    <row r="169" spans="1:19">
      <c r="A169" s="80">
        <v>366</v>
      </c>
      <c r="B169" s="1">
        <f>'Aim 2 Study Calendar - LEO'!H168</f>
        <v>0</v>
      </c>
      <c r="C169" s="1">
        <f>'Aim 2 Study Calendar - LEO'!I168</f>
        <v>0</v>
      </c>
      <c r="D169" s="1">
        <f>'Aim 2 Study Calendar - LEO'!AR168</f>
        <v>30</v>
      </c>
      <c r="E169" s="1" t="str">
        <f>'Aim 2 Study Calendar - LEO'!L168</f>
        <v>Not Yet Assigned</v>
      </c>
      <c r="H169" s="1">
        <f t="shared" si="50"/>
        <v>0</v>
      </c>
      <c r="I169" s="1">
        <f t="shared" si="51"/>
        <v>0</v>
      </c>
      <c r="K169" s="1">
        <f t="shared" si="52"/>
        <v>366</v>
      </c>
      <c r="L169" s="1">
        <f t="shared" si="53"/>
        <v>0</v>
      </c>
      <c r="M169" s="1">
        <f t="shared" si="54"/>
        <v>0</v>
      </c>
      <c r="N169" s="1">
        <f t="shared" si="55"/>
        <v>30</v>
      </c>
      <c r="O169" s="1" t="str">
        <f t="shared" si="56"/>
        <v>Not Yet Assigned</v>
      </c>
      <c r="P169" s="80" t="str">
        <f t="shared" si="57"/>
        <v/>
      </c>
      <c r="R169" s="1" t="e">
        <f t="shared" si="58"/>
        <v>#VALUE!</v>
      </c>
      <c r="S169" s="1" t="e">
        <f t="shared" si="59"/>
        <v>#VALUE!</v>
      </c>
    </row>
    <row r="170" spans="1:19">
      <c r="A170" s="80">
        <v>367</v>
      </c>
      <c r="B170" s="1">
        <f>'Aim 2 Study Calendar - LEO'!H169</f>
        <v>0</v>
      </c>
      <c r="C170" s="1">
        <f>'Aim 2 Study Calendar - LEO'!I169</f>
        <v>0</v>
      </c>
      <c r="D170" s="1">
        <f>'Aim 2 Study Calendar - LEO'!AR169</f>
        <v>30</v>
      </c>
      <c r="E170" s="1" t="str">
        <f>'Aim 2 Study Calendar - LEO'!L169</f>
        <v>Not Yet Assigned</v>
      </c>
      <c r="H170" s="1">
        <f t="shared" si="50"/>
        <v>0</v>
      </c>
      <c r="I170" s="1">
        <f t="shared" si="51"/>
        <v>0</v>
      </c>
      <c r="K170" s="1">
        <f t="shared" si="52"/>
        <v>367</v>
      </c>
      <c r="L170" s="1">
        <f t="shared" si="53"/>
        <v>0</v>
      </c>
      <c r="M170" s="1">
        <f t="shared" si="54"/>
        <v>0</v>
      </c>
      <c r="N170" s="1">
        <f t="shared" si="55"/>
        <v>30</v>
      </c>
      <c r="O170" s="1" t="str">
        <f t="shared" si="56"/>
        <v>Not Yet Assigned</v>
      </c>
      <c r="P170" s="80" t="str">
        <f t="shared" si="57"/>
        <v/>
      </c>
      <c r="R170" s="1" t="e">
        <f t="shared" si="58"/>
        <v>#VALUE!</v>
      </c>
      <c r="S170" s="1" t="e">
        <f t="shared" si="59"/>
        <v>#VALUE!</v>
      </c>
    </row>
    <row r="171" spans="1:19">
      <c r="A171" s="80">
        <v>368</v>
      </c>
      <c r="B171" s="1">
        <f>'Aim 2 Study Calendar - LEO'!H170</f>
        <v>0</v>
      </c>
      <c r="C171" s="1">
        <f>'Aim 2 Study Calendar - LEO'!I170</f>
        <v>0</v>
      </c>
      <c r="D171" s="1">
        <f>'Aim 2 Study Calendar - LEO'!AR170</f>
        <v>30</v>
      </c>
      <c r="E171" s="1" t="str">
        <f>'Aim 2 Study Calendar - LEO'!L170</f>
        <v>Not Yet Assigned</v>
      </c>
      <c r="H171" s="1">
        <f t="shared" si="50"/>
        <v>0</v>
      </c>
      <c r="I171" s="1">
        <f t="shared" si="51"/>
        <v>0</v>
      </c>
      <c r="K171" s="1">
        <f t="shared" si="52"/>
        <v>368</v>
      </c>
      <c r="L171" s="1">
        <f t="shared" si="53"/>
        <v>0</v>
      </c>
      <c r="M171" s="1">
        <f t="shared" si="54"/>
        <v>0</v>
      </c>
      <c r="N171" s="1">
        <f t="shared" si="55"/>
        <v>30</v>
      </c>
      <c r="O171" s="1" t="str">
        <f t="shared" si="56"/>
        <v>Not Yet Assigned</v>
      </c>
      <c r="P171" s="80" t="str">
        <f t="shared" si="57"/>
        <v/>
      </c>
      <c r="R171" s="1" t="e">
        <f t="shared" si="58"/>
        <v>#VALUE!</v>
      </c>
      <c r="S171" s="1" t="e">
        <f t="shared" si="59"/>
        <v>#VALUE!</v>
      </c>
    </row>
    <row r="172" spans="1:19">
      <c r="A172" s="80">
        <v>369</v>
      </c>
      <c r="B172" s="1">
        <f>'Aim 2 Study Calendar - LEO'!H171</f>
        <v>0</v>
      </c>
      <c r="C172" s="1">
        <f>'Aim 2 Study Calendar - LEO'!I171</f>
        <v>0</v>
      </c>
      <c r="D172" s="1">
        <f>'Aim 2 Study Calendar - LEO'!AR171</f>
        <v>30</v>
      </c>
      <c r="E172" s="1" t="str">
        <f>'Aim 2 Study Calendar - LEO'!L171</f>
        <v>Not Yet Assigned</v>
      </c>
      <c r="H172" s="1">
        <f t="shared" si="50"/>
        <v>0</v>
      </c>
      <c r="I172" s="1">
        <f t="shared" si="51"/>
        <v>0</v>
      </c>
      <c r="K172" s="1">
        <f t="shared" si="52"/>
        <v>369</v>
      </c>
      <c r="L172" s="1">
        <f t="shared" si="53"/>
        <v>0</v>
      </c>
      <c r="M172" s="1">
        <f t="shared" si="54"/>
        <v>0</v>
      </c>
      <c r="N172" s="1">
        <f t="shared" si="55"/>
        <v>30</v>
      </c>
      <c r="O172" s="1" t="str">
        <f t="shared" si="56"/>
        <v>Not Yet Assigned</v>
      </c>
      <c r="P172" s="80" t="str">
        <f t="shared" si="57"/>
        <v/>
      </c>
      <c r="R172" s="1" t="e">
        <f t="shared" si="58"/>
        <v>#VALUE!</v>
      </c>
      <c r="S172" s="1" t="e">
        <f t="shared" si="59"/>
        <v>#VALUE!</v>
      </c>
    </row>
    <row r="173" spans="1:19">
      <c r="A173" s="80">
        <v>370</v>
      </c>
      <c r="B173" s="1">
        <f>'Aim 2 Study Calendar - LEO'!H172</f>
        <v>0</v>
      </c>
      <c r="C173" s="1">
        <f>'Aim 2 Study Calendar - LEO'!I172</f>
        <v>0</v>
      </c>
      <c r="D173" s="1">
        <f>'Aim 2 Study Calendar - LEO'!AR172</f>
        <v>30</v>
      </c>
      <c r="E173" s="1" t="str">
        <f>'Aim 2 Study Calendar - LEO'!L172</f>
        <v>Not Yet Assigned</v>
      </c>
      <c r="H173" s="1">
        <f t="shared" si="50"/>
        <v>0</v>
      </c>
      <c r="I173" s="1">
        <f t="shared" si="51"/>
        <v>0</v>
      </c>
      <c r="K173" s="1">
        <f t="shared" si="52"/>
        <v>370</v>
      </c>
      <c r="L173" s="1">
        <f t="shared" si="53"/>
        <v>0</v>
      </c>
      <c r="M173" s="1">
        <f t="shared" si="54"/>
        <v>0</v>
      </c>
      <c r="N173" s="1">
        <f t="shared" si="55"/>
        <v>30</v>
      </c>
      <c r="O173" s="1" t="str">
        <f t="shared" si="56"/>
        <v>Not Yet Assigned</v>
      </c>
      <c r="P173" s="80" t="str">
        <f t="shared" si="57"/>
        <v/>
      </c>
      <c r="R173" s="1" t="e">
        <f t="shared" si="58"/>
        <v>#VALUE!</v>
      </c>
      <c r="S173" s="1" t="e">
        <f t="shared" si="59"/>
        <v>#VALUE!</v>
      </c>
    </row>
    <row r="174" spans="1:19">
      <c r="A174" s="80">
        <v>371</v>
      </c>
      <c r="B174" s="1">
        <f>'Aim 2 Study Calendar - LEO'!H173</f>
        <v>0</v>
      </c>
      <c r="C174" s="1">
        <f>'Aim 2 Study Calendar - LEO'!I173</f>
        <v>0</v>
      </c>
      <c r="D174" s="1">
        <f>'Aim 2 Study Calendar - LEO'!AR173</f>
        <v>30</v>
      </c>
      <c r="E174" s="1" t="str">
        <f>'Aim 2 Study Calendar - LEO'!L173</f>
        <v>Not Yet Assigned</v>
      </c>
      <c r="H174" s="1">
        <f t="shared" si="50"/>
        <v>0</v>
      </c>
      <c r="I174" s="1">
        <f t="shared" si="51"/>
        <v>0</v>
      </c>
      <c r="K174" s="1">
        <f t="shared" si="52"/>
        <v>371</v>
      </c>
      <c r="L174" s="1">
        <f t="shared" si="53"/>
        <v>0</v>
      </c>
      <c r="M174" s="1">
        <f t="shared" si="54"/>
        <v>0</v>
      </c>
      <c r="N174" s="1">
        <f t="shared" si="55"/>
        <v>30</v>
      </c>
      <c r="O174" s="1" t="str">
        <f t="shared" si="56"/>
        <v>Not Yet Assigned</v>
      </c>
      <c r="P174" s="80" t="str">
        <f t="shared" si="57"/>
        <v/>
      </c>
      <c r="R174" s="1" t="e">
        <f t="shared" si="58"/>
        <v>#VALUE!</v>
      </c>
      <c r="S174" s="1" t="e">
        <f t="shared" si="59"/>
        <v>#VALUE!</v>
      </c>
    </row>
    <row r="175" spans="1:19">
      <c r="A175" s="80">
        <v>372</v>
      </c>
      <c r="B175" s="1">
        <f>'Aim 2 Study Calendar - LEO'!H174</f>
        <v>0</v>
      </c>
      <c r="C175" s="1">
        <f>'Aim 2 Study Calendar - LEO'!I174</f>
        <v>0</v>
      </c>
      <c r="D175" s="1">
        <f>'Aim 2 Study Calendar - LEO'!AR174</f>
        <v>30</v>
      </c>
      <c r="E175" s="1" t="str">
        <f>'Aim 2 Study Calendar - LEO'!L174</f>
        <v>Not Yet Assigned</v>
      </c>
      <c r="H175" s="1">
        <f t="shared" si="50"/>
        <v>0</v>
      </c>
      <c r="I175" s="1">
        <f t="shared" si="51"/>
        <v>0</v>
      </c>
      <c r="K175" s="1">
        <f t="shared" si="52"/>
        <v>372</v>
      </c>
      <c r="L175" s="1">
        <f t="shared" si="53"/>
        <v>0</v>
      </c>
      <c r="M175" s="1">
        <f t="shared" si="54"/>
        <v>0</v>
      </c>
      <c r="N175" s="1">
        <f t="shared" si="55"/>
        <v>30</v>
      </c>
      <c r="O175" s="1" t="str">
        <f t="shared" si="56"/>
        <v>Not Yet Assigned</v>
      </c>
      <c r="P175" s="80" t="str">
        <f t="shared" si="57"/>
        <v/>
      </c>
      <c r="R175" s="1" t="e">
        <f t="shared" si="58"/>
        <v>#VALUE!</v>
      </c>
      <c r="S175" s="1" t="e">
        <f t="shared" si="59"/>
        <v>#VALUE!</v>
      </c>
    </row>
    <row r="176" spans="1:19">
      <c r="A176" s="80">
        <v>373</v>
      </c>
      <c r="B176" s="1">
        <f>'Aim 2 Study Calendar - LEO'!H175</f>
        <v>0</v>
      </c>
      <c r="C176" s="1">
        <f>'Aim 2 Study Calendar - LEO'!I175</f>
        <v>0</v>
      </c>
      <c r="D176" s="1">
        <f>'Aim 2 Study Calendar - LEO'!AR175</f>
        <v>30</v>
      </c>
      <c r="E176" s="1" t="str">
        <f>'Aim 2 Study Calendar - LEO'!L175</f>
        <v>Not Yet Assigned</v>
      </c>
      <c r="H176" s="1">
        <f t="shared" si="50"/>
        <v>0</v>
      </c>
      <c r="I176" s="1">
        <f t="shared" si="51"/>
        <v>0</v>
      </c>
      <c r="K176" s="1">
        <f t="shared" si="52"/>
        <v>373</v>
      </c>
      <c r="L176" s="1">
        <f t="shared" si="53"/>
        <v>0</v>
      </c>
      <c r="M176" s="1">
        <f t="shared" si="54"/>
        <v>0</v>
      </c>
      <c r="N176" s="1">
        <f t="shared" si="55"/>
        <v>30</v>
      </c>
      <c r="O176" s="1" t="str">
        <f t="shared" si="56"/>
        <v>Not Yet Assigned</v>
      </c>
      <c r="P176" s="80" t="str">
        <f t="shared" si="57"/>
        <v/>
      </c>
      <c r="R176" s="1" t="e">
        <f t="shared" si="58"/>
        <v>#VALUE!</v>
      </c>
      <c r="S176" s="1" t="e">
        <f t="shared" si="59"/>
        <v>#VALUE!</v>
      </c>
    </row>
    <row r="177" spans="1:19">
      <c r="A177" s="80">
        <v>374</v>
      </c>
      <c r="B177" s="1">
        <f>'Aim 2 Study Calendar - LEO'!H176</f>
        <v>0</v>
      </c>
      <c r="C177" s="1">
        <f>'Aim 2 Study Calendar - LEO'!I176</f>
        <v>0</v>
      </c>
      <c r="D177" s="1">
        <f>'Aim 2 Study Calendar - LEO'!AR176</f>
        <v>30</v>
      </c>
      <c r="E177" s="1" t="str">
        <f>'Aim 2 Study Calendar - LEO'!L176</f>
        <v>Not Yet Assigned</v>
      </c>
      <c r="H177" s="1">
        <f t="shared" si="50"/>
        <v>0</v>
      </c>
      <c r="I177" s="1">
        <f t="shared" si="51"/>
        <v>0</v>
      </c>
      <c r="K177" s="1">
        <f t="shared" si="52"/>
        <v>374</v>
      </c>
      <c r="L177" s="1">
        <f t="shared" si="53"/>
        <v>0</v>
      </c>
      <c r="M177" s="1">
        <f t="shared" si="54"/>
        <v>0</v>
      </c>
      <c r="N177" s="1">
        <f t="shared" si="55"/>
        <v>30</v>
      </c>
      <c r="O177" s="1" t="str">
        <f t="shared" si="56"/>
        <v>Not Yet Assigned</v>
      </c>
      <c r="P177" s="80" t="str">
        <f t="shared" si="57"/>
        <v/>
      </c>
      <c r="R177" s="1" t="e">
        <f t="shared" si="58"/>
        <v>#VALUE!</v>
      </c>
      <c r="S177" s="1" t="e">
        <f t="shared" si="59"/>
        <v>#VALUE!</v>
      </c>
    </row>
    <row r="178" spans="1:19">
      <c r="A178" s="80">
        <v>375</v>
      </c>
      <c r="B178" s="1">
        <f>'Aim 2 Study Calendar - LEO'!H177</f>
        <v>0</v>
      </c>
      <c r="C178" s="1">
        <f>'Aim 2 Study Calendar - LEO'!I177</f>
        <v>0</v>
      </c>
      <c r="D178" s="1">
        <f>'Aim 2 Study Calendar - LEO'!AR177</f>
        <v>30</v>
      </c>
      <c r="E178" s="1" t="str">
        <f>'Aim 2 Study Calendar - LEO'!L177</f>
        <v>Not Yet Assigned</v>
      </c>
      <c r="H178" s="1">
        <f t="shared" si="50"/>
        <v>0</v>
      </c>
      <c r="I178" s="1">
        <f t="shared" si="51"/>
        <v>0</v>
      </c>
      <c r="K178" s="1">
        <f t="shared" si="52"/>
        <v>375</v>
      </c>
      <c r="L178" s="1">
        <f t="shared" si="53"/>
        <v>0</v>
      </c>
      <c r="M178" s="1">
        <f t="shared" si="54"/>
        <v>0</v>
      </c>
      <c r="N178" s="1">
        <f t="shared" si="55"/>
        <v>30</v>
      </c>
      <c r="O178" s="1" t="str">
        <f t="shared" si="56"/>
        <v>Not Yet Assigned</v>
      </c>
      <c r="P178" s="80" t="str">
        <f t="shared" si="57"/>
        <v/>
      </c>
      <c r="R178" s="1" t="e">
        <f t="shared" si="58"/>
        <v>#VALUE!</v>
      </c>
      <c r="S178" s="1" t="e">
        <f t="shared" si="59"/>
        <v>#VALUE!</v>
      </c>
    </row>
    <row r="179" spans="1:19">
      <c r="A179" s="80"/>
    </row>
  </sheetData>
  <mergeCells count="2">
    <mergeCell ref="A1:I1"/>
    <mergeCell ref="K1:S1"/>
  </mergeCells>
  <conditionalFormatting sqref="E2">
    <cfRule type="cellIs" dxfId="11" priority="9" operator="equal">
      <formula>"HFD-SED"</formula>
    </cfRule>
    <cfRule type="cellIs" dxfId="10" priority="10" operator="equal">
      <formula>"HFD-EX"</formula>
    </cfRule>
    <cfRule type="cellIs" dxfId="9" priority="11" operator="equal">
      <formula>"CON-SED"</formula>
    </cfRule>
    <cfRule type="cellIs" dxfId="8" priority="12" operator="equal">
      <formula>"CON-EX"</formula>
    </cfRule>
  </conditionalFormatting>
  <conditionalFormatting sqref="O2">
    <cfRule type="cellIs" dxfId="7" priority="5" operator="equal">
      <formula>"HFD-SED"</formula>
    </cfRule>
    <cfRule type="cellIs" dxfId="6" priority="6" operator="equal">
      <formula>"HFD-EX"</formula>
    </cfRule>
    <cfRule type="cellIs" dxfId="5" priority="7" operator="equal">
      <formula>"CON-SED"</formula>
    </cfRule>
    <cfRule type="cellIs" dxfId="4" priority="8" operator="equal">
      <formula>"CON-EX"</formula>
    </cfRule>
  </conditionalFormatting>
  <conditionalFormatting sqref="O1:O1048576 E1:E1048576">
    <cfRule type="cellIs" dxfId="3" priority="1" operator="equal">
      <formula>"CON-EX"</formula>
    </cfRule>
    <cfRule type="cellIs" dxfId="2" priority="2" operator="equal">
      <formula>"HFD-EX"</formula>
    </cfRule>
    <cfRule type="cellIs" dxfId="1" priority="3" operator="equal">
      <formula>"HFD-SED"</formula>
    </cfRule>
    <cfRule type="cellIs" dxfId="0" priority="4" operator="equal">
      <formula>"CON-SED"</formula>
    </cfRule>
  </conditionalFormatting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A4F6-88C7-470E-A738-43AF996FE5CD}">
  <dimension ref="A1:AJ1145"/>
  <sheetViews>
    <sheetView topLeftCell="K1" zoomScale="85" zoomScaleNormal="85" workbookViewId="0">
      <selection activeCell="P180" sqref="P180"/>
    </sheetView>
  </sheetViews>
  <sheetFormatPr defaultColWidth="12.625" defaultRowHeight="15" customHeight="1"/>
  <cols>
    <col min="1" max="3" width="15.625" customWidth="1"/>
    <col min="4" max="4" width="15.625" style="1" customWidth="1"/>
    <col min="5" max="5" width="13" style="11" customWidth="1"/>
    <col min="6" max="6" width="16.625" customWidth="1"/>
    <col min="7" max="7" width="17.625" customWidth="1"/>
    <col min="8" max="8" width="14" customWidth="1"/>
    <col min="9" max="9" width="16.625" style="1" customWidth="1"/>
    <col min="10" max="10" width="15.125" style="11" customWidth="1"/>
    <col min="11" max="12" width="17.625" style="91" customWidth="1"/>
    <col min="13" max="14" width="10.625" customWidth="1"/>
    <col min="15" max="15" width="10.625" style="1" customWidth="1"/>
    <col min="16" max="16" width="13.125" style="80" customWidth="1"/>
    <col min="17" max="17" width="12.625" customWidth="1"/>
    <col min="18" max="18" width="22.125" style="1" customWidth="1"/>
    <col min="19" max="19" width="13.125" style="3" customWidth="1"/>
    <col min="20" max="20" width="13.125" style="9" customWidth="1"/>
    <col min="21" max="22" width="20.625" style="9" customWidth="1"/>
    <col min="23" max="23" width="39.5" customWidth="1"/>
    <col min="24" max="36" width="8" customWidth="1"/>
  </cols>
  <sheetData>
    <row r="1" spans="1:36" ht="15.75" customHeight="1" thickBot="1">
      <c r="A1" s="13" t="s">
        <v>345</v>
      </c>
      <c r="B1" s="13"/>
      <c r="C1" s="13" t="s">
        <v>346</v>
      </c>
      <c r="D1" s="13">
        <f>MAX(N:N)</f>
        <v>99</v>
      </c>
      <c r="E1" s="14"/>
      <c r="F1" s="13"/>
      <c r="G1" s="13"/>
      <c r="H1" s="13"/>
      <c r="I1" s="13"/>
      <c r="J1" s="14"/>
      <c r="K1" s="14"/>
      <c r="L1" s="14"/>
      <c r="M1" s="13" t="s">
        <v>347</v>
      </c>
      <c r="N1" s="13"/>
      <c r="O1" s="13" t="s">
        <v>346</v>
      </c>
      <c r="P1" s="77">
        <f>MAX(N:N)</f>
        <v>99</v>
      </c>
      <c r="Q1" s="13"/>
      <c r="R1" s="13"/>
      <c r="S1" s="40"/>
      <c r="T1" s="15"/>
      <c r="U1" s="15"/>
      <c r="V1" s="15"/>
      <c r="W1" s="13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5.75">
      <c r="A2" s="227" t="s">
        <v>348</v>
      </c>
      <c r="B2" s="227" t="s">
        <v>147</v>
      </c>
      <c r="C2" s="227" t="s">
        <v>349</v>
      </c>
      <c r="D2" s="227" t="s">
        <v>7</v>
      </c>
      <c r="E2" s="228" t="s">
        <v>350</v>
      </c>
      <c r="F2" s="222" t="s">
        <v>351</v>
      </c>
      <c r="G2" s="222" t="s">
        <v>147</v>
      </c>
      <c r="H2" s="222" t="s">
        <v>349</v>
      </c>
      <c r="I2" s="222" t="s">
        <v>7</v>
      </c>
      <c r="J2" s="224" t="s">
        <v>352</v>
      </c>
      <c r="K2" s="215" t="s">
        <v>353</v>
      </c>
      <c r="L2" s="215" t="s">
        <v>5</v>
      </c>
      <c r="M2" s="225" t="s">
        <v>354</v>
      </c>
      <c r="N2" s="220" t="s">
        <v>355</v>
      </c>
      <c r="O2" s="220" t="s">
        <v>356</v>
      </c>
      <c r="P2" s="218" t="s">
        <v>99</v>
      </c>
      <c r="Q2" s="220" t="s">
        <v>357</v>
      </c>
      <c r="R2" s="220" t="s">
        <v>358</v>
      </c>
      <c r="S2" s="41"/>
      <c r="T2" s="16"/>
      <c r="U2" s="16"/>
      <c r="V2" s="16"/>
      <c r="W2" s="220" t="s">
        <v>359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6.5" thickBot="1">
      <c r="A3" s="221"/>
      <c r="B3" s="221"/>
      <c r="C3" s="223"/>
      <c r="D3" s="223"/>
      <c r="E3" s="216"/>
      <c r="F3" s="221"/>
      <c r="G3" s="221"/>
      <c r="H3" s="221"/>
      <c r="I3" s="223"/>
      <c r="J3" s="216"/>
      <c r="K3" s="216"/>
      <c r="L3" s="216"/>
      <c r="M3" s="226"/>
      <c r="N3" s="221"/>
      <c r="O3" s="223"/>
      <c r="P3" s="219"/>
      <c r="Q3" s="221"/>
      <c r="R3" s="223"/>
      <c r="S3" s="42" t="s">
        <v>7</v>
      </c>
      <c r="T3" s="17" t="s">
        <v>20</v>
      </c>
      <c r="U3" s="17" t="s">
        <v>360</v>
      </c>
      <c r="V3" s="17" t="s">
        <v>361</v>
      </c>
      <c r="W3" s="22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4.25" customHeight="1">
      <c r="A4" s="18">
        <v>1</v>
      </c>
      <c r="B4" s="19">
        <v>189928</v>
      </c>
      <c r="C4" s="44" t="s">
        <v>61</v>
      </c>
      <c r="D4" s="46" t="s">
        <v>362</v>
      </c>
      <c r="E4" s="20">
        <v>44482</v>
      </c>
      <c r="F4" s="18">
        <v>3</v>
      </c>
      <c r="G4" s="84">
        <v>189931</v>
      </c>
      <c r="H4" s="44" t="s">
        <v>61</v>
      </c>
      <c r="I4" s="46" t="s">
        <v>95</v>
      </c>
      <c r="J4" s="20">
        <v>44496</v>
      </c>
      <c r="K4" s="86">
        <v>44547</v>
      </c>
      <c r="L4" s="92" t="s">
        <v>363</v>
      </c>
      <c r="M4" s="18">
        <v>1</v>
      </c>
      <c r="N4" s="19">
        <v>1</v>
      </c>
      <c r="O4" s="47" t="s">
        <v>56</v>
      </c>
      <c r="P4" s="78">
        <v>195871</v>
      </c>
      <c r="Q4" s="20">
        <v>44569</v>
      </c>
      <c r="R4" s="47" t="s">
        <v>364</v>
      </c>
      <c r="S4" s="44" t="s">
        <v>57</v>
      </c>
      <c r="T4" s="22">
        <f t="shared" ref="T4:T32" si="0">Q4+21</f>
        <v>44590</v>
      </c>
      <c r="U4" s="22">
        <f>E4+270</f>
        <v>44752</v>
      </c>
      <c r="V4" s="22">
        <f>J4+270</f>
        <v>44766</v>
      </c>
      <c r="W4" s="2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4.25" customHeight="1">
      <c r="A5" s="18">
        <v>2</v>
      </c>
      <c r="B5" s="19">
        <v>189928</v>
      </c>
      <c r="C5" s="44" t="s">
        <v>61</v>
      </c>
      <c r="D5" s="46" t="s">
        <v>362</v>
      </c>
      <c r="E5" s="20">
        <v>44482</v>
      </c>
      <c r="F5" s="18">
        <v>3</v>
      </c>
      <c r="G5" s="84">
        <v>189931</v>
      </c>
      <c r="H5" s="44" t="s">
        <v>61</v>
      </c>
      <c r="I5" s="46" t="s">
        <v>95</v>
      </c>
      <c r="J5" s="20">
        <v>44496</v>
      </c>
      <c r="K5" s="86">
        <v>44547</v>
      </c>
      <c r="L5" s="93" t="s">
        <v>363</v>
      </c>
      <c r="M5" s="18">
        <v>1</v>
      </c>
      <c r="N5" s="18">
        <v>2</v>
      </c>
      <c r="O5" s="47" t="s">
        <v>56</v>
      </c>
      <c r="P5" s="78">
        <v>195871</v>
      </c>
      <c r="Q5" s="20">
        <v>44569</v>
      </c>
      <c r="R5" s="47" t="s">
        <v>364</v>
      </c>
      <c r="S5" s="44" t="s">
        <v>57</v>
      </c>
      <c r="T5" s="22">
        <f t="shared" si="0"/>
        <v>44590</v>
      </c>
      <c r="U5" s="22">
        <f>E5+270</f>
        <v>44752</v>
      </c>
      <c r="V5" s="22">
        <f>J5+270</f>
        <v>44766</v>
      </c>
      <c r="W5" s="23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4.25" customHeight="1">
      <c r="A6" s="18"/>
      <c r="B6" s="18"/>
      <c r="C6" s="18"/>
      <c r="D6" s="46"/>
      <c r="E6" s="24"/>
      <c r="F6" s="18"/>
      <c r="G6" s="18"/>
      <c r="H6" s="18"/>
      <c r="I6" s="46"/>
      <c r="J6" s="24"/>
      <c r="K6" s="86"/>
      <c r="L6" s="21"/>
      <c r="M6" s="18">
        <v>1</v>
      </c>
      <c r="N6" s="18">
        <v>3</v>
      </c>
      <c r="O6" s="47" t="s">
        <v>56</v>
      </c>
      <c r="P6" s="78">
        <v>195871</v>
      </c>
      <c r="Q6" s="20">
        <v>44569</v>
      </c>
      <c r="R6" s="47" t="s">
        <v>364</v>
      </c>
      <c r="S6" s="44" t="s">
        <v>57</v>
      </c>
      <c r="T6" s="22">
        <f t="shared" si="0"/>
        <v>44590</v>
      </c>
      <c r="U6" s="22"/>
      <c r="V6" s="22"/>
      <c r="W6" s="23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4.25" customHeight="1">
      <c r="A7" s="18"/>
      <c r="B7" s="18"/>
      <c r="C7" s="18"/>
      <c r="D7" s="46"/>
      <c r="E7" s="24"/>
      <c r="F7" s="18"/>
      <c r="G7" s="18"/>
      <c r="H7" s="18"/>
      <c r="I7" s="47"/>
      <c r="J7" s="24"/>
      <c r="K7" s="86"/>
      <c r="L7" s="21"/>
      <c r="M7" s="18">
        <v>1</v>
      </c>
      <c r="N7" s="18">
        <v>4</v>
      </c>
      <c r="O7" s="47" t="s">
        <v>56</v>
      </c>
      <c r="P7" s="78">
        <v>195871</v>
      </c>
      <c r="Q7" s="20">
        <v>44569</v>
      </c>
      <c r="R7" s="47" t="s">
        <v>364</v>
      </c>
      <c r="S7" s="44" t="s">
        <v>57</v>
      </c>
      <c r="T7" s="22">
        <f t="shared" si="0"/>
        <v>44590</v>
      </c>
      <c r="U7" s="22"/>
      <c r="V7" s="22"/>
      <c r="W7" s="23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" customHeight="1">
      <c r="A8" s="18"/>
      <c r="B8" s="18"/>
      <c r="C8" s="18"/>
      <c r="D8" s="47"/>
      <c r="E8" s="24"/>
      <c r="F8" s="18"/>
      <c r="G8" s="18"/>
      <c r="H8" s="18"/>
      <c r="I8" s="47"/>
      <c r="J8" s="24"/>
      <c r="K8" s="86"/>
      <c r="L8" s="21"/>
      <c r="M8" s="18">
        <v>1</v>
      </c>
      <c r="N8" s="18">
        <v>5</v>
      </c>
      <c r="O8" s="47" t="s">
        <v>56</v>
      </c>
      <c r="P8" s="78">
        <v>195871</v>
      </c>
      <c r="Q8" s="20">
        <v>44569</v>
      </c>
      <c r="R8" s="47" t="s">
        <v>364</v>
      </c>
      <c r="S8" s="44" t="s">
        <v>57</v>
      </c>
      <c r="T8" s="22">
        <f t="shared" si="0"/>
        <v>44590</v>
      </c>
      <c r="U8" s="22"/>
      <c r="V8" s="22"/>
      <c r="W8" s="23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" customHeight="1">
      <c r="A9" s="18"/>
      <c r="B9" s="18"/>
      <c r="C9" s="18"/>
      <c r="D9" s="47"/>
      <c r="E9" s="24"/>
      <c r="F9" s="18"/>
      <c r="G9" s="18"/>
      <c r="H9" s="18"/>
      <c r="I9" s="47"/>
      <c r="J9" s="24"/>
      <c r="K9" s="86"/>
      <c r="L9" s="21"/>
      <c r="M9" s="18">
        <v>1</v>
      </c>
      <c r="N9" s="18">
        <v>6</v>
      </c>
      <c r="O9" s="47" t="s">
        <v>63</v>
      </c>
      <c r="P9" s="78">
        <v>195872</v>
      </c>
      <c r="Q9" s="20">
        <v>44569</v>
      </c>
      <c r="R9" s="47" t="s">
        <v>364</v>
      </c>
      <c r="S9" s="44" t="s">
        <v>57</v>
      </c>
      <c r="T9" s="22">
        <f t="shared" si="0"/>
        <v>44590</v>
      </c>
      <c r="U9" s="22"/>
      <c r="V9" s="22"/>
      <c r="W9" s="23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5" customHeight="1">
      <c r="A10" s="18"/>
      <c r="B10" s="18"/>
      <c r="C10" s="18"/>
      <c r="D10" s="47"/>
      <c r="E10" s="24"/>
      <c r="F10" s="18"/>
      <c r="G10" s="18"/>
      <c r="H10" s="18"/>
      <c r="I10" s="47"/>
      <c r="J10" s="24"/>
      <c r="K10" s="86"/>
      <c r="L10" s="21"/>
      <c r="M10" s="18">
        <v>1</v>
      </c>
      <c r="N10" s="18">
        <v>7</v>
      </c>
      <c r="O10" s="47" t="s">
        <v>63</v>
      </c>
      <c r="P10" s="78">
        <v>195872</v>
      </c>
      <c r="Q10" s="20">
        <v>44569</v>
      </c>
      <c r="R10" s="47" t="s">
        <v>364</v>
      </c>
      <c r="S10" s="44" t="s">
        <v>57</v>
      </c>
      <c r="T10" s="22">
        <f t="shared" si="0"/>
        <v>44590</v>
      </c>
      <c r="U10" s="22"/>
      <c r="V10" s="22"/>
      <c r="W10" s="23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5" customHeight="1">
      <c r="A11" s="18"/>
      <c r="B11" s="18"/>
      <c r="C11" s="18"/>
      <c r="D11" s="47"/>
      <c r="E11" s="24"/>
      <c r="F11" s="18"/>
      <c r="G11" s="18"/>
      <c r="H11" s="18"/>
      <c r="I11" s="47"/>
      <c r="J11" s="24"/>
      <c r="K11" s="86"/>
      <c r="L11" s="21"/>
      <c r="M11" s="18">
        <v>1</v>
      </c>
      <c r="N11" s="18">
        <v>8</v>
      </c>
      <c r="O11" s="47" t="s">
        <v>63</v>
      </c>
      <c r="P11" s="78">
        <v>195872</v>
      </c>
      <c r="Q11" s="20">
        <v>44569</v>
      </c>
      <c r="R11" s="47" t="s">
        <v>364</v>
      </c>
      <c r="S11" s="44" t="s">
        <v>57</v>
      </c>
      <c r="T11" s="22">
        <f t="shared" si="0"/>
        <v>44590</v>
      </c>
      <c r="U11" s="22"/>
      <c r="V11" s="22"/>
      <c r="W11" s="23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5" customHeight="1">
      <c r="A12" s="18"/>
      <c r="B12" s="18"/>
      <c r="C12" s="18"/>
      <c r="D12" s="47"/>
      <c r="E12" s="24"/>
      <c r="F12" s="18"/>
      <c r="G12" s="18"/>
      <c r="H12" s="18"/>
      <c r="I12" s="47"/>
      <c r="J12" s="24"/>
      <c r="K12" s="86"/>
      <c r="L12" s="21"/>
      <c r="M12" s="18">
        <v>1</v>
      </c>
      <c r="N12" s="18">
        <v>9</v>
      </c>
      <c r="O12" s="47" t="s">
        <v>63</v>
      </c>
      <c r="P12" s="78">
        <v>195873</v>
      </c>
      <c r="Q12" s="20">
        <v>44569</v>
      </c>
      <c r="R12" s="47" t="s">
        <v>364</v>
      </c>
      <c r="S12" s="44" t="s">
        <v>57</v>
      </c>
      <c r="T12" s="22">
        <f t="shared" si="0"/>
        <v>44590</v>
      </c>
      <c r="U12" s="22"/>
      <c r="V12" s="22"/>
      <c r="W12" s="23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" customHeight="1">
      <c r="A13" s="18"/>
      <c r="B13" s="18"/>
      <c r="C13" s="18"/>
      <c r="D13" s="47"/>
      <c r="E13" s="24"/>
      <c r="F13" s="18"/>
      <c r="G13" s="18"/>
      <c r="H13" s="18"/>
      <c r="I13" s="47"/>
      <c r="J13" s="24"/>
      <c r="K13" s="86"/>
      <c r="L13" s="21"/>
      <c r="M13" s="18">
        <v>1</v>
      </c>
      <c r="N13" s="18">
        <v>10</v>
      </c>
      <c r="O13" s="47" t="s">
        <v>63</v>
      </c>
      <c r="P13" s="78">
        <v>195873</v>
      </c>
      <c r="Q13" s="20">
        <v>44569</v>
      </c>
      <c r="R13" s="47" t="s">
        <v>364</v>
      </c>
      <c r="S13" s="44" t="s">
        <v>57</v>
      </c>
      <c r="T13" s="22">
        <f t="shared" si="0"/>
        <v>44590</v>
      </c>
      <c r="U13" s="22"/>
      <c r="V13" s="22"/>
      <c r="W13" s="23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" customHeight="1">
      <c r="A14" s="18"/>
      <c r="B14" s="18"/>
      <c r="C14" s="18"/>
      <c r="D14" s="47"/>
      <c r="E14" s="24"/>
      <c r="F14" s="39"/>
      <c r="G14" s="18"/>
      <c r="H14" s="18"/>
      <c r="I14" s="47"/>
      <c r="J14" s="24"/>
      <c r="K14" s="86"/>
      <c r="L14" s="21"/>
      <c r="M14" s="18">
        <v>1</v>
      </c>
      <c r="N14" s="18">
        <v>11</v>
      </c>
      <c r="O14" s="47" t="s">
        <v>63</v>
      </c>
      <c r="P14" s="78">
        <v>195873</v>
      </c>
      <c r="Q14" s="20">
        <v>44569</v>
      </c>
      <c r="R14" s="47" t="s">
        <v>364</v>
      </c>
      <c r="S14" s="44" t="s">
        <v>57</v>
      </c>
      <c r="T14" s="22">
        <f t="shared" si="0"/>
        <v>44590</v>
      </c>
      <c r="U14" s="22"/>
      <c r="V14" s="22"/>
      <c r="W14" s="23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" customHeight="1">
      <c r="A15" s="18"/>
      <c r="B15" s="18"/>
      <c r="C15" s="18"/>
      <c r="D15" s="47"/>
      <c r="E15" s="24"/>
      <c r="F15" s="39"/>
      <c r="G15" s="18"/>
      <c r="H15" s="18"/>
      <c r="I15" s="47"/>
      <c r="J15" s="24"/>
      <c r="K15" s="86"/>
      <c r="L15" s="21"/>
      <c r="M15" s="18"/>
      <c r="N15" s="18"/>
      <c r="O15" s="47"/>
      <c r="P15" s="78"/>
      <c r="Q15" s="20"/>
      <c r="R15" s="47"/>
      <c r="S15" s="44"/>
      <c r="T15" s="22"/>
      <c r="U15" s="22"/>
      <c r="V15" s="22"/>
      <c r="W15" s="23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" customHeight="1">
      <c r="A16" s="18"/>
      <c r="B16" s="18"/>
      <c r="C16" s="18"/>
      <c r="D16" s="47"/>
      <c r="E16" s="24"/>
      <c r="F16" s="39"/>
      <c r="G16" s="18"/>
      <c r="H16" s="18"/>
      <c r="I16" s="69"/>
      <c r="J16" s="24"/>
      <c r="K16" s="86"/>
      <c r="L16" s="21"/>
      <c r="M16" s="18">
        <v>2</v>
      </c>
      <c r="N16" s="18">
        <v>12</v>
      </c>
      <c r="O16" s="47" t="s">
        <v>63</v>
      </c>
      <c r="P16" s="78">
        <v>200107</v>
      </c>
      <c r="Q16" s="20">
        <v>44589</v>
      </c>
      <c r="R16" s="47" t="s">
        <v>364</v>
      </c>
      <c r="S16" s="44" t="s">
        <v>57</v>
      </c>
      <c r="T16" s="22">
        <f t="shared" si="0"/>
        <v>44610</v>
      </c>
      <c r="U16" s="22"/>
      <c r="V16" s="22"/>
      <c r="W16" s="23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" customHeight="1">
      <c r="A17" s="18"/>
      <c r="B17" s="18"/>
      <c r="C17" s="18"/>
      <c r="D17" s="47"/>
      <c r="E17" s="24"/>
      <c r="F17" s="39"/>
      <c r="G17" s="39"/>
      <c r="H17" s="39"/>
      <c r="I17" s="47"/>
      <c r="J17" s="24"/>
      <c r="K17" s="86"/>
      <c r="L17" s="21"/>
      <c r="M17" s="18">
        <v>2</v>
      </c>
      <c r="N17" s="18">
        <v>13</v>
      </c>
      <c r="O17" s="47" t="s">
        <v>56</v>
      </c>
      <c r="P17" s="78">
        <v>198205</v>
      </c>
      <c r="Q17" s="20">
        <v>44589</v>
      </c>
      <c r="R17" s="47" t="s">
        <v>364</v>
      </c>
      <c r="S17" s="44" t="s">
        <v>57</v>
      </c>
      <c r="T17" s="22">
        <f t="shared" si="0"/>
        <v>44610</v>
      </c>
      <c r="U17" s="22"/>
      <c r="V17" s="22"/>
      <c r="W17" s="23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" customHeight="1">
      <c r="A18" s="18"/>
      <c r="B18" s="18"/>
      <c r="C18" s="18"/>
      <c r="D18" s="47"/>
      <c r="E18" s="24"/>
      <c r="F18" s="18"/>
      <c r="G18" s="18"/>
      <c r="H18" s="18"/>
      <c r="I18" s="47"/>
      <c r="J18" s="24"/>
      <c r="K18" s="86"/>
      <c r="L18" s="21"/>
      <c r="M18" s="18">
        <v>2</v>
      </c>
      <c r="N18" s="18">
        <v>14</v>
      </c>
      <c r="O18" s="47" t="s">
        <v>63</v>
      </c>
      <c r="P18" s="78">
        <v>200107</v>
      </c>
      <c r="Q18" s="20">
        <v>44589</v>
      </c>
      <c r="R18" s="47" t="s">
        <v>364</v>
      </c>
      <c r="S18" s="44" t="s">
        <v>57</v>
      </c>
      <c r="T18" s="22">
        <f t="shared" si="0"/>
        <v>44610</v>
      </c>
      <c r="U18" s="22"/>
      <c r="V18" s="22"/>
      <c r="W18" s="2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" customHeight="1">
      <c r="A19" s="18"/>
      <c r="B19" s="18"/>
      <c r="C19" s="18"/>
      <c r="D19" s="47"/>
      <c r="E19" s="24"/>
      <c r="F19" s="39"/>
      <c r="G19" s="18"/>
      <c r="H19" s="18"/>
      <c r="I19" s="47"/>
      <c r="J19" s="24"/>
      <c r="K19" s="86"/>
      <c r="L19" s="21"/>
      <c r="M19" s="18">
        <v>2</v>
      </c>
      <c r="N19" s="18">
        <v>15</v>
      </c>
      <c r="O19" s="47" t="s">
        <v>56</v>
      </c>
      <c r="P19" s="78">
        <v>198205</v>
      </c>
      <c r="Q19" s="20">
        <v>44592</v>
      </c>
      <c r="R19" s="47" t="s">
        <v>364</v>
      </c>
      <c r="S19" s="44" t="s">
        <v>57</v>
      </c>
      <c r="T19" s="22">
        <f t="shared" si="0"/>
        <v>44613</v>
      </c>
      <c r="U19" s="22"/>
      <c r="V19" s="22"/>
      <c r="W19" s="23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" customHeight="1">
      <c r="A20" s="18"/>
      <c r="B20" s="18"/>
      <c r="C20" s="18"/>
      <c r="D20" s="47"/>
      <c r="E20" s="24"/>
      <c r="F20" s="18"/>
      <c r="G20" s="18"/>
      <c r="H20" s="18"/>
      <c r="I20" s="47"/>
      <c r="J20" s="24"/>
      <c r="K20" s="86"/>
      <c r="L20" s="21"/>
      <c r="M20" s="18">
        <v>2</v>
      </c>
      <c r="N20" s="18">
        <v>16</v>
      </c>
      <c r="O20" s="47" t="s">
        <v>56</v>
      </c>
      <c r="P20" s="78">
        <v>198206</v>
      </c>
      <c r="Q20" s="20">
        <v>44592</v>
      </c>
      <c r="R20" s="47" t="s">
        <v>364</v>
      </c>
      <c r="S20" s="44" t="s">
        <v>57</v>
      </c>
      <c r="T20" s="22">
        <f t="shared" si="0"/>
        <v>44613</v>
      </c>
      <c r="U20" s="22"/>
      <c r="V20" s="22"/>
      <c r="W20" s="23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" customHeight="1">
      <c r="A21" s="18"/>
      <c r="B21" s="18"/>
      <c r="C21" s="18"/>
      <c r="D21" s="47"/>
      <c r="E21" s="24"/>
      <c r="F21" s="18"/>
      <c r="G21" s="18"/>
      <c r="H21" s="18"/>
      <c r="I21" s="47"/>
      <c r="J21" s="24"/>
      <c r="K21" s="86"/>
      <c r="L21" s="21"/>
      <c r="M21" s="18">
        <v>2</v>
      </c>
      <c r="N21" s="18">
        <v>17</v>
      </c>
      <c r="O21" s="47" t="s">
        <v>63</v>
      </c>
      <c r="P21" s="78">
        <v>200102</v>
      </c>
      <c r="Q21" s="20">
        <v>44592</v>
      </c>
      <c r="R21" s="47" t="s">
        <v>364</v>
      </c>
      <c r="S21" s="44" t="s">
        <v>57</v>
      </c>
      <c r="T21" s="22">
        <f t="shared" si="0"/>
        <v>44613</v>
      </c>
      <c r="U21" s="22"/>
      <c r="V21" s="22"/>
      <c r="W21" s="23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" customHeight="1">
      <c r="A22" s="18"/>
      <c r="B22" s="18"/>
      <c r="C22" s="18"/>
      <c r="D22" s="47"/>
      <c r="E22" s="24"/>
      <c r="F22" s="39"/>
      <c r="G22" s="18"/>
      <c r="H22" s="18"/>
      <c r="I22" s="47"/>
      <c r="J22" s="24"/>
      <c r="K22" s="86"/>
      <c r="L22" s="21"/>
      <c r="M22" s="18">
        <v>2</v>
      </c>
      <c r="N22" s="18">
        <v>18</v>
      </c>
      <c r="O22" s="47" t="s">
        <v>56</v>
      </c>
      <c r="P22" s="78">
        <v>198206</v>
      </c>
      <c r="Q22" s="20">
        <v>44592</v>
      </c>
      <c r="R22" s="47" t="s">
        <v>364</v>
      </c>
      <c r="S22" s="44" t="s">
        <v>57</v>
      </c>
      <c r="T22" s="22">
        <f t="shared" si="0"/>
        <v>44613</v>
      </c>
      <c r="U22" s="22"/>
      <c r="V22" s="22"/>
      <c r="W22" s="23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" customHeight="1">
      <c r="A23" s="18"/>
      <c r="B23" s="18"/>
      <c r="C23" s="18"/>
      <c r="D23" s="47"/>
      <c r="E23" s="24"/>
      <c r="F23" s="18"/>
      <c r="G23" s="18"/>
      <c r="H23" s="18"/>
      <c r="I23" s="47"/>
      <c r="J23" s="24"/>
      <c r="K23" s="86"/>
      <c r="L23" s="21"/>
      <c r="M23" s="18">
        <v>2</v>
      </c>
      <c r="N23" s="18">
        <v>19</v>
      </c>
      <c r="O23" s="47" t="s">
        <v>56</v>
      </c>
      <c r="P23" s="78">
        <v>198206</v>
      </c>
      <c r="Q23" s="20">
        <v>44592</v>
      </c>
      <c r="R23" s="47" t="s">
        <v>364</v>
      </c>
      <c r="S23" s="44" t="s">
        <v>57</v>
      </c>
      <c r="T23" s="22">
        <f t="shared" si="0"/>
        <v>44613</v>
      </c>
      <c r="U23" s="22"/>
      <c r="V23" s="22"/>
      <c r="W23" s="23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" customHeight="1">
      <c r="A24" s="18"/>
      <c r="B24" s="18"/>
      <c r="C24" s="18"/>
      <c r="D24" s="47"/>
      <c r="E24" s="24"/>
      <c r="F24" s="18"/>
      <c r="G24" s="18"/>
      <c r="H24" s="18"/>
      <c r="I24" s="47"/>
      <c r="J24" s="24"/>
      <c r="K24" s="86"/>
      <c r="L24" s="21"/>
      <c r="M24" s="18">
        <v>2</v>
      </c>
      <c r="N24" s="18">
        <v>20</v>
      </c>
      <c r="O24" s="47" t="s">
        <v>63</v>
      </c>
      <c r="P24" s="78">
        <v>198207</v>
      </c>
      <c r="Q24" s="20">
        <v>44592</v>
      </c>
      <c r="R24" s="47" t="s">
        <v>364</v>
      </c>
      <c r="S24" s="44" t="s">
        <v>57</v>
      </c>
      <c r="T24" s="22">
        <f t="shared" si="0"/>
        <v>44613</v>
      </c>
      <c r="U24" s="22"/>
      <c r="V24" s="22"/>
      <c r="W24" s="23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" customHeight="1">
      <c r="A25" s="18"/>
      <c r="B25" s="18"/>
      <c r="C25" s="18"/>
      <c r="D25" s="47"/>
      <c r="E25" s="24"/>
      <c r="F25" s="18"/>
      <c r="G25" s="18"/>
      <c r="H25" s="18"/>
      <c r="I25" s="47"/>
      <c r="J25" s="24"/>
      <c r="K25" s="86"/>
      <c r="L25" s="21"/>
      <c r="M25" s="18">
        <v>2</v>
      </c>
      <c r="N25" s="18">
        <v>21</v>
      </c>
      <c r="O25" s="47" t="s">
        <v>63</v>
      </c>
      <c r="P25" s="78">
        <v>198207</v>
      </c>
      <c r="Q25" s="20">
        <v>44592</v>
      </c>
      <c r="R25" s="47" t="s">
        <v>364</v>
      </c>
      <c r="S25" s="44" t="s">
        <v>57</v>
      </c>
      <c r="T25" s="22">
        <f t="shared" si="0"/>
        <v>44613</v>
      </c>
      <c r="V25" s="22"/>
      <c r="W25" s="23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" customHeight="1">
      <c r="A26" s="18"/>
      <c r="B26" s="18"/>
      <c r="C26" s="18"/>
      <c r="D26" s="47"/>
      <c r="E26" s="24"/>
      <c r="F26" s="18"/>
      <c r="G26" s="18"/>
      <c r="H26" s="18"/>
      <c r="I26" s="47"/>
      <c r="J26" s="24"/>
      <c r="K26" s="86"/>
      <c r="L26" s="21"/>
      <c r="M26" s="18">
        <v>2</v>
      </c>
      <c r="N26" s="18">
        <v>22</v>
      </c>
      <c r="O26" s="47" t="s">
        <v>63</v>
      </c>
      <c r="P26" s="78">
        <v>198207</v>
      </c>
      <c r="Q26" s="20">
        <v>44592</v>
      </c>
      <c r="R26" s="47" t="s">
        <v>364</v>
      </c>
      <c r="S26" s="44" t="s">
        <v>57</v>
      </c>
      <c r="T26" s="22">
        <f t="shared" si="0"/>
        <v>44613</v>
      </c>
      <c r="V26" s="22"/>
      <c r="W26" s="23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" customHeight="1">
      <c r="A27" s="18"/>
      <c r="B27" s="18"/>
      <c r="C27" s="18"/>
      <c r="D27" s="47"/>
      <c r="E27" s="24"/>
      <c r="F27" s="18"/>
      <c r="G27" s="18"/>
      <c r="H27" s="18"/>
      <c r="I27" s="47"/>
      <c r="J27" s="24"/>
      <c r="K27" s="86"/>
      <c r="L27" s="21"/>
      <c r="M27" s="18"/>
      <c r="N27" s="18"/>
      <c r="O27" s="47"/>
      <c r="P27" s="78"/>
      <c r="Q27" s="20"/>
      <c r="R27" s="47"/>
      <c r="S27" s="44"/>
      <c r="T27" s="22"/>
      <c r="V27" s="22"/>
      <c r="W27" s="23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" customHeight="1">
      <c r="A28" s="18"/>
      <c r="B28" s="18"/>
      <c r="C28" s="18"/>
      <c r="D28" s="47"/>
      <c r="E28" s="24"/>
      <c r="F28" s="18"/>
      <c r="G28" s="18"/>
      <c r="H28" s="18"/>
      <c r="I28" s="47"/>
      <c r="J28" s="24"/>
      <c r="K28" s="86"/>
      <c r="L28" s="21"/>
      <c r="M28" s="18">
        <v>3</v>
      </c>
      <c r="N28" s="18">
        <v>30</v>
      </c>
      <c r="O28" s="72" t="s">
        <v>56</v>
      </c>
      <c r="P28" s="81">
        <v>201352</v>
      </c>
      <c r="Q28" s="20">
        <v>44615</v>
      </c>
      <c r="R28" s="47" t="s">
        <v>364</v>
      </c>
      <c r="S28" s="44" t="s">
        <v>57</v>
      </c>
      <c r="T28" s="22">
        <f t="shared" si="0"/>
        <v>44636</v>
      </c>
      <c r="V28" s="22"/>
      <c r="W28" s="23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" customHeight="1">
      <c r="A29" s="18"/>
      <c r="B29" s="18"/>
      <c r="C29" s="18"/>
      <c r="D29" s="47"/>
      <c r="E29" s="24"/>
      <c r="F29" s="18"/>
      <c r="G29" s="18"/>
      <c r="H29" s="18"/>
      <c r="I29" s="47"/>
      <c r="J29" s="24"/>
      <c r="K29" s="86"/>
      <c r="L29" s="21"/>
      <c r="M29" s="18">
        <v>3</v>
      </c>
      <c r="N29" s="18">
        <v>31</v>
      </c>
      <c r="O29" s="72" t="s">
        <v>56</v>
      </c>
      <c r="P29" s="81">
        <v>201352</v>
      </c>
      <c r="Q29" s="20">
        <v>44615</v>
      </c>
      <c r="R29" s="47" t="s">
        <v>364</v>
      </c>
      <c r="S29" s="44" t="s">
        <v>57</v>
      </c>
      <c r="T29" s="22">
        <f t="shared" si="0"/>
        <v>44636</v>
      </c>
      <c r="V29" s="22"/>
      <c r="W29" s="23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" customHeight="1">
      <c r="A30" s="18"/>
      <c r="B30" s="18"/>
      <c r="C30" s="18"/>
      <c r="D30" s="47"/>
      <c r="E30" s="24"/>
      <c r="F30" s="18"/>
      <c r="G30" s="18"/>
      <c r="H30" s="18"/>
      <c r="I30" s="47"/>
      <c r="J30" s="24"/>
      <c r="K30" s="86"/>
      <c r="L30" s="21"/>
      <c r="M30" s="18">
        <v>3</v>
      </c>
      <c r="N30" s="18">
        <v>32</v>
      </c>
      <c r="O30" s="72" t="s">
        <v>56</v>
      </c>
      <c r="P30" s="81">
        <v>201352</v>
      </c>
      <c r="Q30" s="20">
        <v>44615</v>
      </c>
      <c r="R30" s="47" t="s">
        <v>364</v>
      </c>
      <c r="S30" s="44" t="s">
        <v>57</v>
      </c>
      <c r="T30" s="22">
        <f t="shared" si="0"/>
        <v>44636</v>
      </c>
      <c r="V30" s="22"/>
      <c r="W30" s="23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" customHeight="1">
      <c r="A31" s="18"/>
      <c r="B31" s="18"/>
      <c r="C31" s="18"/>
      <c r="D31" s="47"/>
      <c r="E31" s="24"/>
      <c r="F31" s="18"/>
      <c r="G31" s="18"/>
      <c r="H31" s="18"/>
      <c r="I31" s="47"/>
      <c r="J31" s="24"/>
      <c r="K31" s="86"/>
      <c r="L31" s="21"/>
      <c r="M31" s="18">
        <v>3</v>
      </c>
      <c r="N31" s="18">
        <v>33</v>
      </c>
      <c r="O31" s="72" t="s">
        <v>56</v>
      </c>
      <c r="P31" s="81">
        <v>201352</v>
      </c>
      <c r="Q31" s="20">
        <v>44615</v>
      </c>
      <c r="R31" s="47" t="s">
        <v>364</v>
      </c>
      <c r="S31" s="44" t="s">
        <v>57</v>
      </c>
      <c r="T31" s="22">
        <f t="shared" si="0"/>
        <v>44636</v>
      </c>
      <c r="V31" s="22"/>
      <c r="W31" s="23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" customHeight="1">
      <c r="A32" s="18"/>
      <c r="B32" s="18"/>
      <c r="C32" s="18"/>
      <c r="D32" s="47"/>
      <c r="E32" s="24"/>
      <c r="F32" s="18"/>
      <c r="G32" s="18"/>
      <c r="H32" s="18"/>
      <c r="I32" s="47"/>
      <c r="J32" s="24"/>
      <c r="K32" s="86"/>
      <c r="L32" s="21"/>
      <c r="M32" s="18">
        <v>3</v>
      </c>
      <c r="N32" s="18">
        <v>34</v>
      </c>
      <c r="O32" s="72" t="s">
        <v>365</v>
      </c>
      <c r="P32" s="81">
        <v>201353</v>
      </c>
      <c r="Q32" s="20">
        <v>44615</v>
      </c>
      <c r="R32" s="47" t="s">
        <v>364</v>
      </c>
      <c r="S32" s="44" t="s">
        <v>57</v>
      </c>
      <c r="T32" s="22">
        <f t="shared" si="0"/>
        <v>44636</v>
      </c>
      <c r="V32" s="22"/>
      <c r="W32" s="23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" customHeight="1">
      <c r="A33" s="18"/>
      <c r="B33" s="18"/>
      <c r="C33" s="18"/>
      <c r="D33" s="47"/>
      <c r="E33" s="24"/>
      <c r="F33" s="18"/>
      <c r="G33" s="18"/>
      <c r="H33" s="18"/>
      <c r="I33" s="47"/>
      <c r="J33" s="24"/>
      <c r="K33" s="86"/>
      <c r="L33" s="21"/>
      <c r="M33" s="18">
        <v>3</v>
      </c>
      <c r="N33" s="18">
        <v>35</v>
      </c>
      <c r="O33" s="72" t="s">
        <v>63</v>
      </c>
      <c r="P33" s="81">
        <v>201353</v>
      </c>
      <c r="Q33" s="20">
        <v>44615</v>
      </c>
      <c r="R33" s="47" t="s">
        <v>364</v>
      </c>
      <c r="S33" s="44" t="s">
        <v>57</v>
      </c>
      <c r="T33" s="22">
        <f>Q33+21</f>
        <v>44636</v>
      </c>
      <c r="V33" s="22"/>
      <c r="W33" s="23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" customHeight="1">
      <c r="A34" s="18"/>
      <c r="B34" s="18"/>
      <c r="C34" s="18"/>
      <c r="D34" s="47"/>
      <c r="E34" s="24"/>
      <c r="F34" s="18"/>
      <c r="G34" s="18"/>
      <c r="H34" s="18"/>
      <c r="I34" s="47"/>
      <c r="J34" s="24"/>
      <c r="K34" s="86"/>
      <c r="L34" s="21"/>
      <c r="M34" s="18">
        <v>3</v>
      </c>
      <c r="N34" s="18">
        <v>36</v>
      </c>
      <c r="O34" s="72" t="s">
        <v>63</v>
      </c>
      <c r="P34" s="81">
        <v>201353</v>
      </c>
      <c r="Q34" s="20">
        <v>44615</v>
      </c>
      <c r="R34" s="47" t="s">
        <v>364</v>
      </c>
      <c r="S34" s="44" t="s">
        <v>57</v>
      </c>
      <c r="T34" s="22">
        <f>Q34+21</f>
        <v>44636</v>
      </c>
      <c r="V34" s="22"/>
      <c r="W34" s="23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" customHeight="1">
      <c r="A35" s="18"/>
      <c r="B35" s="18"/>
      <c r="C35" s="18"/>
      <c r="D35" s="47"/>
      <c r="E35" s="24"/>
      <c r="F35" s="18"/>
      <c r="G35" s="18"/>
      <c r="H35" s="18"/>
      <c r="I35" s="47"/>
      <c r="J35" s="24"/>
      <c r="K35" s="86"/>
      <c r="L35" s="21"/>
      <c r="M35" s="18">
        <v>3</v>
      </c>
      <c r="N35" s="18">
        <v>37</v>
      </c>
      <c r="O35" s="72" t="s">
        <v>63</v>
      </c>
      <c r="P35" s="81">
        <v>201353</v>
      </c>
      <c r="Q35" s="20">
        <v>44615</v>
      </c>
      <c r="R35" s="47" t="s">
        <v>364</v>
      </c>
      <c r="S35" s="44" t="s">
        <v>57</v>
      </c>
      <c r="T35" s="22">
        <f>Q35+21</f>
        <v>44636</v>
      </c>
      <c r="U35" s="22"/>
      <c r="V35" s="22"/>
      <c r="W35" s="23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" customHeight="1">
      <c r="A36" s="18"/>
      <c r="B36" s="18"/>
      <c r="C36" s="18"/>
      <c r="D36" s="47"/>
      <c r="E36" s="24"/>
      <c r="F36" s="18"/>
      <c r="G36" s="18"/>
      <c r="H36" s="18"/>
      <c r="I36" s="47"/>
      <c r="J36" s="24"/>
      <c r="K36" s="86"/>
      <c r="L36" s="21"/>
      <c r="M36" s="18">
        <v>3</v>
      </c>
      <c r="N36" s="18">
        <v>38</v>
      </c>
      <c r="O36" s="72" t="s">
        <v>63</v>
      </c>
      <c r="P36" s="81">
        <v>201353</v>
      </c>
      <c r="Q36" s="20">
        <v>44615</v>
      </c>
      <c r="R36" s="47" t="s">
        <v>364</v>
      </c>
      <c r="S36" s="44" t="s">
        <v>57</v>
      </c>
      <c r="T36" s="22">
        <f>Q36+21</f>
        <v>44636</v>
      </c>
      <c r="U36" s="22"/>
      <c r="V36" s="22"/>
      <c r="W36" s="23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" customHeight="1">
      <c r="A37" s="18"/>
      <c r="B37" s="18"/>
      <c r="C37" s="18"/>
      <c r="D37" s="47"/>
      <c r="E37" s="24"/>
      <c r="F37" s="18"/>
      <c r="G37" s="18"/>
      <c r="H37" s="18"/>
      <c r="I37" s="47"/>
      <c r="J37" s="24"/>
      <c r="K37" s="86"/>
      <c r="L37" s="21"/>
      <c r="M37" s="18"/>
      <c r="N37" s="18"/>
      <c r="O37" s="72"/>
      <c r="P37" s="81"/>
      <c r="Q37" s="20"/>
      <c r="R37" s="47"/>
      <c r="S37" s="44"/>
      <c r="T37" s="22"/>
      <c r="U37" s="22"/>
      <c r="V37" s="22"/>
      <c r="W37" s="23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" customHeight="1">
      <c r="A38" s="18"/>
      <c r="B38" s="18"/>
      <c r="C38" s="18"/>
      <c r="D38" s="47"/>
      <c r="E38" s="24"/>
      <c r="F38" s="18"/>
      <c r="G38" s="18"/>
      <c r="H38" s="18"/>
      <c r="I38" s="47"/>
      <c r="J38" s="24"/>
      <c r="K38" s="86"/>
      <c r="L38" s="21"/>
      <c r="M38" s="18">
        <v>4</v>
      </c>
      <c r="N38" s="18">
        <v>59</v>
      </c>
      <c r="O38" s="47" t="s">
        <v>56</v>
      </c>
      <c r="P38" s="82">
        <v>203656</v>
      </c>
      <c r="Q38" s="20">
        <v>44639</v>
      </c>
      <c r="R38" s="47" t="s">
        <v>364</v>
      </c>
      <c r="S38" s="44" t="s">
        <v>57</v>
      </c>
      <c r="T38" s="22">
        <f>Q38+21</f>
        <v>44660</v>
      </c>
      <c r="U38" s="22"/>
      <c r="V38" s="22"/>
      <c r="W38" s="23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" customHeight="1">
      <c r="A39" s="18"/>
      <c r="B39" s="18"/>
      <c r="C39" s="18"/>
      <c r="D39" s="47"/>
      <c r="E39" s="24"/>
      <c r="F39" s="18"/>
      <c r="G39" s="18"/>
      <c r="H39" s="18"/>
      <c r="I39" s="47"/>
      <c r="J39" s="24"/>
      <c r="K39" s="86"/>
      <c r="L39" s="21"/>
      <c r="M39" s="18">
        <v>4</v>
      </c>
      <c r="N39" s="18">
        <v>60</v>
      </c>
      <c r="O39" s="47" t="s">
        <v>56</v>
      </c>
      <c r="P39" s="82">
        <v>203656</v>
      </c>
      <c r="Q39" s="20">
        <v>44639</v>
      </c>
      <c r="R39" s="47" t="s">
        <v>364</v>
      </c>
      <c r="S39" s="44" t="s">
        <v>57</v>
      </c>
      <c r="T39" s="22">
        <f t="shared" ref="T39:T46" si="1">Q39+21</f>
        <v>44660</v>
      </c>
      <c r="U39" s="22"/>
      <c r="V39" s="22"/>
      <c r="W39" s="23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" customHeight="1">
      <c r="A40" s="18"/>
      <c r="B40" s="18"/>
      <c r="C40" s="18"/>
      <c r="D40" s="47"/>
      <c r="E40" s="24"/>
      <c r="F40" s="18"/>
      <c r="G40" s="18"/>
      <c r="H40" s="18"/>
      <c r="I40" s="47"/>
      <c r="J40" s="24"/>
      <c r="K40" s="86"/>
      <c r="L40" s="21"/>
      <c r="M40" s="18">
        <v>4</v>
      </c>
      <c r="N40" s="18">
        <v>61</v>
      </c>
      <c r="O40" s="47" t="s">
        <v>56</v>
      </c>
      <c r="P40" s="82">
        <v>203656</v>
      </c>
      <c r="Q40" s="20">
        <v>44639</v>
      </c>
      <c r="R40" s="47" t="s">
        <v>364</v>
      </c>
      <c r="S40" s="44" t="s">
        <v>57</v>
      </c>
      <c r="T40" s="22">
        <f t="shared" si="1"/>
        <v>44660</v>
      </c>
      <c r="U40" s="22"/>
      <c r="V40" s="22"/>
      <c r="W40" s="23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" customHeight="1">
      <c r="A41" s="18"/>
      <c r="B41" s="18"/>
      <c r="C41" s="18"/>
      <c r="D41" s="47"/>
      <c r="E41" s="24"/>
      <c r="F41" s="18"/>
      <c r="G41" s="18"/>
      <c r="H41" s="18"/>
      <c r="I41" s="47"/>
      <c r="J41" s="24"/>
      <c r="K41" s="86"/>
      <c r="L41" s="21"/>
      <c r="M41" s="18">
        <v>4</v>
      </c>
      <c r="N41" s="18">
        <v>62</v>
      </c>
      <c r="O41" s="47" t="s">
        <v>56</v>
      </c>
      <c r="P41" s="82">
        <v>203656</v>
      </c>
      <c r="Q41" s="20">
        <v>44639</v>
      </c>
      <c r="R41" s="47" t="s">
        <v>364</v>
      </c>
      <c r="S41" s="44" t="s">
        <v>57</v>
      </c>
      <c r="T41" s="22">
        <f t="shared" si="1"/>
        <v>44660</v>
      </c>
      <c r="U41" s="22"/>
      <c r="V41" s="22"/>
      <c r="W41" s="23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" customHeight="1">
      <c r="A42" s="18"/>
      <c r="B42" s="18"/>
      <c r="C42" s="18"/>
      <c r="D42" s="47"/>
      <c r="E42" s="24"/>
      <c r="F42" s="18"/>
      <c r="G42" s="18"/>
      <c r="H42" s="18"/>
      <c r="I42" s="47"/>
      <c r="J42" s="24"/>
      <c r="K42" s="86"/>
      <c r="L42" s="21"/>
      <c r="M42" s="18">
        <v>4</v>
      </c>
      <c r="N42" s="18">
        <v>63</v>
      </c>
      <c r="O42" s="47" t="s">
        <v>63</v>
      </c>
      <c r="P42" s="82">
        <v>203658</v>
      </c>
      <c r="Q42" s="20">
        <v>44639</v>
      </c>
      <c r="R42" s="47" t="s">
        <v>364</v>
      </c>
      <c r="S42" s="44" t="s">
        <v>57</v>
      </c>
      <c r="T42" s="22">
        <f t="shared" si="1"/>
        <v>44660</v>
      </c>
      <c r="U42" s="22"/>
      <c r="V42" s="22"/>
      <c r="W42" s="23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" customHeight="1">
      <c r="A43" s="18"/>
      <c r="B43" s="18"/>
      <c r="C43" s="18"/>
      <c r="D43" s="47"/>
      <c r="E43" s="24"/>
      <c r="F43" s="18"/>
      <c r="G43" s="18"/>
      <c r="H43" s="18"/>
      <c r="I43" s="47"/>
      <c r="J43" s="24"/>
      <c r="K43" s="86"/>
      <c r="L43" s="21"/>
      <c r="M43" s="18">
        <v>4</v>
      </c>
      <c r="N43" s="18">
        <v>64</v>
      </c>
      <c r="O43" s="47" t="s">
        <v>63</v>
      </c>
      <c r="P43" s="82">
        <v>203658</v>
      </c>
      <c r="Q43" s="20">
        <v>44639</v>
      </c>
      <c r="R43" s="47" t="s">
        <v>364</v>
      </c>
      <c r="S43" s="44" t="s">
        <v>57</v>
      </c>
      <c r="T43" s="22">
        <f t="shared" si="1"/>
        <v>44660</v>
      </c>
      <c r="U43" s="22"/>
      <c r="V43" s="22"/>
      <c r="W43" s="23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" customHeight="1">
      <c r="A44" s="18"/>
      <c r="B44" s="18"/>
      <c r="C44" s="18"/>
      <c r="D44" s="47"/>
      <c r="E44" s="24"/>
      <c r="F44" s="18"/>
      <c r="G44" s="18"/>
      <c r="H44" s="18"/>
      <c r="I44" s="47"/>
      <c r="J44" s="24"/>
      <c r="K44" s="86"/>
      <c r="L44" s="21"/>
      <c r="M44" s="18">
        <v>4</v>
      </c>
      <c r="N44" s="18">
        <v>65</v>
      </c>
      <c r="O44" s="47" t="s">
        <v>63</v>
      </c>
      <c r="P44" s="82">
        <v>203658</v>
      </c>
      <c r="Q44" s="20">
        <v>44639</v>
      </c>
      <c r="R44" s="47" t="s">
        <v>364</v>
      </c>
      <c r="S44" s="44" t="s">
        <v>57</v>
      </c>
      <c r="T44" s="22">
        <f t="shared" si="1"/>
        <v>44660</v>
      </c>
      <c r="U44" s="22"/>
      <c r="V44" s="22"/>
      <c r="W44" s="23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" customHeight="1">
      <c r="A45" s="18"/>
      <c r="B45" s="18"/>
      <c r="C45" s="18"/>
      <c r="D45" s="47"/>
      <c r="E45" s="24"/>
      <c r="F45" s="18"/>
      <c r="G45" s="18"/>
      <c r="H45" s="18"/>
      <c r="I45" s="47"/>
      <c r="J45" s="24"/>
      <c r="K45" s="86"/>
      <c r="L45" s="21"/>
      <c r="M45" s="18">
        <v>4</v>
      </c>
      <c r="N45" s="18">
        <v>66</v>
      </c>
      <c r="O45" s="47" t="s">
        <v>63</v>
      </c>
      <c r="P45" s="82">
        <v>203658</v>
      </c>
      <c r="Q45" s="20">
        <v>44639</v>
      </c>
      <c r="R45" s="47" t="s">
        <v>364</v>
      </c>
      <c r="S45" s="44" t="s">
        <v>57</v>
      </c>
      <c r="T45" s="22">
        <f t="shared" si="1"/>
        <v>44660</v>
      </c>
      <c r="U45" s="22"/>
      <c r="V45" s="22"/>
      <c r="W45" s="23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" customHeight="1">
      <c r="A46" s="18"/>
      <c r="B46" s="18"/>
      <c r="C46" s="18"/>
      <c r="D46" s="47"/>
      <c r="E46" s="24"/>
      <c r="F46" s="18"/>
      <c r="G46" s="18"/>
      <c r="H46" s="18"/>
      <c r="I46" s="47"/>
      <c r="J46" s="24"/>
      <c r="K46" s="86"/>
      <c r="L46" s="21"/>
      <c r="M46" s="18">
        <v>4</v>
      </c>
      <c r="N46" s="18">
        <v>67</v>
      </c>
      <c r="O46" s="47" t="s">
        <v>63</v>
      </c>
      <c r="P46" s="82">
        <v>203658</v>
      </c>
      <c r="Q46" s="20">
        <v>44639</v>
      </c>
      <c r="R46" s="47" t="s">
        <v>364</v>
      </c>
      <c r="S46" s="44" t="s">
        <v>57</v>
      </c>
      <c r="T46" s="22">
        <f t="shared" si="1"/>
        <v>44660</v>
      </c>
      <c r="U46" s="22"/>
      <c r="V46" s="22"/>
      <c r="W46" s="23" t="s">
        <v>366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" customHeight="1">
      <c r="A47" s="18"/>
      <c r="B47" s="18"/>
      <c r="C47" s="18"/>
      <c r="D47" s="47"/>
      <c r="E47" s="24"/>
      <c r="F47" s="18"/>
      <c r="G47" s="18"/>
      <c r="H47" s="18"/>
      <c r="I47" s="47"/>
      <c r="J47" s="24"/>
      <c r="K47" s="86"/>
      <c r="L47" s="21"/>
      <c r="M47" s="18">
        <v>4</v>
      </c>
      <c r="N47" s="48" t="s">
        <v>367</v>
      </c>
      <c r="O47" s="47" t="s">
        <v>56</v>
      </c>
      <c r="P47" s="78">
        <v>203657</v>
      </c>
      <c r="Q47" s="20">
        <v>44639</v>
      </c>
      <c r="R47" s="47" t="s">
        <v>364</v>
      </c>
      <c r="S47" s="44" t="s">
        <v>57</v>
      </c>
      <c r="T47" s="22">
        <f>Q47+21</f>
        <v>44660</v>
      </c>
      <c r="U47" s="22"/>
      <c r="V47" s="22"/>
      <c r="W47" s="23" t="s">
        <v>366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" customHeight="1">
      <c r="A48" s="18"/>
      <c r="B48" s="18"/>
      <c r="C48" s="18"/>
      <c r="D48" s="47"/>
      <c r="E48" s="24"/>
      <c r="F48" s="18"/>
      <c r="G48" s="18"/>
      <c r="H48" s="18"/>
      <c r="I48" s="47"/>
      <c r="J48" s="24"/>
      <c r="K48" s="86"/>
      <c r="L48" s="21"/>
      <c r="M48" s="18">
        <v>4</v>
      </c>
      <c r="N48" s="48" t="s">
        <v>367</v>
      </c>
      <c r="O48" s="47" t="s">
        <v>56</v>
      </c>
      <c r="P48" s="78">
        <v>203657</v>
      </c>
      <c r="Q48" s="20">
        <v>44639</v>
      </c>
      <c r="R48" s="47" t="s">
        <v>364</v>
      </c>
      <c r="S48" s="44" t="s">
        <v>57</v>
      </c>
      <c r="T48" s="22">
        <f>Q48+21</f>
        <v>44660</v>
      </c>
      <c r="U48" s="22"/>
      <c r="V48" s="22"/>
      <c r="W48" s="23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" customHeight="1">
      <c r="A49" s="18"/>
      <c r="B49" s="18"/>
      <c r="C49" s="18"/>
      <c r="D49" s="47"/>
      <c r="E49" s="24"/>
      <c r="F49" s="18"/>
      <c r="G49" s="18"/>
      <c r="H49" s="18"/>
      <c r="I49" s="47"/>
      <c r="J49" s="24"/>
      <c r="K49" s="86"/>
      <c r="L49" s="21"/>
      <c r="M49" s="18"/>
      <c r="N49" s="48"/>
      <c r="O49" s="47"/>
      <c r="P49" s="78"/>
      <c r="Q49" s="20"/>
      <c r="R49" s="47"/>
      <c r="S49" s="44"/>
      <c r="T49" s="22"/>
      <c r="U49" s="22"/>
      <c r="V49" s="22"/>
      <c r="W49" s="23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" customHeight="1">
      <c r="A50" s="18"/>
      <c r="B50" s="18"/>
      <c r="C50" s="18"/>
      <c r="D50" s="47"/>
      <c r="E50" s="24"/>
      <c r="F50" s="18"/>
      <c r="G50" s="18"/>
      <c r="H50" s="18"/>
      <c r="I50" s="47"/>
      <c r="J50" s="24"/>
      <c r="K50" s="86"/>
      <c r="L50" s="21"/>
      <c r="M50" s="18">
        <v>5</v>
      </c>
      <c r="N50" s="48" t="s">
        <v>61</v>
      </c>
      <c r="O50" s="47" t="s">
        <v>85</v>
      </c>
      <c r="P50" s="78" t="s">
        <v>61</v>
      </c>
      <c r="Q50" s="20">
        <v>44661</v>
      </c>
      <c r="R50" s="47" t="s">
        <v>368</v>
      </c>
      <c r="S50" s="44" t="s">
        <v>57</v>
      </c>
      <c r="T50" s="22">
        <f t="shared" ref="T50:T57" si="2">Q50+21</f>
        <v>44682</v>
      </c>
      <c r="U50" s="22"/>
      <c r="V50" s="22"/>
      <c r="W50" s="23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" customHeight="1">
      <c r="A51" s="18"/>
      <c r="B51" s="18"/>
      <c r="C51" s="18"/>
      <c r="D51" s="47"/>
      <c r="E51" s="24"/>
      <c r="F51" s="18"/>
      <c r="G51" s="18"/>
      <c r="H51" s="18"/>
      <c r="I51" s="47"/>
      <c r="J51" s="24"/>
      <c r="K51" s="86"/>
      <c r="L51" s="21"/>
      <c r="M51" s="18">
        <v>5</v>
      </c>
      <c r="N51" s="48" t="s">
        <v>61</v>
      </c>
      <c r="O51" s="47" t="s">
        <v>85</v>
      </c>
      <c r="P51" s="78" t="s">
        <v>61</v>
      </c>
      <c r="Q51" s="20">
        <v>44661</v>
      </c>
      <c r="R51" s="47" t="s">
        <v>368</v>
      </c>
      <c r="S51" s="44" t="s">
        <v>57</v>
      </c>
      <c r="T51" s="22">
        <f t="shared" si="2"/>
        <v>44682</v>
      </c>
      <c r="U51" s="22"/>
      <c r="V51" s="22"/>
      <c r="W51" s="23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" customHeight="1">
      <c r="A52" s="18"/>
      <c r="B52" s="18"/>
      <c r="C52" s="18"/>
      <c r="D52" s="47"/>
      <c r="E52" s="24"/>
      <c r="F52" s="18"/>
      <c r="G52" s="18"/>
      <c r="H52" s="18"/>
      <c r="I52" s="47"/>
      <c r="J52" s="24"/>
      <c r="K52" s="86"/>
      <c r="L52" s="21"/>
      <c r="M52" s="18">
        <v>5</v>
      </c>
      <c r="N52" s="48" t="s">
        <v>61</v>
      </c>
      <c r="O52" s="47" t="s">
        <v>85</v>
      </c>
      <c r="P52" s="78" t="s">
        <v>61</v>
      </c>
      <c r="Q52" s="20">
        <v>44661</v>
      </c>
      <c r="R52" s="47" t="s">
        <v>368</v>
      </c>
      <c r="S52" s="44" t="s">
        <v>57</v>
      </c>
      <c r="T52" s="22">
        <f t="shared" si="2"/>
        <v>44682</v>
      </c>
      <c r="U52" s="22"/>
      <c r="V52" s="22"/>
      <c r="W52" s="23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" customHeight="1">
      <c r="A53" s="18"/>
      <c r="B53" s="18"/>
      <c r="C53" s="18"/>
      <c r="D53" s="47"/>
      <c r="E53" s="24"/>
      <c r="F53" s="18"/>
      <c r="G53" s="18"/>
      <c r="H53" s="18"/>
      <c r="I53" s="47"/>
      <c r="J53" s="24"/>
      <c r="K53" s="86"/>
      <c r="L53" s="21"/>
      <c r="M53" s="18">
        <v>5</v>
      </c>
      <c r="N53" s="48" t="s">
        <v>61</v>
      </c>
      <c r="O53" s="47" t="s">
        <v>85</v>
      </c>
      <c r="P53" s="78" t="s">
        <v>61</v>
      </c>
      <c r="Q53" s="20">
        <v>44661</v>
      </c>
      <c r="R53" s="47" t="s">
        <v>368</v>
      </c>
      <c r="S53" s="44" t="s">
        <v>57</v>
      </c>
      <c r="T53" s="22">
        <f t="shared" si="2"/>
        <v>44682</v>
      </c>
      <c r="U53" s="22"/>
      <c r="V53" s="22"/>
      <c r="W53" s="23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" customHeight="1">
      <c r="A54" s="18"/>
      <c r="B54" s="18"/>
      <c r="C54" s="18"/>
      <c r="D54" s="47"/>
      <c r="E54" s="24"/>
      <c r="F54" s="18"/>
      <c r="G54" s="18"/>
      <c r="H54" s="18"/>
      <c r="I54" s="47"/>
      <c r="J54" s="24"/>
      <c r="K54" s="86"/>
      <c r="L54" s="21"/>
      <c r="M54" s="18">
        <v>5</v>
      </c>
      <c r="N54" s="48" t="s">
        <v>61</v>
      </c>
      <c r="O54" s="47" t="s">
        <v>85</v>
      </c>
      <c r="P54" s="78" t="s">
        <v>61</v>
      </c>
      <c r="Q54" s="20">
        <v>44661</v>
      </c>
      <c r="R54" s="47" t="s">
        <v>368</v>
      </c>
      <c r="S54" s="44" t="s">
        <v>57</v>
      </c>
      <c r="T54" s="22">
        <f t="shared" si="2"/>
        <v>44682</v>
      </c>
      <c r="U54" s="22"/>
      <c r="V54" s="22"/>
      <c r="W54" s="23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" customHeight="1">
      <c r="A55" s="18"/>
      <c r="B55" s="18"/>
      <c r="C55" s="18"/>
      <c r="D55" s="47"/>
      <c r="E55" s="24"/>
      <c r="F55" s="18"/>
      <c r="G55" s="18"/>
      <c r="H55" s="18"/>
      <c r="I55" s="47"/>
      <c r="J55" s="24"/>
      <c r="K55" s="86"/>
      <c r="L55" s="21"/>
      <c r="M55" s="18">
        <v>5</v>
      </c>
      <c r="N55" s="48" t="s">
        <v>61</v>
      </c>
      <c r="O55" s="47" t="s">
        <v>85</v>
      </c>
      <c r="P55" s="78" t="s">
        <v>61</v>
      </c>
      <c r="Q55" s="20">
        <v>44661</v>
      </c>
      <c r="R55" s="47" t="s">
        <v>368</v>
      </c>
      <c r="S55" s="44" t="s">
        <v>57</v>
      </c>
      <c r="T55" s="22">
        <f t="shared" si="2"/>
        <v>44682</v>
      </c>
      <c r="U55" s="22"/>
      <c r="V55" s="22"/>
      <c r="W55" s="23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" customHeight="1">
      <c r="A56" s="18"/>
      <c r="B56" s="18"/>
      <c r="C56" s="18"/>
      <c r="D56" s="47"/>
      <c r="E56" s="24"/>
      <c r="F56" s="18"/>
      <c r="G56" s="18"/>
      <c r="H56" s="18"/>
      <c r="I56" s="47"/>
      <c r="J56" s="24"/>
      <c r="K56" s="86"/>
      <c r="L56" s="21"/>
      <c r="M56" s="18">
        <v>5</v>
      </c>
      <c r="N56" s="48" t="s">
        <v>61</v>
      </c>
      <c r="O56" s="47" t="s">
        <v>85</v>
      </c>
      <c r="P56" s="78" t="s">
        <v>61</v>
      </c>
      <c r="Q56" s="20">
        <v>44661</v>
      </c>
      <c r="R56" s="47" t="s">
        <v>368</v>
      </c>
      <c r="S56" s="44" t="s">
        <v>57</v>
      </c>
      <c r="T56" s="22">
        <f t="shared" si="2"/>
        <v>44682</v>
      </c>
      <c r="U56" s="22"/>
      <c r="V56" s="22"/>
      <c r="W56" s="23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" customHeight="1">
      <c r="A57" s="18"/>
      <c r="B57" s="18"/>
      <c r="C57" s="18"/>
      <c r="D57" s="47"/>
      <c r="E57" s="24"/>
      <c r="F57" s="18"/>
      <c r="G57" s="18"/>
      <c r="H57" s="18"/>
      <c r="I57" s="47"/>
      <c r="J57" s="24"/>
      <c r="K57" s="86"/>
      <c r="L57" s="21"/>
      <c r="M57" s="18">
        <v>5</v>
      </c>
      <c r="N57" s="48" t="s">
        <v>61</v>
      </c>
      <c r="O57" s="47" t="s">
        <v>85</v>
      </c>
      <c r="P57" s="78" t="s">
        <v>61</v>
      </c>
      <c r="Q57" s="20">
        <v>44661</v>
      </c>
      <c r="R57" s="47" t="s">
        <v>368</v>
      </c>
      <c r="S57" s="44" t="s">
        <v>57</v>
      </c>
      <c r="T57" s="22">
        <f t="shared" si="2"/>
        <v>44682</v>
      </c>
      <c r="U57" s="22"/>
      <c r="V57" s="22"/>
      <c r="W57" s="23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" customHeight="1">
      <c r="A58" s="18"/>
      <c r="B58" s="18"/>
      <c r="C58" s="18"/>
      <c r="D58" s="47"/>
      <c r="E58" s="24"/>
      <c r="F58" s="18"/>
      <c r="G58" s="18"/>
      <c r="H58" s="18"/>
      <c r="I58" s="47"/>
      <c r="J58" s="24"/>
      <c r="K58" s="86"/>
      <c r="L58" s="21"/>
      <c r="M58" s="18"/>
      <c r="N58" s="48"/>
      <c r="O58" s="47"/>
      <c r="P58" s="78"/>
      <c r="Q58" s="20"/>
      <c r="R58" s="47"/>
      <c r="S58" s="44"/>
      <c r="T58" s="22"/>
      <c r="U58" s="22"/>
      <c r="V58" s="22"/>
      <c r="W58" s="23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" customHeight="1">
      <c r="A59" s="18"/>
      <c r="B59" s="18"/>
      <c r="C59" s="18"/>
      <c r="D59" s="47"/>
      <c r="E59" s="24"/>
      <c r="F59" s="18"/>
      <c r="G59" s="18"/>
      <c r="H59" s="18"/>
      <c r="I59" s="47"/>
      <c r="J59" s="24"/>
      <c r="K59" s="86"/>
      <c r="L59" s="21"/>
      <c r="M59" s="18"/>
      <c r="N59" s="48"/>
      <c r="O59" s="47"/>
      <c r="P59" s="78"/>
      <c r="Q59" s="20"/>
      <c r="R59" s="47"/>
      <c r="S59" s="44"/>
      <c r="T59" s="22"/>
      <c r="U59" s="22"/>
      <c r="V59" s="22"/>
      <c r="W59" s="23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" customHeight="1">
      <c r="A60" s="18"/>
      <c r="B60" s="18"/>
      <c r="C60" s="18"/>
      <c r="D60" s="47"/>
      <c r="E60" s="24"/>
      <c r="F60" s="18"/>
      <c r="G60" s="18"/>
      <c r="H60" s="18"/>
      <c r="I60" s="47"/>
      <c r="J60" s="24"/>
      <c r="K60" s="86"/>
      <c r="L60" s="21"/>
      <c r="M60" s="18"/>
      <c r="N60" s="48"/>
      <c r="O60" s="47"/>
      <c r="P60" s="78"/>
      <c r="Q60" s="20"/>
      <c r="R60" s="47"/>
      <c r="S60" s="44"/>
      <c r="T60" s="22"/>
      <c r="U60" s="22"/>
      <c r="V60" s="22"/>
      <c r="W60" s="23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" customHeight="1">
      <c r="A61" s="18"/>
      <c r="B61" s="18"/>
      <c r="C61" s="18"/>
      <c r="D61" s="47"/>
      <c r="E61" s="24"/>
      <c r="F61" s="18"/>
      <c r="G61" s="18"/>
      <c r="H61" s="18"/>
      <c r="I61" s="47"/>
      <c r="J61" s="24"/>
      <c r="K61" s="86"/>
      <c r="L61" s="21"/>
      <c r="M61" s="18"/>
      <c r="N61" s="18"/>
      <c r="O61" s="47"/>
      <c r="P61" s="78"/>
      <c r="Q61" s="20"/>
      <c r="R61" s="47"/>
      <c r="S61" s="44"/>
      <c r="T61" s="22"/>
      <c r="U61" s="22"/>
      <c r="V61" s="22"/>
      <c r="W61" s="23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" customHeight="1">
      <c r="A62" s="18"/>
      <c r="B62" s="18"/>
      <c r="C62" s="18"/>
      <c r="D62" s="47"/>
      <c r="E62" s="24"/>
      <c r="F62" s="18"/>
      <c r="G62" s="18"/>
      <c r="H62" s="18"/>
      <c r="I62" s="47"/>
      <c r="J62" s="24"/>
      <c r="K62" s="86"/>
      <c r="L62" s="21"/>
      <c r="M62" s="18"/>
      <c r="N62" s="18"/>
      <c r="O62" s="47"/>
      <c r="P62" s="78"/>
      <c r="Q62" s="20"/>
      <c r="R62" s="47"/>
      <c r="S62" s="44"/>
      <c r="T62" s="22"/>
      <c r="U62" s="22"/>
      <c r="V62" s="22"/>
      <c r="W62" s="23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" customHeight="1">
      <c r="A63" s="18"/>
      <c r="B63" s="18"/>
      <c r="C63" s="18"/>
      <c r="D63" s="47"/>
      <c r="E63" s="24"/>
      <c r="F63" s="18"/>
      <c r="G63" s="18"/>
      <c r="H63" s="18"/>
      <c r="I63" s="47"/>
      <c r="J63" s="24"/>
      <c r="K63" s="86"/>
      <c r="L63" s="21"/>
      <c r="M63" s="18"/>
      <c r="N63" s="18"/>
      <c r="O63" s="47"/>
      <c r="P63" s="78"/>
      <c r="Q63" s="20"/>
      <c r="R63" s="47"/>
      <c r="S63" s="44"/>
      <c r="T63" s="22"/>
      <c r="U63" s="22"/>
      <c r="V63" s="22"/>
      <c r="W63" s="23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" customHeight="1" thickBot="1">
      <c r="A64" s="18"/>
      <c r="B64" s="18"/>
      <c r="C64" s="18"/>
      <c r="D64" s="47"/>
      <c r="E64" s="24"/>
      <c r="F64" s="18"/>
      <c r="G64" s="18"/>
      <c r="H64" s="18"/>
      <c r="I64" s="47"/>
      <c r="J64" s="24"/>
      <c r="K64" s="86"/>
      <c r="L64" s="90"/>
      <c r="M64" s="18"/>
      <c r="N64" s="18"/>
      <c r="O64" s="47"/>
      <c r="P64" s="78"/>
      <c r="Q64" s="20"/>
      <c r="R64" s="47"/>
      <c r="S64" s="44"/>
      <c r="T64" s="22"/>
      <c r="U64" s="22"/>
      <c r="V64" s="22"/>
      <c r="W64" s="23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227" t="s">
        <v>369</v>
      </c>
      <c r="B65" s="227" t="s">
        <v>147</v>
      </c>
      <c r="C65" s="227" t="s">
        <v>349</v>
      </c>
      <c r="D65" s="227" t="s">
        <v>7</v>
      </c>
      <c r="E65" s="228" t="s">
        <v>350</v>
      </c>
      <c r="F65" s="222" t="s">
        <v>370</v>
      </c>
      <c r="G65" s="222" t="s">
        <v>147</v>
      </c>
      <c r="H65" s="222" t="s">
        <v>349</v>
      </c>
      <c r="I65" s="222" t="s">
        <v>7</v>
      </c>
      <c r="J65" s="224" t="s">
        <v>352</v>
      </c>
      <c r="K65" s="215" t="s">
        <v>353</v>
      </c>
      <c r="L65" s="215" t="s">
        <v>5</v>
      </c>
      <c r="M65" s="225" t="s">
        <v>354</v>
      </c>
      <c r="N65" s="220" t="s">
        <v>355</v>
      </c>
      <c r="O65" s="220" t="s">
        <v>356</v>
      </c>
      <c r="P65" s="218" t="s">
        <v>99</v>
      </c>
      <c r="Q65" s="220" t="s">
        <v>357</v>
      </c>
      <c r="R65" s="220" t="s">
        <v>358</v>
      </c>
      <c r="S65" s="41"/>
      <c r="T65" s="16"/>
      <c r="U65" s="16"/>
      <c r="V65" s="16"/>
      <c r="W65" s="220" t="s">
        <v>359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6.5" customHeight="1" thickBot="1">
      <c r="A66" s="221"/>
      <c r="B66" s="221"/>
      <c r="C66" s="223"/>
      <c r="D66" s="223"/>
      <c r="E66" s="216"/>
      <c r="F66" s="221"/>
      <c r="G66" s="221"/>
      <c r="H66" s="221"/>
      <c r="I66" s="223"/>
      <c r="J66" s="216"/>
      <c r="K66" s="216"/>
      <c r="L66" s="216"/>
      <c r="M66" s="226"/>
      <c r="N66" s="221"/>
      <c r="O66" s="223"/>
      <c r="P66" s="219"/>
      <c r="Q66" s="221"/>
      <c r="R66" s="223"/>
      <c r="S66" s="42" t="s">
        <v>7</v>
      </c>
      <c r="T66" s="17" t="s">
        <v>20</v>
      </c>
      <c r="U66" s="17" t="s">
        <v>360</v>
      </c>
      <c r="V66" s="17" t="s">
        <v>361</v>
      </c>
      <c r="W66" s="22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4.25" customHeight="1">
      <c r="A67" s="19">
        <v>1</v>
      </c>
      <c r="B67" s="19">
        <v>190930</v>
      </c>
      <c r="C67" s="44" t="s">
        <v>61</v>
      </c>
      <c r="D67" s="46" t="s">
        <v>362</v>
      </c>
      <c r="E67" s="20">
        <v>44482</v>
      </c>
      <c r="F67" s="19">
        <v>3</v>
      </c>
      <c r="G67" s="84">
        <v>189929</v>
      </c>
      <c r="H67" s="44" t="s">
        <v>61</v>
      </c>
      <c r="I67" s="46" t="s">
        <v>95</v>
      </c>
      <c r="J67" s="20">
        <v>44468</v>
      </c>
      <c r="K67" s="86">
        <v>44550</v>
      </c>
      <c r="L67" s="92" t="s">
        <v>371</v>
      </c>
      <c r="M67" s="18">
        <v>1</v>
      </c>
      <c r="N67" s="49" t="s">
        <v>61</v>
      </c>
      <c r="O67" s="47" t="s">
        <v>61</v>
      </c>
      <c r="P67" s="78" t="s">
        <v>61</v>
      </c>
      <c r="Q67" s="39">
        <v>44572</v>
      </c>
      <c r="R67" s="47" t="s">
        <v>368</v>
      </c>
      <c r="S67" s="45" t="s">
        <v>61</v>
      </c>
      <c r="T67" s="22">
        <f>Q67+21</f>
        <v>44593</v>
      </c>
      <c r="U67" s="22">
        <f>E67+270</f>
        <v>44752</v>
      </c>
      <c r="V67" s="22">
        <f>J67+270</f>
        <v>44738</v>
      </c>
      <c r="W67" s="23" t="s">
        <v>372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4.25" customHeight="1">
      <c r="A68" s="18">
        <v>2</v>
      </c>
      <c r="B68" s="19">
        <v>190930</v>
      </c>
      <c r="C68" s="44" t="s">
        <v>61</v>
      </c>
      <c r="D68" s="46" t="s">
        <v>362</v>
      </c>
      <c r="E68" s="20">
        <v>44482</v>
      </c>
      <c r="F68" s="18">
        <v>3</v>
      </c>
      <c r="G68" s="84">
        <v>189929</v>
      </c>
      <c r="H68" s="44" t="s">
        <v>61</v>
      </c>
      <c r="I68" s="46" t="s">
        <v>95</v>
      </c>
      <c r="J68" s="20">
        <v>44468</v>
      </c>
      <c r="K68" s="86"/>
      <c r="L68" s="93" t="s">
        <v>371</v>
      </c>
      <c r="M68" s="18"/>
      <c r="N68" s="49"/>
      <c r="O68" s="47"/>
      <c r="P68" s="78"/>
      <c r="Q68" s="39"/>
      <c r="R68" s="47"/>
      <c r="S68" s="45"/>
      <c r="T68" s="22"/>
      <c r="U68" s="22">
        <f>E68+270</f>
        <v>44752</v>
      </c>
      <c r="V68" s="22">
        <f>J68+270</f>
        <v>44738</v>
      </c>
      <c r="W68" s="23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4.25" customHeight="1">
      <c r="A69" s="18"/>
      <c r="B69" s="19"/>
      <c r="C69" s="44"/>
      <c r="D69" s="46"/>
      <c r="E69" s="20"/>
      <c r="F69" s="18"/>
      <c r="G69" s="19"/>
      <c r="H69" s="44"/>
      <c r="I69" s="46"/>
      <c r="J69" s="20"/>
      <c r="K69" s="86"/>
      <c r="L69" s="21"/>
      <c r="M69" s="18">
        <v>2</v>
      </c>
      <c r="N69" s="48">
        <v>23</v>
      </c>
      <c r="O69" s="47" t="s">
        <v>56</v>
      </c>
      <c r="P69" s="78">
        <v>198820</v>
      </c>
      <c r="Q69" s="39">
        <v>44595</v>
      </c>
      <c r="R69" s="47" t="s">
        <v>364</v>
      </c>
      <c r="S69" s="45" t="s">
        <v>57</v>
      </c>
      <c r="T69" s="22">
        <f>Q69+21</f>
        <v>44616</v>
      </c>
      <c r="U69" s="22"/>
      <c r="V69" s="22"/>
      <c r="W69" s="23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4.25" customHeight="1">
      <c r="A70" s="18"/>
      <c r="B70" s="18"/>
      <c r="C70" s="18"/>
      <c r="D70" s="46"/>
      <c r="E70" s="24"/>
      <c r="F70" s="18"/>
      <c r="G70" s="18"/>
      <c r="H70" s="18"/>
      <c r="I70" s="46"/>
      <c r="J70" s="24"/>
      <c r="K70" s="86"/>
      <c r="L70" s="21"/>
      <c r="M70" s="18">
        <v>2</v>
      </c>
      <c r="N70" s="48">
        <v>24</v>
      </c>
      <c r="O70" s="47" t="s">
        <v>56</v>
      </c>
      <c r="P70" s="78">
        <v>198820</v>
      </c>
      <c r="Q70" s="39">
        <v>44595</v>
      </c>
      <c r="R70" s="47" t="s">
        <v>364</v>
      </c>
      <c r="S70" s="45" t="s">
        <v>57</v>
      </c>
      <c r="T70" s="22">
        <f t="shared" ref="T70:T106" si="3">Q70+21</f>
        <v>44616</v>
      </c>
      <c r="U70" s="22"/>
      <c r="V70" s="22"/>
      <c r="W70" s="23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4.25" customHeight="1">
      <c r="A71" s="18"/>
      <c r="B71" s="18"/>
      <c r="C71" s="18"/>
      <c r="D71" s="46"/>
      <c r="E71" s="24"/>
      <c r="F71" s="18"/>
      <c r="G71" s="18"/>
      <c r="H71" s="18"/>
      <c r="I71" s="46"/>
      <c r="J71" s="24"/>
      <c r="K71" s="86"/>
      <c r="L71" s="21"/>
      <c r="M71" s="18">
        <v>2</v>
      </c>
      <c r="N71" s="48">
        <v>25</v>
      </c>
      <c r="O71" s="47" t="s">
        <v>56</v>
      </c>
      <c r="P71" s="78">
        <v>198820</v>
      </c>
      <c r="Q71" s="39">
        <v>44595</v>
      </c>
      <c r="R71" s="47" t="s">
        <v>364</v>
      </c>
      <c r="S71" s="45" t="s">
        <v>57</v>
      </c>
      <c r="T71" s="22">
        <f t="shared" si="3"/>
        <v>44616</v>
      </c>
      <c r="U71" s="22"/>
      <c r="V71" s="22"/>
      <c r="W71" s="23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4.25" customHeight="1">
      <c r="A72" s="18"/>
      <c r="B72" s="18"/>
      <c r="C72" s="18"/>
      <c r="D72" s="46"/>
      <c r="E72" s="24"/>
      <c r="F72" s="18"/>
      <c r="G72" s="18"/>
      <c r="H72" s="18"/>
      <c r="I72" s="46"/>
      <c r="J72" s="24"/>
      <c r="K72" s="86"/>
      <c r="L72" s="21"/>
      <c r="M72" s="18">
        <v>2</v>
      </c>
      <c r="N72" s="48">
        <v>26</v>
      </c>
      <c r="O72" s="47" t="s">
        <v>56</v>
      </c>
      <c r="P72" s="78">
        <v>198820</v>
      </c>
      <c r="Q72" s="39">
        <v>44595</v>
      </c>
      <c r="R72" s="47" t="s">
        <v>364</v>
      </c>
      <c r="S72" s="45" t="s">
        <v>57</v>
      </c>
      <c r="T72" s="22">
        <f t="shared" si="3"/>
        <v>44616</v>
      </c>
      <c r="U72" s="22"/>
      <c r="V72" s="22"/>
      <c r="W72" s="23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4.25" customHeight="1">
      <c r="A73" s="18"/>
      <c r="B73" s="18"/>
      <c r="C73" s="18"/>
      <c r="D73" s="46"/>
      <c r="E73" s="24"/>
      <c r="F73" s="18"/>
      <c r="G73" s="18"/>
      <c r="H73" s="18"/>
      <c r="I73" s="46"/>
      <c r="J73" s="24"/>
      <c r="K73" s="86"/>
      <c r="L73" s="21"/>
      <c r="M73" s="18">
        <v>2</v>
      </c>
      <c r="N73" s="48">
        <v>27</v>
      </c>
      <c r="O73" s="47" t="s">
        <v>56</v>
      </c>
      <c r="P73" s="78">
        <v>198821</v>
      </c>
      <c r="Q73" s="39">
        <v>44595</v>
      </c>
      <c r="R73" s="47" t="s">
        <v>364</v>
      </c>
      <c r="S73" s="45" t="s">
        <v>57</v>
      </c>
      <c r="T73" s="22">
        <f t="shared" si="3"/>
        <v>44616</v>
      </c>
      <c r="U73" s="22"/>
      <c r="V73" s="22"/>
      <c r="W73" s="23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4.25" customHeight="1">
      <c r="A74" s="18"/>
      <c r="B74" s="18"/>
      <c r="C74" s="18"/>
      <c r="D74" s="46"/>
      <c r="E74" s="24"/>
      <c r="F74" s="18"/>
      <c r="G74" s="18"/>
      <c r="H74" s="18"/>
      <c r="I74" s="47"/>
      <c r="J74" s="24"/>
      <c r="K74" s="86"/>
      <c r="L74" s="21"/>
      <c r="M74" s="18">
        <v>2</v>
      </c>
      <c r="N74" s="48">
        <v>28</v>
      </c>
      <c r="O74" s="47" t="s">
        <v>63</v>
      </c>
      <c r="P74" s="78">
        <v>200095</v>
      </c>
      <c r="Q74" s="39">
        <v>44595</v>
      </c>
      <c r="R74" s="47" t="s">
        <v>364</v>
      </c>
      <c r="S74" s="45" t="s">
        <v>57</v>
      </c>
      <c r="T74" s="22">
        <f t="shared" si="3"/>
        <v>44616</v>
      </c>
      <c r="U74" s="22"/>
      <c r="V74" s="22"/>
      <c r="W74" s="23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4.25" customHeight="1">
      <c r="A75" s="18"/>
      <c r="B75" s="18"/>
      <c r="C75" s="18"/>
      <c r="D75" s="46"/>
      <c r="E75" s="24"/>
      <c r="F75" s="18"/>
      <c r="G75" s="18"/>
      <c r="H75" s="18"/>
      <c r="I75" s="47"/>
      <c r="J75" s="24"/>
      <c r="K75" s="86"/>
      <c r="L75" s="21"/>
      <c r="M75" s="18">
        <v>2</v>
      </c>
      <c r="N75" s="48">
        <v>29</v>
      </c>
      <c r="O75" s="47" t="s">
        <v>63</v>
      </c>
      <c r="P75" s="78">
        <v>200095</v>
      </c>
      <c r="Q75" s="39">
        <v>44595</v>
      </c>
      <c r="R75" s="47" t="s">
        <v>364</v>
      </c>
      <c r="S75" s="45" t="s">
        <v>57</v>
      </c>
      <c r="T75" s="22">
        <f>Q75+21</f>
        <v>44616</v>
      </c>
      <c r="U75" s="22"/>
      <c r="V75" s="22"/>
      <c r="W75" s="23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4.25" customHeight="1">
      <c r="A76" s="18"/>
      <c r="B76" s="18"/>
      <c r="C76" s="44"/>
      <c r="D76" s="46"/>
      <c r="E76" s="20"/>
      <c r="F76" s="18"/>
      <c r="G76" s="85"/>
      <c r="H76" s="44"/>
      <c r="I76" s="47"/>
      <c r="J76" s="20"/>
      <c r="K76" s="86"/>
      <c r="L76" s="21"/>
      <c r="M76" s="18"/>
      <c r="N76" s="48"/>
      <c r="O76" s="47"/>
      <c r="P76" s="78"/>
      <c r="Q76" s="39"/>
      <c r="R76" s="47"/>
      <c r="S76" s="45"/>
      <c r="T76" s="22"/>
      <c r="U76" s="22"/>
      <c r="V76" s="22"/>
      <c r="W76" s="23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" customHeight="1">
      <c r="A77" s="18">
        <v>1</v>
      </c>
      <c r="B77" s="18">
        <v>194883</v>
      </c>
      <c r="C77" s="44" t="s">
        <v>61</v>
      </c>
      <c r="D77" s="46" t="s">
        <v>362</v>
      </c>
      <c r="E77" s="20">
        <v>44482</v>
      </c>
      <c r="F77" s="18">
        <v>3</v>
      </c>
      <c r="G77" s="85">
        <v>189929</v>
      </c>
      <c r="H77" s="44" t="s">
        <v>61</v>
      </c>
      <c r="I77" s="47" t="s">
        <v>95</v>
      </c>
      <c r="J77" s="20">
        <v>44468</v>
      </c>
      <c r="K77" s="86">
        <v>44629</v>
      </c>
      <c r="L77" s="93" t="s">
        <v>371</v>
      </c>
      <c r="M77" s="18">
        <v>1</v>
      </c>
      <c r="N77" s="18">
        <v>68</v>
      </c>
      <c r="O77" s="46"/>
      <c r="P77" s="78"/>
      <c r="Q77" s="39">
        <v>44649</v>
      </c>
      <c r="R77" s="47" t="s">
        <v>364</v>
      </c>
      <c r="S77" s="47" t="s">
        <v>57</v>
      </c>
      <c r="T77" s="22">
        <f t="shared" si="3"/>
        <v>44670</v>
      </c>
      <c r="U77" s="22">
        <f>E77+270</f>
        <v>44752</v>
      </c>
      <c r="V77" s="22">
        <f>J77+270</f>
        <v>44738</v>
      </c>
      <c r="W77" s="23" t="s">
        <v>373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" customHeight="1">
      <c r="A78" s="18">
        <v>3</v>
      </c>
      <c r="B78" s="18">
        <v>200489</v>
      </c>
      <c r="C78" s="44" t="s">
        <v>61</v>
      </c>
      <c r="D78" s="47" t="s">
        <v>362</v>
      </c>
      <c r="E78" s="24">
        <v>44531</v>
      </c>
      <c r="F78" s="18">
        <v>3</v>
      </c>
      <c r="G78" s="85">
        <v>189929</v>
      </c>
      <c r="H78" s="44" t="s">
        <v>61</v>
      </c>
      <c r="I78" s="47" t="s">
        <v>95</v>
      </c>
      <c r="J78" s="20">
        <v>44468</v>
      </c>
      <c r="K78" s="86">
        <v>44629</v>
      </c>
      <c r="L78" s="93" t="s">
        <v>371</v>
      </c>
      <c r="M78" s="18">
        <v>1</v>
      </c>
      <c r="N78" s="18">
        <v>69</v>
      </c>
      <c r="O78" s="46"/>
      <c r="P78" s="78"/>
      <c r="Q78" s="39">
        <v>44649</v>
      </c>
      <c r="R78" s="47" t="s">
        <v>364</v>
      </c>
      <c r="S78" s="47" t="s">
        <v>57</v>
      </c>
      <c r="T78" s="22">
        <f t="shared" si="3"/>
        <v>44670</v>
      </c>
      <c r="U78" s="22"/>
      <c r="V78" s="22"/>
      <c r="W78" s="23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" customHeight="1">
      <c r="A79" s="18"/>
      <c r="B79" s="18"/>
      <c r="C79" s="18"/>
      <c r="D79" s="47"/>
      <c r="E79" s="24"/>
      <c r="F79" s="18"/>
      <c r="G79" s="18"/>
      <c r="H79" s="18"/>
      <c r="I79" s="47"/>
      <c r="J79" s="24"/>
      <c r="K79" s="86"/>
      <c r="L79" s="21"/>
      <c r="M79" s="18">
        <v>1</v>
      </c>
      <c r="N79" s="18">
        <v>70</v>
      </c>
      <c r="O79" s="46"/>
      <c r="P79" s="78"/>
      <c r="Q79" s="39">
        <v>44649</v>
      </c>
      <c r="R79" s="47" t="s">
        <v>364</v>
      </c>
      <c r="S79" s="47" t="s">
        <v>57</v>
      </c>
      <c r="T79" s="22">
        <f t="shared" si="3"/>
        <v>44670</v>
      </c>
      <c r="U79" s="22"/>
      <c r="V79" s="22"/>
      <c r="W79" s="23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" customHeight="1">
      <c r="A80" s="18"/>
      <c r="B80" s="18"/>
      <c r="C80" s="18"/>
      <c r="D80" s="47"/>
      <c r="E80" s="24"/>
      <c r="F80" s="18"/>
      <c r="G80" s="18"/>
      <c r="H80" s="18"/>
      <c r="I80" s="47"/>
      <c r="J80" s="24"/>
      <c r="K80" s="86"/>
      <c r="L80" s="21"/>
      <c r="M80" s="18">
        <v>1</v>
      </c>
      <c r="N80" s="18">
        <v>71</v>
      </c>
      <c r="O80" s="46"/>
      <c r="P80" s="78"/>
      <c r="Q80" s="39">
        <v>44649</v>
      </c>
      <c r="R80" s="47" t="s">
        <v>364</v>
      </c>
      <c r="S80" s="47" t="s">
        <v>57</v>
      </c>
      <c r="T80" s="22">
        <f t="shared" si="3"/>
        <v>44670</v>
      </c>
      <c r="U80" s="22"/>
      <c r="V80" s="22"/>
      <c r="W80" s="23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" customHeight="1">
      <c r="A81" s="18"/>
      <c r="B81" s="18"/>
      <c r="C81" s="18"/>
      <c r="D81" s="47"/>
      <c r="E81" s="24"/>
      <c r="F81" s="18"/>
      <c r="G81" s="18"/>
      <c r="H81" s="18"/>
      <c r="I81" s="47"/>
      <c r="J81" s="24"/>
      <c r="K81" s="86"/>
      <c r="L81" s="21"/>
      <c r="M81" s="18">
        <v>1</v>
      </c>
      <c r="N81" s="18">
        <v>72</v>
      </c>
      <c r="O81" s="46"/>
      <c r="P81" s="78"/>
      <c r="Q81" s="39">
        <v>44649</v>
      </c>
      <c r="R81" s="47" t="s">
        <v>364</v>
      </c>
      <c r="S81" s="47" t="s">
        <v>57</v>
      </c>
      <c r="T81" s="22">
        <f t="shared" si="3"/>
        <v>44670</v>
      </c>
      <c r="U81" s="22"/>
      <c r="V81" s="22"/>
      <c r="W81" s="23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" customHeight="1">
      <c r="A82" s="18"/>
      <c r="B82" s="18"/>
      <c r="C82" s="18"/>
      <c r="D82" s="47"/>
      <c r="E82" s="24"/>
      <c r="F82" s="18"/>
      <c r="G82" s="18"/>
      <c r="H82" s="18"/>
      <c r="I82" s="47"/>
      <c r="J82" s="24"/>
      <c r="K82" s="86"/>
      <c r="L82" s="21"/>
      <c r="M82" s="18">
        <v>1</v>
      </c>
      <c r="N82" s="18">
        <v>73</v>
      </c>
      <c r="O82" s="46"/>
      <c r="P82" s="78"/>
      <c r="Q82" s="39">
        <v>44649</v>
      </c>
      <c r="R82" s="47" t="s">
        <v>364</v>
      </c>
      <c r="S82" s="47" t="s">
        <v>57</v>
      </c>
      <c r="T82" s="22">
        <f t="shared" si="3"/>
        <v>44670</v>
      </c>
      <c r="U82" s="22"/>
      <c r="V82" s="22"/>
      <c r="W82" s="23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" customHeight="1">
      <c r="A83" s="18"/>
      <c r="B83" s="18"/>
      <c r="C83" s="18"/>
      <c r="D83" s="47"/>
      <c r="E83" s="24"/>
      <c r="F83" s="18"/>
      <c r="G83" s="18"/>
      <c r="H83" s="18"/>
      <c r="I83" s="47"/>
      <c r="J83" s="24"/>
      <c r="K83" s="86"/>
      <c r="L83" s="21"/>
      <c r="M83" s="18">
        <v>1</v>
      </c>
      <c r="N83" s="18">
        <v>74</v>
      </c>
      <c r="O83" s="46"/>
      <c r="P83" s="78"/>
      <c r="Q83" s="39">
        <v>44649</v>
      </c>
      <c r="R83" s="47" t="s">
        <v>364</v>
      </c>
      <c r="S83" s="47" t="s">
        <v>57</v>
      </c>
      <c r="T83" s="22">
        <f t="shared" si="3"/>
        <v>44670</v>
      </c>
      <c r="U83" s="22"/>
      <c r="V83" s="22"/>
      <c r="W83" s="23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" customHeight="1">
      <c r="A84" s="18"/>
      <c r="B84" s="18"/>
      <c r="C84" s="18"/>
      <c r="D84" s="47"/>
      <c r="E84" s="24"/>
      <c r="F84" s="18"/>
      <c r="G84" s="18"/>
      <c r="H84" s="18"/>
      <c r="I84" s="47"/>
      <c r="J84" s="24"/>
      <c r="K84" s="86"/>
      <c r="L84" s="21"/>
      <c r="M84" s="18">
        <v>1</v>
      </c>
      <c r="N84" s="18">
        <v>75</v>
      </c>
      <c r="O84" s="46"/>
      <c r="P84" s="78"/>
      <c r="Q84" s="39">
        <v>44649</v>
      </c>
      <c r="R84" s="47" t="s">
        <v>364</v>
      </c>
      <c r="S84" s="47" t="s">
        <v>57</v>
      </c>
      <c r="T84" s="22">
        <f t="shared" si="3"/>
        <v>44670</v>
      </c>
      <c r="U84" s="22"/>
      <c r="V84" s="22"/>
      <c r="W84" s="23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" customHeight="1">
      <c r="A85" s="18"/>
      <c r="B85" s="18"/>
      <c r="C85" s="18"/>
      <c r="D85" s="47"/>
      <c r="E85" s="24"/>
      <c r="F85" s="18"/>
      <c r="G85" s="18"/>
      <c r="H85" s="18"/>
      <c r="I85" s="47"/>
      <c r="J85" s="24"/>
      <c r="K85" s="86"/>
      <c r="L85" s="21"/>
      <c r="M85" s="18">
        <v>1</v>
      </c>
      <c r="N85" s="18">
        <v>76</v>
      </c>
      <c r="O85" s="46"/>
      <c r="P85" s="78"/>
      <c r="Q85" s="39">
        <v>44649</v>
      </c>
      <c r="R85" s="47" t="s">
        <v>364</v>
      </c>
      <c r="S85" s="47" t="s">
        <v>57</v>
      </c>
      <c r="T85" s="22">
        <f t="shared" si="3"/>
        <v>44670</v>
      </c>
      <c r="U85" s="22"/>
      <c r="V85" s="22"/>
      <c r="W85" s="23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" customHeight="1">
      <c r="A86" s="18"/>
      <c r="B86" s="18"/>
      <c r="C86" s="18"/>
      <c r="D86" s="47"/>
      <c r="E86" s="24"/>
      <c r="F86" s="18"/>
      <c r="G86" s="18"/>
      <c r="H86" s="18"/>
      <c r="I86" s="47"/>
      <c r="J86" s="24"/>
      <c r="K86" s="86"/>
      <c r="L86" s="21"/>
      <c r="M86" s="18">
        <v>1</v>
      </c>
      <c r="N86" s="18">
        <v>77</v>
      </c>
      <c r="O86" s="46"/>
      <c r="P86" s="78"/>
      <c r="Q86" s="39">
        <v>44649</v>
      </c>
      <c r="R86" s="47" t="s">
        <v>364</v>
      </c>
      <c r="S86" s="47" t="s">
        <v>57</v>
      </c>
      <c r="T86" s="22">
        <f>Q86+21</f>
        <v>44670</v>
      </c>
      <c r="U86" s="22"/>
      <c r="V86" s="22"/>
      <c r="W86" s="23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" customHeight="1">
      <c r="A87" s="18"/>
      <c r="B87" s="18"/>
      <c r="C87" s="18"/>
      <c r="D87" s="47"/>
      <c r="E87" s="24"/>
      <c r="F87" s="18"/>
      <c r="G87" s="18"/>
      <c r="H87" s="18"/>
      <c r="I87" s="47"/>
      <c r="J87" s="24"/>
      <c r="K87" s="86"/>
      <c r="L87" s="21"/>
      <c r="M87" s="18">
        <v>1</v>
      </c>
      <c r="N87" s="18">
        <v>78</v>
      </c>
      <c r="O87" s="46"/>
      <c r="P87" s="78"/>
      <c r="Q87" s="39">
        <v>44649</v>
      </c>
      <c r="R87" s="47" t="s">
        <v>364</v>
      </c>
      <c r="S87" s="47" t="s">
        <v>57</v>
      </c>
      <c r="T87" s="22">
        <f t="shared" si="3"/>
        <v>44670</v>
      </c>
      <c r="U87" s="22"/>
      <c r="V87" s="22"/>
      <c r="W87" s="23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" customHeight="1">
      <c r="A88" s="18"/>
      <c r="B88" s="18"/>
      <c r="C88" s="18"/>
      <c r="D88" s="47"/>
      <c r="E88" s="24"/>
      <c r="F88" s="18"/>
      <c r="G88" s="18"/>
      <c r="H88" s="18"/>
      <c r="I88" s="47"/>
      <c r="J88" s="24"/>
      <c r="K88" s="86"/>
      <c r="L88" s="21"/>
      <c r="M88" s="18">
        <v>1</v>
      </c>
      <c r="N88" s="18">
        <v>79</v>
      </c>
      <c r="O88" s="46"/>
      <c r="P88" s="78"/>
      <c r="Q88" s="39">
        <v>44649</v>
      </c>
      <c r="R88" s="47" t="s">
        <v>364</v>
      </c>
      <c r="S88" s="47" t="s">
        <v>57</v>
      </c>
      <c r="T88" s="22">
        <f t="shared" si="3"/>
        <v>44670</v>
      </c>
      <c r="U88" s="22"/>
      <c r="V88" s="22"/>
      <c r="W88" s="23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" customHeight="1">
      <c r="A89" s="18"/>
      <c r="B89" s="18"/>
      <c r="C89" s="18"/>
      <c r="D89" s="47"/>
      <c r="E89" s="24"/>
      <c r="F89" s="18"/>
      <c r="G89" s="18"/>
      <c r="H89" s="18"/>
      <c r="I89" s="47"/>
      <c r="J89" s="24"/>
      <c r="K89" s="86"/>
      <c r="L89" s="21"/>
      <c r="M89" s="18">
        <v>1</v>
      </c>
      <c r="N89" s="18">
        <v>80</v>
      </c>
      <c r="O89" s="46"/>
      <c r="P89" s="78"/>
      <c r="Q89" s="39">
        <v>44649</v>
      </c>
      <c r="R89" s="47" t="s">
        <v>364</v>
      </c>
      <c r="S89" s="47" t="s">
        <v>57</v>
      </c>
      <c r="T89" s="22">
        <f t="shared" si="3"/>
        <v>44670</v>
      </c>
      <c r="U89" s="22"/>
      <c r="V89" s="22"/>
      <c r="W89" s="23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" customHeight="1">
      <c r="A90" s="18"/>
      <c r="B90" s="18"/>
      <c r="C90" s="18"/>
      <c r="D90" s="47"/>
      <c r="E90" s="24"/>
      <c r="F90" s="18"/>
      <c r="G90" s="18"/>
      <c r="H90" s="18"/>
      <c r="I90" s="47"/>
      <c r="J90" s="24"/>
      <c r="K90" s="86"/>
      <c r="L90" s="21"/>
      <c r="M90" s="18">
        <v>1</v>
      </c>
      <c r="N90" s="18">
        <v>81</v>
      </c>
      <c r="O90" s="46"/>
      <c r="P90" s="78"/>
      <c r="Q90" s="39">
        <v>44649</v>
      </c>
      <c r="R90" s="47" t="s">
        <v>364</v>
      </c>
      <c r="S90" s="47" t="s">
        <v>57</v>
      </c>
      <c r="T90" s="22">
        <f t="shared" si="3"/>
        <v>44670</v>
      </c>
      <c r="U90" s="22"/>
      <c r="V90" s="22"/>
      <c r="W90" s="23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" customHeight="1">
      <c r="A91" s="18"/>
      <c r="B91" s="18"/>
      <c r="C91" s="18"/>
      <c r="D91" s="47"/>
      <c r="E91" s="24"/>
      <c r="F91" s="18"/>
      <c r="G91" s="18"/>
      <c r="H91" s="18"/>
      <c r="I91" s="47"/>
      <c r="J91" s="24"/>
      <c r="K91" s="86"/>
      <c r="L91" s="21"/>
      <c r="M91" s="18">
        <v>1</v>
      </c>
      <c r="N91" s="18">
        <v>82</v>
      </c>
      <c r="O91" s="46"/>
      <c r="P91" s="78"/>
      <c r="Q91" s="39">
        <v>44649</v>
      </c>
      <c r="R91" s="47" t="s">
        <v>364</v>
      </c>
      <c r="S91" s="47" t="s">
        <v>57</v>
      </c>
      <c r="T91" s="22">
        <f t="shared" si="3"/>
        <v>44670</v>
      </c>
      <c r="U91" s="22"/>
      <c r="V91" s="22"/>
      <c r="W91" s="23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" customHeight="1">
      <c r="A92" s="18"/>
      <c r="B92" s="18"/>
      <c r="C92" s="18"/>
      <c r="D92" s="47"/>
      <c r="E92" s="24"/>
      <c r="F92" s="18"/>
      <c r="G92" s="18"/>
      <c r="H92" s="18"/>
      <c r="I92" s="47"/>
      <c r="J92" s="24"/>
      <c r="K92" s="86"/>
      <c r="L92" s="21"/>
      <c r="M92" s="18">
        <v>1</v>
      </c>
      <c r="N92" s="18">
        <v>83</v>
      </c>
      <c r="O92" s="46"/>
      <c r="P92" s="78"/>
      <c r="Q92" s="39">
        <v>44649</v>
      </c>
      <c r="R92" s="47" t="s">
        <v>364</v>
      </c>
      <c r="S92" s="47" t="s">
        <v>57</v>
      </c>
      <c r="T92" s="22">
        <f t="shared" si="3"/>
        <v>44670</v>
      </c>
      <c r="U92" s="22"/>
      <c r="V92" s="22"/>
      <c r="W92" s="23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" customHeight="1">
      <c r="A93" s="18"/>
      <c r="B93" s="18"/>
      <c r="C93" s="18"/>
      <c r="D93" s="47"/>
      <c r="E93" s="24"/>
      <c r="F93" s="18"/>
      <c r="G93" s="18"/>
      <c r="H93" s="18"/>
      <c r="I93" s="47"/>
      <c r="J93" s="24"/>
      <c r="K93" s="86"/>
      <c r="L93" s="21"/>
      <c r="M93" s="18"/>
      <c r="N93" s="18"/>
      <c r="O93" s="46"/>
      <c r="P93" s="78"/>
      <c r="Q93" s="39"/>
      <c r="R93" s="47"/>
      <c r="S93" s="47"/>
      <c r="T93" s="22"/>
      <c r="U93" s="22"/>
      <c r="V93" s="22"/>
      <c r="W93" s="23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" customHeight="1">
      <c r="A94" s="18"/>
      <c r="B94" s="18"/>
      <c r="C94" s="18"/>
      <c r="D94" s="47"/>
      <c r="E94" s="24"/>
      <c r="F94" s="18"/>
      <c r="G94" s="18"/>
      <c r="H94" s="18"/>
      <c r="I94" s="47"/>
      <c r="J94" s="24"/>
      <c r="K94" s="86"/>
      <c r="L94" s="21"/>
      <c r="M94" s="18">
        <v>2</v>
      </c>
      <c r="N94" s="18"/>
      <c r="O94" s="46"/>
      <c r="P94" s="78"/>
      <c r="Q94" s="39">
        <v>44671</v>
      </c>
      <c r="R94" s="47"/>
      <c r="S94" s="47" t="s">
        <v>57</v>
      </c>
      <c r="T94" s="22">
        <f t="shared" si="3"/>
        <v>44692</v>
      </c>
      <c r="U94" s="22"/>
      <c r="V94" s="22"/>
      <c r="W94" s="23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" customHeight="1">
      <c r="A95" s="18"/>
      <c r="B95" s="18"/>
      <c r="C95" s="18"/>
      <c r="D95" s="47"/>
      <c r="E95" s="24"/>
      <c r="F95" s="18"/>
      <c r="G95" s="18"/>
      <c r="H95" s="18"/>
      <c r="I95" s="47"/>
      <c r="J95" s="24"/>
      <c r="K95" s="86"/>
      <c r="L95" s="21"/>
      <c r="M95" s="18">
        <v>2</v>
      </c>
      <c r="N95" s="18"/>
      <c r="O95" s="46"/>
      <c r="P95" s="78"/>
      <c r="Q95" s="39">
        <v>44671</v>
      </c>
      <c r="R95" s="47"/>
      <c r="S95" s="47" t="s">
        <v>57</v>
      </c>
      <c r="T95" s="22">
        <f t="shared" si="3"/>
        <v>44692</v>
      </c>
      <c r="U95" s="22"/>
      <c r="V95" s="22"/>
      <c r="W95" s="23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" customHeight="1">
      <c r="A96" s="18"/>
      <c r="B96" s="18"/>
      <c r="C96" s="18"/>
      <c r="D96" s="47"/>
      <c r="E96" s="24"/>
      <c r="F96" s="18"/>
      <c r="G96" s="18"/>
      <c r="H96" s="18"/>
      <c r="I96" s="47"/>
      <c r="J96" s="24"/>
      <c r="K96" s="86"/>
      <c r="L96" s="21"/>
      <c r="M96" s="18">
        <v>2</v>
      </c>
      <c r="N96" s="18"/>
      <c r="O96" s="46"/>
      <c r="P96" s="78"/>
      <c r="Q96" s="39">
        <v>44671</v>
      </c>
      <c r="R96" s="47"/>
      <c r="S96" s="47" t="s">
        <v>57</v>
      </c>
      <c r="T96" s="22">
        <f t="shared" si="3"/>
        <v>44692</v>
      </c>
      <c r="U96" s="22"/>
      <c r="V96" s="22"/>
      <c r="W96" s="23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" customHeight="1">
      <c r="A97" s="18"/>
      <c r="B97" s="18"/>
      <c r="C97" s="18"/>
      <c r="D97" s="47"/>
      <c r="E97" s="24"/>
      <c r="F97" s="18"/>
      <c r="G97" s="18"/>
      <c r="H97" s="18"/>
      <c r="I97" s="47"/>
      <c r="J97" s="24"/>
      <c r="K97" s="86"/>
      <c r="L97" s="21"/>
      <c r="M97" s="18">
        <v>2</v>
      </c>
      <c r="N97" s="18"/>
      <c r="O97" s="46"/>
      <c r="P97" s="78"/>
      <c r="Q97" s="39">
        <v>44671</v>
      </c>
      <c r="R97" s="47"/>
      <c r="S97" s="47" t="s">
        <v>57</v>
      </c>
      <c r="T97" s="22">
        <f t="shared" si="3"/>
        <v>44692</v>
      </c>
      <c r="U97" s="22"/>
      <c r="V97" s="22"/>
      <c r="W97" s="23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" customHeight="1">
      <c r="A98" s="18"/>
      <c r="B98" s="18"/>
      <c r="C98" s="18"/>
      <c r="D98" s="47"/>
      <c r="E98" s="24"/>
      <c r="F98" s="18"/>
      <c r="G98" s="18"/>
      <c r="H98" s="18"/>
      <c r="I98" s="47"/>
      <c r="J98" s="24"/>
      <c r="K98" s="86"/>
      <c r="L98" s="21"/>
      <c r="M98" s="18">
        <v>2</v>
      </c>
      <c r="N98" s="18"/>
      <c r="O98" s="46"/>
      <c r="P98" s="78"/>
      <c r="Q98" s="39">
        <v>44671</v>
      </c>
      <c r="R98" s="47"/>
      <c r="S98" s="47" t="s">
        <v>57</v>
      </c>
      <c r="T98" s="22">
        <f t="shared" si="3"/>
        <v>44692</v>
      </c>
      <c r="U98" s="22"/>
      <c r="V98" s="22"/>
      <c r="W98" s="23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" customHeight="1">
      <c r="A99" s="18"/>
      <c r="B99" s="18"/>
      <c r="C99" s="18"/>
      <c r="D99" s="47"/>
      <c r="E99" s="24"/>
      <c r="F99" s="18"/>
      <c r="G99" s="18"/>
      <c r="H99" s="18"/>
      <c r="I99" s="47"/>
      <c r="J99" s="24"/>
      <c r="K99" s="86"/>
      <c r="L99" s="21"/>
      <c r="M99" s="18">
        <v>2</v>
      </c>
      <c r="N99" s="18"/>
      <c r="O99" s="46"/>
      <c r="P99" s="78"/>
      <c r="Q99" s="39">
        <v>44671</v>
      </c>
      <c r="R99" s="47"/>
      <c r="S99" s="47" t="s">
        <v>57</v>
      </c>
      <c r="T99" s="22">
        <f t="shared" si="3"/>
        <v>44692</v>
      </c>
      <c r="U99" s="22"/>
      <c r="V99" s="22"/>
      <c r="W99" s="23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" customHeight="1">
      <c r="A100" s="18"/>
      <c r="B100" s="18"/>
      <c r="C100" s="18"/>
      <c r="D100" s="47"/>
      <c r="E100" s="24"/>
      <c r="F100" s="18"/>
      <c r="G100" s="18"/>
      <c r="H100" s="18"/>
      <c r="I100" s="47"/>
      <c r="J100" s="24"/>
      <c r="K100" s="86"/>
      <c r="L100" s="21"/>
      <c r="M100" s="18">
        <v>2</v>
      </c>
      <c r="N100" s="18"/>
      <c r="O100" s="46"/>
      <c r="P100" s="78"/>
      <c r="Q100" s="39">
        <v>44671</v>
      </c>
      <c r="R100" s="47"/>
      <c r="S100" s="47" t="s">
        <v>57</v>
      </c>
      <c r="T100" s="22">
        <f t="shared" si="3"/>
        <v>44692</v>
      </c>
      <c r="U100" s="22"/>
      <c r="V100" s="22"/>
      <c r="W100" s="23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" customHeight="1">
      <c r="A101" s="18"/>
      <c r="B101" s="18"/>
      <c r="C101" s="18"/>
      <c r="D101" s="47"/>
      <c r="E101" s="24"/>
      <c r="F101" s="18"/>
      <c r="G101" s="18"/>
      <c r="H101" s="18"/>
      <c r="I101" s="47"/>
      <c r="J101" s="24"/>
      <c r="K101" s="86"/>
      <c r="L101" s="21"/>
      <c r="M101" s="18">
        <v>2</v>
      </c>
      <c r="N101" s="18"/>
      <c r="O101" s="46"/>
      <c r="P101" s="78"/>
      <c r="Q101" s="39">
        <v>44671</v>
      </c>
      <c r="R101" s="47"/>
      <c r="S101" s="47" t="s">
        <v>57</v>
      </c>
      <c r="T101" s="22">
        <f t="shared" si="3"/>
        <v>44692</v>
      </c>
      <c r="U101" s="22"/>
      <c r="V101" s="22"/>
      <c r="W101" s="23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" customHeight="1">
      <c r="A102" s="18"/>
      <c r="B102" s="18"/>
      <c r="C102" s="18"/>
      <c r="D102" s="47"/>
      <c r="E102" s="24"/>
      <c r="F102" s="18"/>
      <c r="G102" s="18"/>
      <c r="H102" s="18"/>
      <c r="I102" s="47"/>
      <c r="J102" s="24"/>
      <c r="K102" s="86"/>
      <c r="L102" s="21"/>
      <c r="M102" s="18">
        <v>2</v>
      </c>
      <c r="N102" s="18"/>
      <c r="O102" s="46"/>
      <c r="P102" s="78"/>
      <c r="Q102" s="39">
        <v>44671</v>
      </c>
      <c r="R102" s="47"/>
      <c r="S102" s="47" t="s">
        <v>57</v>
      </c>
      <c r="T102" s="22">
        <f t="shared" si="3"/>
        <v>44692</v>
      </c>
      <c r="U102" s="22"/>
      <c r="V102" s="22"/>
      <c r="W102" s="23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" customHeight="1">
      <c r="A103" s="18"/>
      <c r="B103" s="18"/>
      <c r="C103" s="18"/>
      <c r="D103" s="47"/>
      <c r="E103" s="24"/>
      <c r="F103" s="18"/>
      <c r="G103" s="18"/>
      <c r="H103" s="18"/>
      <c r="I103" s="47"/>
      <c r="J103" s="24"/>
      <c r="K103" s="86"/>
      <c r="L103" s="21"/>
      <c r="M103" s="18">
        <v>2</v>
      </c>
      <c r="N103" s="18"/>
      <c r="O103" s="46"/>
      <c r="P103" s="78"/>
      <c r="Q103" s="39">
        <v>44671</v>
      </c>
      <c r="R103" s="47"/>
      <c r="S103" s="47" t="s">
        <v>57</v>
      </c>
      <c r="T103" s="22">
        <f t="shared" si="3"/>
        <v>44692</v>
      </c>
      <c r="U103" s="22"/>
      <c r="V103" s="22"/>
      <c r="W103" s="23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" customHeight="1">
      <c r="A104" s="18"/>
      <c r="B104" s="18"/>
      <c r="C104" s="18"/>
      <c r="D104" s="47"/>
      <c r="E104" s="24"/>
      <c r="F104" s="18"/>
      <c r="G104" s="18"/>
      <c r="H104" s="18"/>
      <c r="I104" s="47"/>
      <c r="J104" s="24"/>
      <c r="K104" s="86"/>
      <c r="L104" s="21"/>
      <c r="M104" s="18">
        <v>2</v>
      </c>
      <c r="N104" s="18"/>
      <c r="O104" s="46"/>
      <c r="P104" s="78"/>
      <c r="Q104" s="39">
        <v>44671</v>
      </c>
      <c r="R104" s="47"/>
      <c r="S104" s="47" t="s">
        <v>57</v>
      </c>
      <c r="T104" s="22">
        <f t="shared" si="3"/>
        <v>44692</v>
      </c>
      <c r="U104" s="22"/>
      <c r="V104" s="22"/>
      <c r="W104" s="23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" customHeight="1">
      <c r="A105" s="18"/>
      <c r="B105" s="18"/>
      <c r="C105" s="18"/>
      <c r="D105" s="47"/>
      <c r="E105" s="24"/>
      <c r="F105" s="18"/>
      <c r="G105" s="18"/>
      <c r="H105" s="18"/>
      <c r="I105" s="47"/>
      <c r="J105" s="24"/>
      <c r="K105" s="86"/>
      <c r="L105" s="21"/>
      <c r="M105" s="18">
        <v>2</v>
      </c>
      <c r="N105" s="18"/>
      <c r="O105" s="46"/>
      <c r="P105" s="78"/>
      <c r="Q105" s="39">
        <v>44671</v>
      </c>
      <c r="R105" s="47" t="s">
        <v>368</v>
      </c>
      <c r="S105" s="47" t="s">
        <v>57</v>
      </c>
      <c r="T105" s="22">
        <f t="shared" si="3"/>
        <v>44692</v>
      </c>
      <c r="U105" s="22"/>
      <c r="V105" s="22"/>
      <c r="W105" s="23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" customHeight="1">
      <c r="A106" s="18"/>
      <c r="B106" s="18"/>
      <c r="C106" s="18"/>
      <c r="D106" s="47"/>
      <c r="E106" s="24"/>
      <c r="F106" s="18"/>
      <c r="G106" s="18"/>
      <c r="H106" s="18"/>
      <c r="I106" s="47"/>
      <c r="J106" s="24"/>
      <c r="K106" s="86"/>
      <c r="L106" s="21"/>
      <c r="M106" s="18">
        <v>2</v>
      </c>
      <c r="N106" s="18"/>
      <c r="O106" s="46"/>
      <c r="P106" s="78"/>
      <c r="Q106" s="39">
        <v>44671</v>
      </c>
      <c r="R106" s="47" t="s">
        <v>368</v>
      </c>
      <c r="S106" s="47" t="s">
        <v>57</v>
      </c>
      <c r="T106" s="22">
        <f t="shared" si="3"/>
        <v>44692</v>
      </c>
      <c r="U106" s="22"/>
      <c r="V106" s="22"/>
      <c r="W106" s="23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" customHeight="1">
      <c r="A107" s="18"/>
      <c r="B107" s="18"/>
      <c r="C107" s="18"/>
      <c r="D107" s="47"/>
      <c r="E107" s="24"/>
      <c r="F107" s="18"/>
      <c r="G107" s="18"/>
      <c r="H107" s="18"/>
      <c r="I107" s="47"/>
      <c r="J107" s="24"/>
      <c r="K107" s="86"/>
      <c r="L107" s="21"/>
      <c r="M107" s="18"/>
      <c r="N107" s="18"/>
      <c r="O107" s="46"/>
      <c r="P107" s="78"/>
      <c r="Q107" s="39"/>
      <c r="R107" s="47"/>
      <c r="S107" s="47"/>
      <c r="T107" s="22"/>
      <c r="U107" s="22"/>
      <c r="V107" s="22"/>
      <c r="W107" s="23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" customHeight="1">
      <c r="A108" s="18"/>
      <c r="B108" s="18"/>
      <c r="C108" s="18"/>
      <c r="D108" s="47"/>
      <c r="E108" s="24"/>
      <c r="F108" s="18"/>
      <c r="G108" s="18"/>
      <c r="H108" s="18"/>
      <c r="I108" s="47"/>
      <c r="J108" s="24"/>
      <c r="K108" s="86"/>
      <c r="L108" s="21"/>
      <c r="M108" s="18"/>
      <c r="N108" s="18"/>
      <c r="O108" s="46"/>
      <c r="P108" s="78"/>
      <c r="Q108" s="39"/>
      <c r="R108" s="47"/>
      <c r="S108" s="47"/>
      <c r="T108" s="22"/>
      <c r="U108" s="22"/>
      <c r="V108" s="22"/>
      <c r="W108" s="23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" customHeight="1">
      <c r="A109" s="18"/>
      <c r="B109" s="18"/>
      <c r="C109" s="18"/>
      <c r="D109" s="47"/>
      <c r="E109" s="24"/>
      <c r="F109" s="18"/>
      <c r="G109" s="18"/>
      <c r="H109" s="18"/>
      <c r="I109" s="47"/>
      <c r="J109" s="24"/>
      <c r="K109" s="86"/>
      <c r="L109" s="21"/>
      <c r="M109" s="18"/>
      <c r="N109" s="18"/>
      <c r="O109" s="46"/>
      <c r="P109" s="78"/>
      <c r="Q109" s="39"/>
      <c r="R109" s="47"/>
      <c r="S109" s="47"/>
      <c r="T109" s="22"/>
      <c r="U109" s="22"/>
      <c r="V109" s="22"/>
      <c r="W109" s="23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" customHeight="1">
      <c r="A110" s="18"/>
      <c r="B110" s="18"/>
      <c r="C110" s="18"/>
      <c r="D110" s="47"/>
      <c r="E110" s="24"/>
      <c r="F110" s="18"/>
      <c r="G110" s="18"/>
      <c r="H110" s="18"/>
      <c r="I110" s="47"/>
      <c r="J110" s="24"/>
      <c r="K110" s="86"/>
      <c r="L110" s="21"/>
      <c r="M110" s="18"/>
      <c r="N110" s="18"/>
      <c r="O110" s="46"/>
      <c r="P110" s="78"/>
      <c r="Q110" s="39"/>
      <c r="R110" s="47"/>
      <c r="S110" s="47"/>
      <c r="T110" s="22"/>
      <c r="U110" s="22"/>
      <c r="V110" s="22"/>
      <c r="W110" s="23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" customHeight="1">
      <c r="A111" s="18"/>
      <c r="B111" s="18"/>
      <c r="C111" s="18"/>
      <c r="D111" s="47"/>
      <c r="E111" s="24"/>
      <c r="F111" s="18"/>
      <c r="G111" s="18"/>
      <c r="H111" s="18"/>
      <c r="I111" s="47"/>
      <c r="J111" s="24"/>
      <c r="K111" s="86"/>
      <c r="L111" s="21"/>
      <c r="M111" s="18"/>
      <c r="N111" s="18"/>
      <c r="O111" s="46"/>
      <c r="P111" s="78"/>
      <c r="Q111" s="39"/>
      <c r="R111" s="47"/>
      <c r="S111" s="47"/>
      <c r="T111" s="22"/>
      <c r="U111" s="22"/>
      <c r="V111" s="22"/>
      <c r="W111" s="23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" customHeight="1">
      <c r="A112" s="18"/>
      <c r="B112" s="18"/>
      <c r="C112" s="18"/>
      <c r="D112" s="47"/>
      <c r="E112" s="24"/>
      <c r="F112" s="18"/>
      <c r="G112" s="18"/>
      <c r="H112" s="18"/>
      <c r="I112" s="47"/>
      <c r="J112" s="24"/>
      <c r="K112" s="86"/>
      <c r="L112" s="21"/>
      <c r="M112" s="18"/>
      <c r="N112" s="18"/>
      <c r="O112" s="46"/>
      <c r="P112" s="78"/>
      <c r="Q112" s="39"/>
      <c r="R112" s="47"/>
      <c r="S112" s="47"/>
      <c r="T112" s="22"/>
      <c r="U112" s="22"/>
      <c r="V112" s="22"/>
      <c r="W112" s="23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" customHeight="1">
      <c r="A113" s="18"/>
      <c r="B113" s="18"/>
      <c r="C113" s="18"/>
      <c r="D113" s="47"/>
      <c r="E113" s="24"/>
      <c r="F113" s="18"/>
      <c r="G113" s="18"/>
      <c r="H113" s="18"/>
      <c r="I113" s="47"/>
      <c r="J113" s="24"/>
      <c r="K113" s="86"/>
      <c r="L113" s="21"/>
      <c r="M113" s="18"/>
      <c r="N113" s="18"/>
      <c r="O113" s="46"/>
      <c r="P113" s="78"/>
      <c r="Q113" s="39"/>
      <c r="R113" s="47"/>
      <c r="S113" s="47"/>
      <c r="T113" s="22"/>
      <c r="U113" s="22"/>
      <c r="V113" s="22"/>
      <c r="W113" s="23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" customHeight="1">
      <c r="A114" s="18"/>
      <c r="B114" s="18"/>
      <c r="C114" s="18"/>
      <c r="D114" s="47"/>
      <c r="E114" s="24"/>
      <c r="F114" s="18"/>
      <c r="G114" s="18"/>
      <c r="H114" s="18"/>
      <c r="I114" s="47"/>
      <c r="J114" s="24"/>
      <c r="K114" s="86"/>
      <c r="L114" s="21"/>
      <c r="M114" s="18"/>
      <c r="N114" s="18"/>
      <c r="O114" s="46"/>
      <c r="P114" s="78"/>
      <c r="Q114" s="39"/>
      <c r="R114" s="47"/>
      <c r="S114" s="47"/>
      <c r="T114" s="22"/>
      <c r="U114" s="22"/>
      <c r="V114" s="22"/>
      <c r="W114" s="23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" customHeight="1" thickBot="1">
      <c r="A115" s="18"/>
      <c r="B115" s="18"/>
      <c r="C115" s="18"/>
      <c r="D115" s="47"/>
      <c r="E115" s="24"/>
      <c r="F115" s="18"/>
      <c r="G115" s="18"/>
      <c r="H115" s="18"/>
      <c r="I115" s="47"/>
      <c r="J115" s="24"/>
      <c r="K115" s="86"/>
      <c r="L115" s="90"/>
      <c r="M115" s="18"/>
      <c r="N115" s="18"/>
      <c r="O115" s="46"/>
      <c r="P115" s="78"/>
      <c r="Q115" s="18"/>
      <c r="R115" s="18"/>
      <c r="S115" s="47"/>
      <c r="T115" s="22"/>
      <c r="U115" s="22"/>
      <c r="V115" s="22"/>
      <c r="W115" s="23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227" t="s">
        <v>369</v>
      </c>
      <c r="B116" s="227" t="s">
        <v>147</v>
      </c>
      <c r="C116" s="227" t="s">
        <v>349</v>
      </c>
      <c r="D116" s="227" t="s">
        <v>7</v>
      </c>
      <c r="E116" s="228" t="s">
        <v>350</v>
      </c>
      <c r="F116" s="222" t="s">
        <v>370</v>
      </c>
      <c r="G116" s="222" t="s">
        <v>147</v>
      </c>
      <c r="H116" s="222" t="s">
        <v>349</v>
      </c>
      <c r="I116" s="222" t="s">
        <v>7</v>
      </c>
      <c r="J116" s="224" t="s">
        <v>352</v>
      </c>
      <c r="K116" s="215" t="s">
        <v>353</v>
      </c>
      <c r="L116" s="215" t="s">
        <v>5</v>
      </c>
      <c r="M116" s="225" t="s">
        <v>354</v>
      </c>
      <c r="N116" s="220" t="s">
        <v>355</v>
      </c>
      <c r="O116" s="220" t="s">
        <v>356</v>
      </c>
      <c r="P116" s="218" t="s">
        <v>99</v>
      </c>
      <c r="Q116" s="220" t="s">
        <v>357</v>
      </c>
      <c r="R116" s="220" t="s">
        <v>358</v>
      </c>
      <c r="S116" s="41"/>
      <c r="T116" s="16"/>
      <c r="U116" s="16"/>
      <c r="V116" s="16"/>
      <c r="W116" s="220" t="s">
        <v>359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6.5" customHeight="1" thickBot="1">
      <c r="A117" s="223"/>
      <c r="B117" s="223"/>
      <c r="C117" s="223"/>
      <c r="D117" s="223"/>
      <c r="E117" s="217"/>
      <c r="F117" s="223"/>
      <c r="G117" s="223"/>
      <c r="H117" s="223"/>
      <c r="I117" s="223"/>
      <c r="J117" s="217"/>
      <c r="K117" s="217"/>
      <c r="L117" s="216"/>
      <c r="M117" s="226"/>
      <c r="N117" s="221"/>
      <c r="O117" s="223"/>
      <c r="P117" s="219"/>
      <c r="Q117" s="221"/>
      <c r="R117" s="223"/>
      <c r="S117" s="42" t="s">
        <v>7</v>
      </c>
      <c r="T117" s="17" t="s">
        <v>20</v>
      </c>
      <c r="U117" s="17" t="s">
        <v>360</v>
      </c>
      <c r="V117" s="17" t="s">
        <v>361</v>
      </c>
      <c r="W117" s="22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4.25" customHeight="1">
      <c r="A118" s="19">
        <v>1</v>
      </c>
      <c r="B118" s="19">
        <v>195553</v>
      </c>
      <c r="C118" s="44" t="s">
        <v>61</v>
      </c>
      <c r="D118" s="46" t="s">
        <v>362</v>
      </c>
      <c r="E118" s="20">
        <v>44531</v>
      </c>
      <c r="F118" s="19">
        <v>3</v>
      </c>
      <c r="G118" s="84">
        <v>194881</v>
      </c>
      <c r="H118" s="44" t="s">
        <v>61</v>
      </c>
      <c r="I118" s="46" t="s">
        <v>95</v>
      </c>
      <c r="J118" s="20">
        <v>44545</v>
      </c>
      <c r="K118" s="86">
        <v>44608</v>
      </c>
      <c r="L118" s="92" t="s">
        <v>374</v>
      </c>
      <c r="M118" s="18">
        <v>1</v>
      </c>
      <c r="N118" s="18">
        <v>46</v>
      </c>
      <c r="O118" s="72" t="s">
        <v>56</v>
      </c>
      <c r="P118" s="78"/>
      <c r="Q118" s="39">
        <v>44628</v>
      </c>
      <c r="R118" s="47" t="s">
        <v>364</v>
      </c>
      <c r="S118" s="45" t="s">
        <v>57</v>
      </c>
      <c r="T118" s="22">
        <f>Q118+21</f>
        <v>44649</v>
      </c>
      <c r="U118" s="22">
        <f>E118+270</f>
        <v>44801</v>
      </c>
      <c r="V118" s="22">
        <f>J118+270</f>
        <v>44815</v>
      </c>
      <c r="W118" s="23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4.25" customHeight="1">
      <c r="A119" s="18">
        <v>2</v>
      </c>
      <c r="B119" s="19">
        <v>195553</v>
      </c>
      <c r="C119" s="44" t="s">
        <v>61</v>
      </c>
      <c r="D119" s="46" t="s">
        <v>362</v>
      </c>
      <c r="E119" s="24">
        <v>44531</v>
      </c>
      <c r="F119" s="18">
        <v>3</v>
      </c>
      <c r="G119" s="84">
        <v>194881</v>
      </c>
      <c r="H119" s="44" t="s">
        <v>61</v>
      </c>
      <c r="I119" s="46" t="s">
        <v>95</v>
      </c>
      <c r="J119" s="24">
        <v>44545</v>
      </c>
      <c r="K119" s="86">
        <v>44608</v>
      </c>
      <c r="L119" s="93" t="s">
        <v>374</v>
      </c>
      <c r="M119" s="18">
        <v>1</v>
      </c>
      <c r="N119" s="18">
        <v>47</v>
      </c>
      <c r="O119" s="72" t="s">
        <v>56</v>
      </c>
      <c r="P119" s="78"/>
      <c r="Q119" s="39">
        <v>44628</v>
      </c>
      <c r="R119" s="47" t="s">
        <v>364</v>
      </c>
      <c r="S119" s="45" t="s">
        <v>57</v>
      </c>
      <c r="T119" s="22">
        <f>Q119+21</f>
        <v>44649</v>
      </c>
      <c r="U119" s="22">
        <f>E119+270</f>
        <v>44801</v>
      </c>
      <c r="V119" s="22">
        <f>J119+270</f>
        <v>44815</v>
      </c>
      <c r="W119" s="23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4.25" customHeight="1">
      <c r="A120" s="18"/>
      <c r="B120" s="19"/>
      <c r="C120" s="19"/>
      <c r="D120" s="46"/>
      <c r="E120" s="24"/>
      <c r="F120" s="18"/>
      <c r="G120" s="19"/>
      <c r="H120" s="19"/>
      <c r="I120" s="46"/>
      <c r="J120" s="24"/>
      <c r="K120" s="86"/>
      <c r="L120" s="21"/>
      <c r="M120" s="18">
        <v>1</v>
      </c>
      <c r="N120" s="18">
        <v>48</v>
      </c>
      <c r="O120" s="72" t="s">
        <v>56</v>
      </c>
      <c r="P120" s="78"/>
      <c r="Q120" s="39">
        <v>44628</v>
      </c>
      <c r="R120" s="47" t="s">
        <v>364</v>
      </c>
      <c r="S120" s="45" t="s">
        <v>57</v>
      </c>
      <c r="T120" s="22">
        <f t="shared" ref="T120:T137" si="4">Q120+21</f>
        <v>44649</v>
      </c>
      <c r="U120" s="22"/>
      <c r="V120" s="22"/>
      <c r="W120" s="23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4.25" customHeight="1">
      <c r="A121" s="18"/>
      <c r="B121" s="19"/>
      <c r="C121" s="19"/>
      <c r="D121" s="46"/>
      <c r="E121" s="24"/>
      <c r="F121" s="18"/>
      <c r="G121" s="19"/>
      <c r="H121" s="19"/>
      <c r="I121" s="46"/>
      <c r="J121" s="24"/>
      <c r="K121" s="86"/>
      <c r="L121" s="21"/>
      <c r="M121" s="18">
        <v>1</v>
      </c>
      <c r="N121" s="18">
        <v>49</v>
      </c>
      <c r="O121" s="72" t="s">
        <v>56</v>
      </c>
      <c r="P121" s="78"/>
      <c r="Q121" s="39">
        <v>44628</v>
      </c>
      <c r="R121" s="47" t="s">
        <v>364</v>
      </c>
      <c r="S121" s="45" t="s">
        <v>57</v>
      </c>
      <c r="T121" s="22">
        <f t="shared" si="4"/>
        <v>44649</v>
      </c>
      <c r="U121" s="22"/>
      <c r="V121" s="22"/>
      <c r="W121" s="23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4.25" customHeight="1">
      <c r="A122" s="18"/>
      <c r="B122" s="19"/>
      <c r="C122" s="19"/>
      <c r="D122" s="46"/>
      <c r="E122" s="24"/>
      <c r="F122" s="18"/>
      <c r="G122" s="19"/>
      <c r="H122" s="19"/>
      <c r="I122" s="46"/>
      <c r="J122" s="24"/>
      <c r="K122" s="86"/>
      <c r="L122" s="21"/>
      <c r="M122" s="18">
        <v>1</v>
      </c>
      <c r="N122" s="18">
        <v>50</v>
      </c>
      <c r="O122" s="72" t="s">
        <v>63</v>
      </c>
      <c r="P122" s="78"/>
      <c r="Q122" s="39">
        <v>44628</v>
      </c>
      <c r="R122" s="47" t="s">
        <v>364</v>
      </c>
      <c r="S122" s="45" t="s">
        <v>57</v>
      </c>
      <c r="T122" s="22">
        <f t="shared" si="4"/>
        <v>44649</v>
      </c>
      <c r="U122" s="22"/>
      <c r="V122" s="22"/>
      <c r="W122" s="23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4.25" customHeight="1">
      <c r="A123" s="18"/>
      <c r="B123" s="19"/>
      <c r="C123" s="19"/>
      <c r="D123" s="46"/>
      <c r="E123" s="24"/>
      <c r="F123" s="18"/>
      <c r="G123" s="19"/>
      <c r="H123" s="19"/>
      <c r="I123" s="46"/>
      <c r="J123" s="24"/>
      <c r="K123" s="86"/>
      <c r="L123" s="21"/>
      <c r="M123" s="18">
        <v>1</v>
      </c>
      <c r="N123" s="18">
        <v>51</v>
      </c>
      <c r="O123" s="72" t="s">
        <v>63</v>
      </c>
      <c r="P123" s="78"/>
      <c r="Q123" s="39">
        <v>44628</v>
      </c>
      <c r="R123" s="47" t="s">
        <v>364</v>
      </c>
      <c r="S123" s="45" t="s">
        <v>57</v>
      </c>
      <c r="T123" s="22">
        <f t="shared" si="4"/>
        <v>44649</v>
      </c>
      <c r="U123" s="22"/>
      <c r="V123" s="22"/>
      <c r="W123" s="23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4.25" customHeight="1">
      <c r="A124" s="18"/>
      <c r="B124" s="19"/>
      <c r="C124" s="19"/>
      <c r="D124" s="46"/>
      <c r="E124" s="24"/>
      <c r="F124" s="18"/>
      <c r="G124" s="19"/>
      <c r="H124" s="19"/>
      <c r="I124" s="46"/>
      <c r="J124" s="24"/>
      <c r="K124" s="86"/>
      <c r="L124" s="21"/>
      <c r="M124" s="18">
        <v>1</v>
      </c>
      <c r="N124" s="18">
        <v>52</v>
      </c>
      <c r="O124" s="72" t="s">
        <v>63</v>
      </c>
      <c r="P124" s="78"/>
      <c r="Q124" s="39">
        <v>44628</v>
      </c>
      <c r="R124" s="47" t="s">
        <v>364</v>
      </c>
      <c r="S124" s="45" t="s">
        <v>57</v>
      </c>
      <c r="T124" s="22">
        <f t="shared" si="4"/>
        <v>44649</v>
      </c>
      <c r="U124" s="22"/>
      <c r="V124" s="22"/>
      <c r="W124" s="23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4.25" customHeight="1">
      <c r="A125" s="18"/>
      <c r="B125" s="18"/>
      <c r="C125" s="18"/>
      <c r="D125" s="46"/>
      <c r="E125" s="24"/>
      <c r="F125" s="18"/>
      <c r="G125" s="18"/>
      <c r="H125" s="18"/>
      <c r="I125" s="46"/>
      <c r="J125" s="24"/>
      <c r="K125" s="86"/>
      <c r="L125" s="21"/>
      <c r="M125" s="18">
        <v>1</v>
      </c>
      <c r="N125" s="18">
        <v>53</v>
      </c>
      <c r="O125" s="72" t="s">
        <v>63</v>
      </c>
      <c r="P125" s="78"/>
      <c r="Q125" s="39">
        <v>44628</v>
      </c>
      <c r="R125" s="47" t="s">
        <v>364</v>
      </c>
      <c r="S125" s="45" t="s">
        <v>57</v>
      </c>
      <c r="T125" s="22">
        <f t="shared" si="4"/>
        <v>44649</v>
      </c>
      <c r="U125" s="22"/>
      <c r="V125" s="22"/>
      <c r="W125" s="23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4.25" customHeight="1">
      <c r="A126" s="18"/>
      <c r="B126" s="18"/>
      <c r="C126" s="18"/>
      <c r="D126" s="46"/>
      <c r="E126" s="24"/>
      <c r="F126" s="18"/>
      <c r="G126" s="18"/>
      <c r="H126" s="18"/>
      <c r="I126" s="46"/>
      <c r="J126" s="24"/>
      <c r="K126" s="86"/>
      <c r="L126" s="21"/>
      <c r="M126" s="18">
        <v>1</v>
      </c>
      <c r="N126" s="18">
        <v>54</v>
      </c>
      <c r="O126" s="72" t="s">
        <v>63</v>
      </c>
      <c r="P126" s="78"/>
      <c r="Q126" s="39">
        <v>44628</v>
      </c>
      <c r="R126" s="47" t="s">
        <v>364</v>
      </c>
      <c r="S126" s="45" t="s">
        <v>57</v>
      </c>
      <c r="T126" s="22">
        <f t="shared" si="4"/>
        <v>44649</v>
      </c>
      <c r="U126" s="22"/>
      <c r="V126" s="22"/>
      <c r="W126" s="23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4.25" customHeight="1">
      <c r="A127" s="18"/>
      <c r="B127" s="18"/>
      <c r="C127" s="18"/>
      <c r="D127" s="46"/>
      <c r="E127" s="24"/>
      <c r="F127" s="18"/>
      <c r="G127" s="18"/>
      <c r="H127" s="18"/>
      <c r="I127" s="46"/>
      <c r="J127" s="24"/>
      <c r="K127" s="86"/>
      <c r="L127" s="21"/>
      <c r="M127" s="18">
        <v>1</v>
      </c>
      <c r="N127" s="18">
        <v>55</v>
      </c>
      <c r="O127" s="72" t="s">
        <v>63</v>
      </c>
      <c r="P127" s="78"/>
      <c r="Q127" s="39">
        <v>44630</v>
      </c>
      <c r="R127" s="47" t="s">
        <v>364</v>
      </c>
      <c r="S127" s="45" t="s">
        <v>57</v>
      </c>
      <c r="T127" s="22">
        <f t="shared" si="4"/>
        <v>44651</v>
      </c>
      <c r="U127" s="22"/>
      <c r="V127" s="22"/>
      <c r="W127" s="23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4.25" customHeight="1">
      <c r="A128" s="18"/>
      <c r="B128" s="18"/>
      <c r="C128" s="18"/>
      <c r="D128" s="46"/>
      <c r="E128" s="24"/>
      <c r="F128" s="18"/>
      <c r="G128" s="18"/>
      <c r="H128" s="18"/>
      <c r="I128" s="46"/>
      <c r="J128" s="24"/>
      <c r="K128" s="86"/>
      <c r="L128" s="21"/>
      <c r="M128" s="18">
        <v>1</v>
      </c>
      <c r="N128" s="18">
        <v>56</v>
      </c>
      <c r="O128" s="72" t="s">
        <v>63</v>
      </c>
      <c r="P128" s="78"/>
      <c r="Q128" s="39">
        <v>44630</v>
      </c>
      <c r="R128" s="47" t="s">
        <v>364</v>
      </c>
      <c r="S128" s="45" t="s">
        <v>57</v>
      </c>
      <c r="T128" s="22">
        <f t="shared" si="4"/>
        <v>44651</v>
      </c>
      <c r="U128" s="22"/>
      <c r="V128" s="22"/>
      <c r="W128" s="23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4.25" customHeight="1">
      <c r="A129" s="18"/>
      <c r="B129" s="18"/>
      <c r="C129" s="18"/>
      <c r="D129" s="46"/>
      <c r="E129" s="24"/>
      <c r="F129" s="18"/>
      <c r="G129" s="18"/>
      <c r="H129" s="18"/>
      <c r="I129" s="46"/>
      <c r="J129" s="24"/>
      <c r="K129" s="86"/>
      <c r="L129" s="21"/>
      <c r="M129" s="18">
        <v>1</v>
      </c>
      <c r="N129" s="18">
        <v>57</v>
      </c>
      <c r="O129" s="72" t="s">
        <v>63</v>
      </c>
      <c r="P129" s="78"/>
      <c r="Q129" s="39">
        <v>44630</v>
      </c>
      <c r="R129" s="47" t="s">
        <v>364</v>
      </c>
      <c r="S129" s="45" t="s">
        <v>57</v>
      </c>
      <c r="T129" s="22">
        <f t="shared" si="4"/>
        <v>44651</v>
      </c>
      <c r="U129" s="22"/>
      <c r="V129" s="22"/>
      <c r="W129" s="23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4.25" customHeight="1">
      <c r="A130" s="18"/>
      <c r="B130" s="18"/>
      <c r="C130" s="18"/>
      <c r="D130" s="46"/>
      <c r="E130" s="24"/>
      <c r="F130" s="18"/>
      <c r="G130" s="18"/>
      <c r="H130" s="18"/>
      <c r="I130" s="46"/>
      <c r="J130" s="24"/>
      <c r="K130" s="86"/>
      <c r="L130" s="21"/>
      <c r="M130" s="18">
        <v>1</v>
      </c>
      <c r="N130" s="18">
        <v>58</v>
      </c>
      <c r="O130" s="72" t="s">
        <v>63</v>
      </c>
      <c r="P130" s="78"/>
      <c r="Q130" s="39">
        <v>44630</v>
      </c>
      <c r="R130" s="47" t="s">
        <v>364</v>
      </c>
      <c r="S130" s="45" t="s">
        <v>57</v>
      </c>
      <c r="T130" s="22">
        <f t="shared" si="4"/>
        <v>44651</v>
      </c>
      <c r="U130" s="22"/>
      <c r="V130" s="22"/>
      <c r="W130" s="23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4.25" customHeight="1">
      <c r="A131" s="18"/>
      <c r="B131" s="18"/>
      <c r="C131" s="18"/>
      <c r="D131" s="46"/>
      <c r="E131" s="24"/>
      <c r="F131" s="18"/>
      <c r="G131" s="18"/>
      <c r="H131" s="18"/>
      <c r="I131" s="46"/>
      <c r="J131" s="24"/>
      <c r="K131" s="86"/>
      <c r="L131" s="21"/>
      <c r="M131" s="18">
        <v>1</v>
      </c>
      <c r="N131" s="48" t="s">
        <v>367</v>
      </c>
      <c r="O131" s="72" t="s">
        <v>63</v>
      </c>
      <c r="P131" s="78"/>
      <c r="Q131" s="39">
        <v>44630</v>
      </c>
      <c r="R131" s="47" t="s">
        <v>364</v>
      </c>
      <c r="S131" s="45" t="s">
        <v>57</v>
      </c>
      <c r="T131" s="22">
        <f t="shared" ref="T131" si="5">Q131+21</f>
        <v>44651</v>
      </c>
      <c r="U131" s="22"/>
      <c r="V131" s="22"/>
      <c r="W131" s="23" t="s">
        <v>366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4.25" customHeight="1">
      <c r="A132" s="18"/>
      <c r="B132" s="18"/>
      <c r="C132" s="18"/>
      <c r="D132" s="46"/>
      <c r="E132" s="24"/>
      <c r="F132" s="18"/>
      <c r="G132" s="18"/>
      <c r="H132" s="18"/>
      <c r="I132" s="46"/>
      <c r="J132" s="24"/>
      <c r="K132" s="86"/>
      <c r="L132" s="21"/>
      <c r="M132" s="18"/>
      <c r="N132" s="18"/>
      <c r="O132" s="72"/>
      <c r="P132" s="78"/>
      <c r="Q132" s="39"/>
      <c r="R132" s="47"/>
      <c r="S132" s="45"/>
      <c r="T132" s="22"/>
      <c r="U132" s="22"/>
      <c r="V132" s="22"/>
      <c r="W132" s="23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4.25" customHeight="1">
      <c r="A133" s="18"/>
      <c r="B133" s="18"/>
      <c r="C133" s="18"/>
      <c r="D133" s="46"/>
      <c r="E133" s="24"/>
      <c r="F133" s="18"/>
      <c r="G133" s="18"/>
      <c r="H133" s="18"/>
      <c r="I133" s="46"/>
      <c r="J133" s="24"/>
      <c r="K133" s="86"/>
      <c r="L133" s="21"/>
      <c r="M133" s="18">
        <v>2</v>
      </c>
      <c r="N133" s="18">
        <v>90</v>
      </c>
      <c r="O133" s="47"/>
      <c r="P133" s="78"/>
      <c r="Q133" s="39">
        <v>44653</v>
      </c>
      <c r="R133" s="47" t="s">
        <v>364</v>
      </c>
      <c r="S133" s="45" t="s">
        <v>57</v>
      </c>
      <c r="T133" s="22">
        <f t="shared" si="4"/>
        <v>44674</v>
      </c>
      <c r="U133" s="22"/>
      <c r="V133" s="22"/>
      <c r="W133" s="23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4.25" customHeight="1">
      <c r="A134" s="18"/>
      <c r="B134" s="18"/>
      <c r="C134" s="18"/>
      <c r="D134" s="46"/>
      <c r="E134" s="24"/>
      <c r="F134" s="18"/>
      <c r="G134" s="18"/>
      <c r="H134" s="18"/>
      <c r="I134" s="46"/>
      <c r="J134" s="24"/>
      <c r="K134" s="86"/>
      <c r="L134" s="21"/>
      <c r="M134" s="18">
        <v>2</v>
      </c>
      <c r="N134" s="18">
        <v>91</v>
      </c>
      <c r="O134" s="47"/>
      <c r="P134" s="78"/>
      <c r="Q134" s="39">
        <v>44653</v>
      </c>
      <c r="R134" s="47" t="s">
        <v>364</v>
      </c>
      <c r="S134" s="45" t="s">
        <v>57</v>
      </c>
      <c r="T134" s="22">
        <f t="shared" si="4"/>
        <v>44674</v>
      </c>
      <c r="U134" s="22"/>
      <c r="V134" s="22"/>
      <c r="W134" s="23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4.25" customHeight="1">
      <c r="A135" s="18"/>
      <c r="B135" s="18"/>
      <c r="C135" s="18"/>
      <c r="D135" s="46"/>
      <c r="E135" s="24"/>
      <c r="F135" s="18"/>
      <c r="G135" s="18"/>
      <c r="H135" s="18"/>
      <c r="I135" s="46"/>
      <c r="J135" s="24"/>
      <c r="K135" s="86"/>
      <c r="L135" s="21"/>
      <c r="M135" s="18">
        <v>2</v>
      </c>
      <c r="N135" s="18">
        <v>92</v>
      </c>
      <c r="O135" s="47"/>
      <c r="P135" s="78"/>
      <c r="Q135" s="39">
        <v>44653</v>
      </c>
      <c r="R135" s="47" t="s">
        <v>364</v>
      </c>
      <c r="S135" s="45" t="s">
        <v>57</v>
      </c>
      <c r="T135" s="22">
        <f t="shared" si="4"/>
        <v>44674</v>
      </c>
      <c r="U135" s="22"/>
      <c r="V135" s="22"/>
      <c r="W135" s="23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4.25" customHeight="1">
      <c r="A136" s="18"/>
      <c r="B136" s="18"/>
      <c r="C136" s="18"/>
      <c r="D136" s="46"/>
      <c r="E136" s="24"/>
      <c r="F136" s="18"/>
      <c r="G136" s="18"/>
      <c r="H136" s="18"/>
      <c r="I136" s="46"/>
      <c r="J136" s="24"/>
      <c r="K136" s="86"/>
      <c r="L136" s="21"/>
      <c r="M136" s="18">
        <v>2</v>
      </c>
      <c r="N136" s="18">
        <v>93</v>
      </c>
      <c r="O136" s="47"/>
      <c r="P136" s="78"/>
      <c r="Q136" s="39">
        <v>44653</v>
      </c>
      <c r="R136" s="47" t="s">
        <v>364</v>
      </c>
      <c r="S136" s="45" t="s">
        <v>57</v>
      </c>
      <c r="T136" s="22">
        <f t="shared" si="4"/>
        <v>44674</v>
      </c>
      <c r="U136" s="22"/>
      <c r="V136" s="22"/>
      <c r="W136" s="23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4.25" customHeight="1">
      <c r="A137" s="18"/>
      <c r="B137" s="18"/>
      <c r="C137" s="18"/>
      <c r="D137" s="46"/>
      <c r="E137" s="24"/>
      <c r="F137" s="18"/>
      <c r="G137" s="18"/>
      <c r="H137" s="18"/>
      <c r="I137" s="46"/>
      <c r="J137" s="24"/>
      <c r="K137" s="86"/>
      <c r="L137" s="21"/>
      <c r="M137" s="18">
        <v>2</v>
      </c>
      <c r="N137" s="18">
        <v>94</v>
      </c>
      <c r="O137" s="47"/>
      <c r="P137" s="78"/>
      <c r="Q137" s="39">
        <v>44653</v>
      </c>
      <c r="R137" s="47" t="s">
        <v>364</v>
      </c>
      <c r="S137" s="45" t="s">
        <v>57</v>
      </c>
      <c r="T137" s="22">
        <f t="shared" si="4"/>
        <v>44674</v>
      </c>
      <c r="U137" s="22"/>
      <c r="V137" s="22"/>
      <c r="W137" s="23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4.25" customHeight="1">
      <c r="A138" s="18"/>
      <c r="B138" s="18"/>
      <c r="C138" s="18"/>
      <c r="D138" s="46"/>
      <c r="E138" s="24"/>
      <c r="F138" s="18"/>
      <c r="G138" s="18"/>
      <c r="H138" s="18"/>
      <c r="I138" s="46"/>
      <c r="J138" s="24"/>
      <c r="K138" s="86"/>
      <c r="L138" s="21"/>
      <c r="M138" s="18">
        <v>2</v>
      </c>
      <c r="N138" s="18">
        <v>95</v>
      </c>
      <c r="O138" s="47"/>
      <c r="P138" s="78"/>
      <c r="Q138" s="39">
        <v>44653</v>
      </c>
      <c r="R138" s="47" t="s">
        <v>364</v>
      </c>
      <c r="S138" s="45" t="s">
        <v>57</v>
      </c>
      <c r="T138" s="22">
        <f t="shared" ref="T138:T144" si="6">Q138+21</f>
        <v>44674</v>
      </c>
      <c r="U138" s="22"/>
      <c r="V138" s="22"/>
      <c r="W138" s="23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4.25" customHeight="1">
      <c r="A139" s="18"/>
      <c r="B139" s="18"/>
      <c r="C139" s="18"/>
      <c r="D139" s="46"/>
      <c r="E139" s="24"/>
      <c r="F139" s="18"/>
      <c r="G139" s="18"/>
      <c r="H139" s="18"/>
      <c r="I139" s="46"/>
      <c r="J139" s="24"/>
      <c r="K139" s="86"/>
      <c r="L139" s="21"/>
      <c r="M139" s="18">
        <v>2</v>
      </c>
      <c r="N139" s="18">
        <v>96</v>
      </c>
      <c r="O139" s="47"/>
      <c r="P139" s="78"/>
      <c r="Q139" s="39">
        <v>44653</v>
      </c>
      <c r="R139" s="47" t="s">
        <v>364</v>
      </c>
      <c r="S139" s="45" t="s">
        <v>57</v>
      </c>
      <c r="T139" s="22">
        <f t="shared" si="6"/>
        <v>44674</v>
      </c>
      <c r="U139" s="22"/>
      <c r="V139" s="22"/>
      <c r="W139" s="23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4.25" customHeight="1">
      <c r="A140" s="18"/>
      <c r="B140" s="18"/>
      <c r="C140" s="18"/>
      <c r="D140" s="46"/>
      <c r="E140" s="24"/>
      <c r="F140" s="18"/>
      <c r="G140" s="18"/>
      <c r="H140" s="18"/>
      <c r="I140" s="46"/>
      <c r="J140" s="24"/>
      <c r="K140" s="86"/>
      <c r="L140" s="21"/>
      <c r="M140" s="18">
        <v>2</v>
      </c>
      <c r="N140" s="18">
        <v>97</v>
      </c>
      <c r="O140" s="47"/>
      <c r="P140" s="78"/>
      <c r="Q140" s="39">
        <v>44653</v>
      </c>
      <c r="R140" s="47" t="s">
        <v>364</v>
      </c>
      <c r="S140" s="45" t="s">
        <v>57</v>
      </c>
      <c r="T140" s="22">
        <f t="shared" si="6"/>
        <v>44674</v>
      </c>
      <c r="U140" s="22"/>
      <c r="V140" s="22"/>
      <c r="W140" s="23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4.25" customHeight="1">
      <c r="A141" s="18"/>
      <c r="B141" s="18"/>
      <c r="C141" s="18"/>
      <c r="D141" s="46"/>
      <c r="E141" s="24"/>
      <c r="F141" s="18"/>
      <c r="G141" s="18"/>
      <c r="H141" s="18"/>
      <c r="I141" s="46"/>
      <c r="J141" s="24"/>
      <c r="K141" s="86"/>
      <c r="L141" s="21"/>
      <c r="M141" s="18">
        <v>2</v>
      </c>
      <c r="N141" s="18">
        <v>98</v>
      </c>
      <c r="O141" s="47"/>
      <c r="P141" s="78"/>
      <c r="Q141" s="39">
        <v>44653</v>
      </c>
      <c r="R141" s="47" t="s">
        <v>364</v>
      </c>
      <c r="S141" s="45" t="s">
        <v>57</v>
      </c>
      <c r="T141" s="22">
        <f t="shared" si="6"/>
        <v>44674</v>
      </c>
      <c r="U141" s="22"/>
      <c r="V141" s="22"/>
      <c r="W141" s="23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4.25" customHeight="1">
      <c r="A142" s="18"/>
      <c r="B142" s="18"/>
      <c r="C142" s="18"/>
      <c r="D142" s="46"/>
      <c r="E142" s="24"/>
      <c r="F142" s="18"/>
      <c r="G142" s="18"/>
      <c r="H142" s="18"/>
      <c r="I142" s="46"/>
      <c r="J142" s="24"/>
      <c r="K142" s="86"/>
      <c r="L142" s="21"/>
      <c r="M142" s="18">
        <v>2</v>
      </c>
      <c r="N142" s="18">
        <v>99</v>
      </c>
      <c r="O142" s="47"/>
      <c r="P142" s="78"/>
      <c r="Q142" s="39">
        <v>44653</v>
      </c>
      <c r="R142" s="47" t="s">
        <v>364</v>
      </c>
      <c r="S142" s="45" t="s">
        <v>57</v>
      </c>
      <c r="T142" s="22">
        <f t="shared" si="6"/>
        <v>44674</v>
      </c>
      <c r="U142" s="22"/>
      <c r="V142" s="22"/>
      <c r="W142" s="23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4.25" customHeight="1">
      <c r="A143" s="18"/>
      <c r="B143" s="18"/>
      <c r="C143" s="18"/>
      <c r="D143" s="46"/>
      <c r="E143" s="24"/>
      <c r="F143" s="18"/>
      <c r="G143" s="18"/>
      <c r="H143" s="18"/>
      <c r="I143" s="46"/>
      <c r="J143" s="24"/>
      <c r="K143" s="86"/>
      <c r="L143" s="21"/>
      <c r="M143" s="18"/>
      <c r="N143" s="18"/>
      <c r="O143" s="47"/>
      <c r="P143" s="78"/>
      <c r="Q143" s="39"/>
      <c r="R143" s="47"/>
      <c r="S143" s="45"/>
      <c r="T143" s="22"/>
      <c r="U143" s="22"/>
      <c r="V143" s="22"/>
      <c r="W143" s="23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4.25" customHeight="1">
      <c r="A144" s="18"/>
      <c r="B144" s="18"/>
      <c r="C144" s="18"/>
      <c r="D144" s="46"/>
      <c r="E144" s="24"/>
      <c r="F144" s="18"/>
      <c r="G144" s="18"/>
      <c r="H144" s="18"/>
      <c r="I144" s="46"/>
      <c r="J144" s="24"/>
      <c r="K144" s="86"/>
      <c r="L144" s="21"/>
      <c r="M144" s="18">
        <v>3</v>
      </c>
      <c r="N144" s="18"/>
      <c r="O144" s="47"/>
      <c r="P144" s="78"/>
      <c r="Q144" s="39">
        <v>44673</v>
      </c>
      <c r="R144" s="47" t="s">
        <v>364</v>
      </c>
      <c r="S144" s="45" t="s">
        <v>57</v>
      </c>
      <c r="T144" s="22">
        <f t="shared" si="6"/>
        <v>44694</v>
      </c>
      <c r="U144" s="22"/>
      <c r="V144" s="22"/>
      <c r="W144" s="23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4.25" customHeight="1">
      <c r="A145" s="18"/>
      <c r="B145" s="18"/>
      <c r="C145" s="18"/>
      <c r="D145" s="46"/>
      <c r="E145" s="24"/>
      <c r="F145" s="18"/>
      <c r="G145" s="18"/>
      <c r="H145" s="18"/>
      <c r="I145" s="46"/>
      <c r="J145" s="24"/>
      <c r="K145" s="86"/>
      <c r="L145" s="21"/>
      <c r="M145" s="18"/>
      <c r="N145" s="18"/>
      <c r="O145" s="47"/>
      <c r="P145" s="78"/>
      <c r="Q145" s="39"/>
      <c r="R145" s="47"/>
      <c r="S145" s="45"/>
      <c r="T145" s="22"/>
      <c r="U145" s="22"/>
      <c r="V145" s="22"/>
      <c r="W145" s="23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4.25" customHeight="1">
      <c r="A146" s="18"/>
      <c r="B146" s="18"/>
      <c r="C146" s="18"/>
      <c r="D146" s="46"/>
      <c r="E146" s="24"/>
      <c r="F146" s="18"/>
      <c r="G146" s="18"/>
      <c r="H146" s="18"/>
      <c r="I146" s="46"/>
      <c r="J146" s="24"/>
      <c r="K146" s="86"/>
      <c r="L146" s="21"/>
      <c r="M146" s="18"/>
      <c r="N146" s="18"/>
      <c r="O146" s="47"/>
      <c r="P146" s="78"/>
      <c r="Q146" s="39"/>
      <c r="R146" s="47"/>
      <c r="S146" s="45"/>
      <c r="T146" s="22"/>
      <c r="U146" s="22"/>
      <c r="V146" s="22"/>
      <c r="W146" s="23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4.25" customHeight="1">
      <c r="A147" s="18"/>
      <c r="B147" s="18"/>
      <c r="C147" s="18"/>
      <c r="D147" s="46"/>
      <c r="E147" s="24"/>
      <c r="F147" s="18"/>
      <c r="G147" s="18"/>
      <c r="H147" s="18"/>
      <c r="I147" s="46"/>
      <c r="J147" s="24"/>
      <c r="K147" s="86"/>
      <c r="L147" s="21"/>
      <c r="M147" s="18"/>
      <c r="N147" s="18"/>
      <c r="O147" s="47"/>
      <c r="P147" s="78"/>
      <c r="Q147" s="39"/>
      <c r="R147" s="47"/>
      <c r="S147" s="45"/>
      <c r="T147" s="22"/>
      <c r="U147" s="22"/>
      <c r="V147" s="22"/>
      <c r="W147" s="23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4.25" customHeight="1">
      <c r="A148" s="18"/>
      <c r="B148" s="18"/>
      <c r="C148" s="18"/>
      <c r="D148" s="46"/>
      <c r="E148" s="24"/>
      <c r="F148" s="18"/>
      <c r="G148" s="18"/>
      <c r="H148" s="18"/>
      <c r="I148" s="46"/>
      <c r="J148" s="24"/>
      <c r="K148" s="86"/>
      <c r="L148" s="21"/>
      <c r="M148" s="18"/>
      <c r="N148" s="18"/>
      <c r="O148" s="47"/>
      <c r="P148" s="78"/>
      <c r="Q148" s="39"/>
      <c r="R148" s="47"/>
      <c r="S148" s="45"/>
      <c r="T148" s="22"/>
      <c r="U148" s="22"/>
      <c r="V148" s="22"/>
      <c r="W148" s="23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4.25" customHeight="1">
      <c r="A149" s="18"/>
      <c r="B149" s="18"/>
      <c r="C149" s="18"/>
      <c r="D149" s="46"/>
      <c r="E149" s="24"/>
      <c r="F149" s="18"/>
      <c r="G149" s="18"/>
      <c r="H149" s="18"/>
      <c r="I149" s="46"/>
      <c r="J149" s="24"/>
      <c r="K149" s="86"/>
      <c r="L149" s="21"/>
      <c r="M149" s="18"/>
      <c r="N149" s="18"/>
      <c r="O149" s="47"/>
      <c r="P149" s="78"/>
      <c r="Q149" s="39"/>
      <c r="R149" s="47"/>
      <c r="S149" s="45"/>
      <c r="T149" s="22"/>
      <c r="U149" s="22"/>
      <c r="V149" s="22"/>
      <c r="W149" s="23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4.25" customHeight="1">
      <c r="A150" s="18"/>
      <c r="B150" s="18"/>
      <c r="C150" s="18"/>
      <c r="D150" s="46"/>
      <c r="E150" s="24"/>
      <c r="F150" s="18"/>
      <c r="G150" s="18"/>
      <c r="H150" s="18"/>
      <c r="I150" s="46"/>
      <c r="J150" s="24"/>
      <c r="K150" s="86"/>
      <c r="L150" s="21"/>
      <c r="M150" s="18"/>
      <c r="N150" s="18"/>
      <c r="O150" s="47"/>
      <c r="P150" s="78"/>
      <c r="Q150" s="39"/>
      <c r="R150" s="47"/>
      <c r="S150" s="45"/>
      <c r="T150" s="22"/>
      <c r="U150" s="22"/>
      <c r="V150" s="22"/>
      <c r="W150" s="23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4.25" customHeight="1">
      <c r="A151" s="18"/>
      <c r="B151" s="18"/>
      <c r="C151" s="18"/>
      <c r="D151" s="46"/>
      <c r="E151" s="24"/>
      <c r="F151" s="18"/>
      <c r="G151" s="18"/>
      <c r="H151" s="18"/>
      <c r="I151" s="46"/>
      <c r="J151" s="24"/>
      <c r="K151" s="86"/>
      <c r="L151" s="21"/>
      <c r="M151" s="18"/>
      <c r="N151" s="18"/>
      <c r="O151" s="47"/>
      <c r="P151" s="78"/>
      <c r="Q151" s="39"/>
      <c r="R151" s="47"/>
      <c r="S151" s="45"/>
      <c r="T151" s="22"/>
      <c r="U151" s="22"/>
      <c r="V151" s="22"/>
      <c r="W151" s="23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4.25" customHeight="1">
      <c r="A152" s="18"/>
      <c r="B152" s="18"/>
      <c r="C152" s="18"/>
      <c r="D152" s="46"/>
      <c r="E152" s="24"/>
      <c r="F152" s="18"/>
      <c r="G152" s="18"/>
      <c r="H152" s="18"/>
      <c r="I152" s="46"/>
      <c r="J152" s="24"/>
      <c r="K152" s="86"/>
      <c r="L152" s="21"/>
      <c r="M152" s="18"/>
      <c r="N152" s="18"/>
      <c r="O152" s="47"/>
      <c r="P152" s="78"/>
      <c r="Q152" s="39"/>
      <c r="R152" s="47"/>
      <c r="S152" s="45"/>
      <c r="T152" s="22"/>
      <c r="U152" s="22"/>
      <c r="V152" s="22"/>
      <c r="W152" s="23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4.25" customHeight="1">
      <c r="A153" s="18"/>
      <c r="B153" s="18"/>
      <c r="C153" s="18"/>
      <c r="D153" s="46"/>
      <c r="E153" s="24"/>
      <c r="F153" s="18"/>
      <c r="G153" s="18"/>
      <c r="H153" s="18"/>
      <c r="I153" s="46"/>
      <c r="J153" s="24"/>
      <c r="K153" s="86"/>
      <c r="L153" s="21"/>
      <c r="M153" s="18"/>
      <c r="N153" s="18"/>
      <c r="O153" s="47"/>
      <c r="P153" s="78"/>
      <c r="Q153" s="39"/>
      <c r="R153" s="47"/>
      <c r="S153" s="45"/>
      <c r="T153" s="22"/>
      <c r="U153" s="22"/>
      <c r="V153" s="22"/>
      <c r="W153" s="23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4.25" customHeight="1">
      <c r="A154" s="18"/>
      <c r="B154" s="18"/>
      <c r="C154" s="18"/>
      <c r="D154" s="46"/>
      <c r="E154" s="24"/>
      <c r="F154" s="18"/>
      <c r="G154" s="18"/>
      <c r="H154" s="18"/>
      <c r="I154" s="46"/>
      <c r="J154" s="24"/>
      <c r="K154" s="86"/>
      <c r="L154" s="21"/>
      <c r="M154" s="18"/>
      <c r="N154" s="18"/>
      <c r="O154" s="47"/>
      <c r="P154" s="78"/>
      <c r="Q154" s="39"/>
      <c r="R154" s="47"/>
      <c r="S154" s="45"/>
      <c r="T154" s="22"/>
      <c r="U154" s="22"/>
      <c r="V154" s="22"/>
      <c r="W154" s="23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4.25" customHeight="1">
      <c r="A155" s="18"/>
      <c r="B155" s="18"/>
      <c r="C155" s="18"/>
      <c r="D155" s="46"/>
      <c r="E155" s="24"/>
      <c r="F155" s="18"/>
      <c r="G155" s="18"/>
      <c r="H155" s="18"/>
      <c r="I155" s="46"/>
      <c r="J155" s="24"/>
      <c r="K155" s="86"/>
      <c r="L155" s="21"/>
      <c r="M155" s="18"/>
      <c r="N155" s="18"/>
      <c r="O155" s="47"/>
      <c r="P155" s="78"/>
      <c r="Q155" s="39"/>
      <c r="R155" s="47"/>
      <c r="S155" s="45"/>
      <c r="T155" s="22"/>
      <c r="U155" s="22"/>
      <c r="V155" s="22"/>
      <c r="W155" s="23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4.25" customHeight="1">
      <c r="A156" s="18"/>
      <c r="B156" s="18"/>
      <c r="C156" s="18"/>
      <c r="D156" s="46"/>
      <c r="E156" s="24"/>
      <c r="F156" s="18"/>
      <c r="G156" s="18"/>
      <c r="H156" s="18"/>
      <c r="I156" s="47"/>
      <c r="J156" s="24"/>
      <c r="K156" s="86"/>
      <c r="L156" s="21"/>
      <c r="M156" s="18"/>
      <c r="N156" s="18"/>
      <c r="O156" s="47"/>
      <c r="P156" s="78"/>
      <c r="Q156" s="18"/>
      <c r="R156" s="47"/>
      <c r="S156" s="45"/>
      <c r="T156" s="22"/>
      <c r="U156" s="22"/>
      <c r="V156" s="22"/>
      <c r="W156" s="23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" customHeight="1" thickBot="1">
      <c r="A157" s="18"/>
      <c r="B157" s="18"/>
      <c r="C157" s="18"/>
      <c r="D157" s="47"/>
      <c r="E157" s="24"/>
      <c r="F157" s="18"/>
      <c r="G157" s="18"/>
      <c r="H157" s="18"/>
      <c r="I157" s="47"/>
      <c r="J157" s="24"/>
      <c r="K157" s="86"/>
      <c r="L157" s="90"/>
      <c r="M157" s="18"/>
      <c r="N157" s="18"/>
      <c r="O157" s="47"/>
      <c r="P157" s="78"/>
      <c r="Q157" s="18"/>
      <c r="R157" s="47"/>
      <c r="S157" s="45"/>
      <c r="T157" s="22"/>
      <c r="U157" s="22"/>
      <c r="V157" s="22"/>
      <c r="W157" s="23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227" t="s">
        <v>369</v>
      </c>
      <c r="B158" s="227" t="s">
        <v>147</v>
      </c>
      <c r="C158" s="227" t="s">
        <v>349</v>
      </c>
      <c r="D158" s="227" t="s">
        <v>7</v>
      </c>
      <c r="E158" s="228" t="s">
        <v>350</v>
      </c>
      <c r="F158" s="222" t="s">
        <v>370</v>
      </c>
      <c r="G158" s="222" t="s">
        <v>147</v>
      </c>
      <c r="H158" s="222" t="s">
        <v>349</v>
      </c>
      <c r="I158" s="222" t="s">
        <v>7</v>
      </c>
      <c r="J158" s="224" t="s">
        <v>352</v>
      </c>
      <c r="K158" s="215" t="s">
        <v>353</v>
      </c>
      <c r="L158" s="215" t="s">
        <v>5</v>
      </c>
      <c r="M158" s="225" t="s">
        <v>354</v>
      </c>
      <c r="N158" s="220" t="s">
        <v>355</v>
      </c>
      <c r="O158" s="220" t="s">
        <v>356</v>
      </c>
      <c r="P158" s="218" t="s">
        <v>99</v>
      </c>
      <c r="Q158" s="220" t="s">
        <v>357</v>
      </c>
      <c r="R158" s="220" t="s">
        <v>358</v>
      </c>
      <c r="S158" s="41"/>
      <c r="T158" s="16"/>
      <c r="U158" s="16"/>
      <c r="V158" s="16"/>
      <c r="W158" s="220" t="s">
        <v>359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6.5" customHeight="1" thickBot="1">
      <c r="A159" s="221"/>
      <c r="B159" s="221"/>
      <c r="C159" s="223"/>
      <c r="D159" s="223"/>
      <c r="E159" s="216"/>
      <c r="F159" s="221"/>
      <c r="G159" s="221"/>
      <c r="H159" s="221"/>
      <c r="I159" s="223"/>
      <c r="J159" s="216"/>
      <c r="K159" s="216"/>
      <c r="L159" s="216"/>
      <c r="M159" s="226"/>
      <c r="N159" s="221"/>
      <c r="O159" s="223"/>
      <c r="P159" s="219"/>
      <c r="Q159" s="221"/>
      <c r="R159" s="223"/>
      <c r="S159" s="42" t="s">
        <v>7</v>
      </c>
      <c r="T159" s="17" t="s">
        <v>20</v>
      </c>
      <c r="U159" s="17" t="s">
        <v>360</v>
      </c>
      <c r="V159" s="17" t="s">
        <v>361</v>
      </c>
      <c r="W159" s="22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4.25" customHeight="1">
      <c r="A160" s="19">
        <v>1</v>
      </c>
      <c r="B160" s="19">
        <v>195553</v>
      </c>
      <c r="C160" s="44" t="s">
        <v>61</v>
      </c>
      <c r="D160" s="46" t="s">
        <v>362</v>
      </c>
      <c r="E160" s="20">
        <v>44531</v>
      </c>
      <c r="F160" s="19">
        <v>3</v>
      </c>
      <c r="G160" s="84">
        <v>194882</v>
      </c>
      <c r="H160" s="44" t="s">
        <v>61</v>
      </c>
      <c r="I160" s="46" t="s">
        <v>95</v>
      </c>
      <c r="J160" s="20">
        <v>44545</v>
      </c>
      <c r="K160" s="86">
        <v>44608</v>
      </c>
      <c r="L160" s="92" t="s">
        <v>375</v>
      </c>
      <c r="M160" s="18">
        <v>1</v>
      </c>
      <c r="N160" s="18">
        <v>39</v>
      </c>
      <c r="O160" s="72" t="s">
        <v>56</v>
      </c>
      <c r="P160" s="78"/>
      <c r="Q160" s="39">
        <v>44627</v>
      </c>
      <c r="R160" s="47" t="s">
        <v>364</v>
      </c>
      <c r="S160" s="45" t="s">
        <v>57</v>
      </c>
      <c r="T160" s="22">
        <f>Q160+21</f>
        <v>44648</v>
      </c>
      <c r="U160" s="22">
        <f>E160+270</f>
        <v>44801</v>
      </c>
      <c r="V160" s="22">
        <f>J160+270</f>
        <v>44815</v>
      </c>
      <c r="W160" s="23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4.25" customHeight="1">
      <c r="A161" s="62">
        <v>2</v>
      </c>
      <c r="B161" s="63">
        <v>195553</v>
      </c>
      <c r="C161" s="76" t="s">
        <v>61</v>
      </c>
      <c r="D161" s="64" t="s">
        <v>362</v>
      </c>
      <c r="E161" s="65">
        <v>44531</v>
      </c>
      <c r="F161" s="18">
        <v>3</v>
      </c>
      <c r="G161" s="84">
        <v>194882</v>
      </c>
      <c r="H161" s="44" t="s">
        <v>61</v>
      </c>
      <c r="I161" s="46" t="s">
        <v>95</v>
      </c>
      <c r="J161" s="24">
        <v>44545</v>
      </c>
      <c r="K161" s="86">
        <v>44608</v>
      </c>
      <c r="L161" s="93" t="s">
        <v>375</v>
      </c>
      <c r="M161" s="18">
        <v>1</v>
      </c>
      <c r="N161" s="18">
        <v>40</v>
      </c>
      <c r="O161" s="72" t="s">
        <v>56</v>
      </c>
      <c r="P161" s="78"/>
      <c r="Q161" s="39">
        <v>44627</v>
      </c>
      <c r="R161" s="47" t="s">
        <v>364</v>
      </c>
      <c r="S161" s="45" t="s">
        <v>57</v>
      </c>
      <c r="T161" s="22">
        <f>Q161+21</f>
        <v>44648</v>
      </c>
      <c r="U161" s="22">
        <f>E161+270</f>
        <v>44801</v>
      </c>
      <c r="V161" s="22">
        <f>J161+270</f>
        <v>44815</v>
      </c>
      <c r="W161" s="23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4.25" customHeight="1">
      <c r="A162" s="18"/>
      <c r="B162" s="19"/>
      <c r="C162" s="19"/>
      <c r="D162" s="46"/>
      <c r="E162" s="24"/>
      <c r="F162" s="18"/>
      <c r="G162" s="19"/>
      <c r="H162" s="19"/>
      <c r="I162" s="46"/>
      <c r="J162" s="24"/>
      <c r="K162" s="86"/>
      <c r="L162" s="21"/>
      <c r="M162" s="18">
        <v>1</v>
      </c>
      <c r="N162" s="18">
        <v>41</v>
      </c>
      <c r="O162" s="72" t="s">
        <v>56</v>
      </c>
      <c r="P162" s="78"/>
      <c r="Q162" s="39">
        <v>44627</v>
      </c>
      <c r="R162" s="47" t="s">
        <v>364</v>
      </c>
      <c r="S162" s="45" t="s">
        <v>57</v>
      </c>
      <c r="T162" s="22">
        <f t="shared" ref="T162:T171" si="7">Q162+21</f>
        <v>44648</v>
      </c>
      <c r="U162" s="22"/>
      <c r="V162" s="22"/>
      <c r="W162" s="23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4.25" customHeight="1">
      <c r="A163" s="18"/>
      <c r="B163" s="19"/>
      <c r="C163" s="19"/>
      <c r="D163" s="46"/>
      <c r="E163" s="24"/>
      <c r="F163" s="18"/>
      <c r="G163" s="19"/>
      <c r="H163" s="19"/>
      <c r="I163" s="46"/>
      <c r="J163" s="24"/>
      <c r="K163" s="86"/>
      <c r="L163" s="21"/>
      <c r="M163" s="18">
        <v>1</v>
      </c>
      <c r="N163" s="18">
        <v>42</v>
      </c>
      <c r="O163" s="72" t="s">
        <v>56</v>
      </c>
      <c r="P163" s="78"/>
      <c r="Q163" s="39">
        <v>44627</v>
      </c>
      <c r="R163" s="47" t="s">
        <v>364</v>
      </c>
      <c r="S163" s="45" t="s">
        <v>57</v>
      </c>
      <c r="T163" s="22">
        <f t="shared" si="7"/>
        <v>44648</v>
      </c>
      <c r="U163" s="22"/>
      <c r="V163" s="22"/>
      <c r="W163" s="23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4.25" customHeight="1">
      <c r="A164" s="18"/>
      <c r="B164" s="19"/>
      <c r="C164" s="19"/>
      <c r="D164" s="46"/>
      <c r="E164" s="24"/>
      <c r="F164" s="18"/>
      <c r="G164" s="19"/>
      <c r="H164" s="19"/>
      <c r="I164" s="46"/>
      <c r="J164" s="24"/>
      <c r="K164" s="86"/>
      <c r="L164" s="21"/>
      <c r="M164" s="18">
        <v>1</v>
      </c>
      <c r="N164" s="18">
        <v>43</v>
      </c>
      <c r="O164" s="72" t="s">
        <v>63</v>
      </c>
      <c r="P164" s="78"/>
      <c r="Q164" s="39">
        <v>44627</v>
      </c>
      <c r="R164" s="47" t="s">
        <v>364</v>
      </c>
      <c r="S164" s="45" t="s">
        <v>57</v>
      </c>
      <c r="T164" s="22">
        <f t="shared" si="7"/>
        <v>44648</v>
      </c>
      <c r="U164" s="22"/>
      <c r="V164" s="22"/>
      <c r="W164" s="23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4.25" customHeight="1">
      <c r="A165" s="18"/>
      <c r="B165" s="19"/>
      <c r="C165" s="19"/>
      <c r="D165" s="46"/>
      <c r="E165" s="24"/>
      <c r="F165" s="18"/>
      <c r="G165" s="19"/>
      <c r="H165" s="19"/>
      <c r="I165" s="46"/>
      <c r="J165" s="24"/>
      <c r="K165" s="86"/>
      <c r="L165" s="21"/>
      <c r="M165" s="18">
        <v>1</v>
      </c>
      <c r="N165" s="18">
        <v>44</v>
      </c>
      <c r="O165" s="72" t="s">
        <v>63</v>
      </c>
      <c r="P165" s="78"/>
      <c r="Q165" s="39">
        <v>44627</v>
      </c>
      <c r="R165" s="47" t="s">
        <v>364</v>
      </c>
      <c r="S165" s="45" t="s">
        <v>57</v>
      </c>
      <c r="T165" s="22">
        <f t="shared" si="7"/>
        <v>44648</v>
      </c>
      <c r="U165" s="22"/>
      <c r="V165" s="22"/>
      <c r="W165" s="23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4.25" customHeight="1">
      <c r="A166" s="18"/>
      <c r="B166" s="19"/>
      <c r="C166" s="19"/>
      <c r="D166" s="46"/>
      <c r="E166" s="24"/>
      <c r="F166" s="18"/>
      <c r="G166" s="19"/>
      <c r="H166" s="19"/>
      <c r="I166" s="46"/>
      <c r="J166" s="24"/>
      <c r="K166" s="86"/>
      <c r="L166" s="21"/>
      <c r="M166" s="18">
        <v>1</v>
      </c>
      <c r="N166" s="18">
        <v>45</v>
      </c>
      <c r="O166" s="72" t="s">
        <v>63</v>
      </c>
      <c r="P166" s="78"/>
      <c r="Q166" s="39">
        <v>44627</v>
      </c>
      <c r="R166" s="47" t="s">
        <v>364</v>
      </c>
      <c r="S166" s="45" t="s">
        <v>57</v>
      </c>
      <c r="T166" s="22">
        <f t="shared" si="7"/>
        <v>44648</v>
      </c>
      <c r="U166" s="22"/>
      <c r="V166" s="22"/>
      <c r="W166" s="23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4.25" customHeight="1">
      <c r="A167" s="18"/>
      <c r="B167" s="19"/>
      <c r="C167" s="19"/>
      <c r="D167" s="46"/>
      <c r="E167" s="24"/>
      <c r="F167" s="18"/>
      <c r="G167" s="19"/>
      <c r="H167" s="19"/>
      <c r="I167" s="46"/>
      <c r="J167" s="24"/>
      <c r="K167" s="86"/>
      <c r="L167" s="21"/>
      <c r="M167" s="18"/>
      <c r="N167" s="18"/>
      <c r="O167" s="72"/>
      <c r="P167" s="78"/>
      <c r="Q167" s="39"/>
      <c r="R167" s="47"/>
      <c r="S167" s="45"/>
      <c r="T167" s="22"/>
      <c r="U167" s="22"/>
      <c r="V167" s="22"/>
      <c r="W167" s="23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4.25" customHeight="1">
      <c r="A168" s="18"/>
      <c r="B168" s="19"/>
      <c r="C168" s="19"/>
      <c r="D168" s="46"/>
      <c r="E168" s="24"/>
      <c r="F168" s="18"/>
      <c r="G168" s="19"/>
      <c r="H168" s="19"/>
      <c r="I168" s="46"/>
      <c r="J168" s="24"/>
      <c r="K168" s="86"/>
      <c r="L168" s="21"/>
      <c r="M168" s="18">
        <v>2</v>
      </c>
      <c r="N168" s="18">
        <v>86</v>
      </c>
      <c r="O168" s="47"/>
      <c r="P168" s="78"/>
      <c r="Q168" s="39">
        <v>44648</v>
      </c>
      <c r="R168" s="47" t="s">
        <v>364</v>
      </c>
      <c r="S168" s="45" t="s">
        <v>57</v>
      </c>
      <c r="T168" s="22">
        <f t="shared" si="7"/>
        <v>44669</v>
      </c>
      <c r="U168" s="22"/>
      <c r="V168" s="22"/>
      <c r="W168" s="23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4.25" customHeight="1">
      <c r="A169" s="18"/>
      <c r="B169" s="18"/>
      <c r="C169" s="18"/>
      <c r="D169" s="46"/>
      <c r="E169" s="24"/>
      <c r="F169" s="18"/>
      <c r="G169" s="18"/>
      <c r="H169" s="18"/>
      <c r="I169" s="46"/>
      <c r="J169" s="24"/>
      <c r="K169" s="86"/>
      <c r="L169" s="21"/>
      <c r="M169" s="18">
        <v>2</v>
      </c>
      <c r="N169" s="18">
        <v>87</v>
      </c>
      <c r="O169" s="47"/>
      <c r="P169" s="78"/>
      <c r="Q169" s="39">
        <v>44648</v>
      </c>
      <c r="R169" s="47" t="s">
        <v>364</v>
      </c>
      <c r="S169" s="45" t="s">
        <v>57</v>
      </c>
      <c r="T169" s="22">
        <f t="shared" si="7"/>
        <v>44669</v>
      </c>
      <c r="U169" s="22"/>
      <c r="V169" s="22"/>
      <c r="W169" s="23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4.25" customHeight="1">
      <c r="A170" s="18"/>
      <c r="B170" s="18"/>
      <c r="C170" s="18"/>
      <c r="D170" s="46"/>
      <c r="E170" s="24"/>
      <c r="F170" s="18"/>
      <c r="G170" s="18"/>
      <c r="H170" s="18"/>
      <c r="I170" s="47"/>
      <c r="J170" s="24"/>
      <c r="K170" s="86"/>
      <c r="L170" s="21"/>
      <c r="M170" s="18">
        <v>2</v>
      </c>
      <c r="N170" s="18">
        <v>88</v>
      </c>
      <c r="O170" s="47"/>
      <c r="P170" s="78"/>
      <c r="Q170" s="39">
        <v>44648</v>
      </c>
      <c r="R170" s="47" t="s">
        <v>364</v>
      </c>
      <c r="S170" s="45" t="s">
        <v>57</v>
      </c>
      <c r="T170" s="22">
        <f t="shared" si="7"/>
        <v>44669</v>
      </c>
      <c r="U170" s="22"/>
      <c r="V170" s="22"/>
      <c r="W170" s="23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4.25" customHeight="1">
      <c r="A171" s="18"/>
      <c r="B171" s="18"/>
      <c r="C171" s="18"/>
      <c r="D171" s="46"/>
      <c r="E171" s="24"/>
      <c r="F171" s="18"/>
      <c r="G171" s="18"/>
      <c r="H171" s="18"/>
      <c r="I171" s="47"/>
      <c r="J171" s="24"/>
      <c r="K171" s="86"/>
      <c r="L171" s="21"/>
      <c r="M171" s="18">
        <v>2</v>
      </c>
      <c r="N171" s="18">
        <v>89</v>
      </c>
      <c r="O171" s="47"/>
      <c r="P171" s="78"/>
      <c r="Q171" s="39">
        <v>44648</v>
      </c>
      <c r="R171" s="47" t="s">
        <v>364</v>
      </c>
      <c r="S171" s="45" t="s">
        <v>57</v>
      </c>
      <c r="T171" s="22">
        <f t="shared" si="7"/>
        <v>44669</v>
      </c>
      <c r="U171" s="22"/>
      <c r="V171" s="22"/>
      <c r="W171" s="23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4.25" customHeight="1">
      <c r="A172" s="18"/>
      <c r="B172" s="18"/>
      <c r="C172" s="18"/>
      <c r="D172" s="46"/>
      <c r="E172" s="24"/>
      <c r="F172" s="18"/>
      <c r="G172" s="18"/>
      <c r="H172" s="18"/>
      <c r="I172" s="47"/>
      <c r="J172" s="24"/>
      <c r="K172" s="86"/>
      <c r="L172" s="21"/>
      <c r="M172" s="18"/>
      <c r="N172" s="18"/>
      <c r="O172" s="47"/>
      <c r="P172" s="78"/>
      <c r="Q172" s="18"/>
      <c r="R172" s="47"/>
      <c r="S172" s="45"/>
      <c r="T172" s="22"/>
      <c r="U172" s="22"/>
      <c r="V172" s="22"/>
      <c r="W172" s="23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4.25" customHeight="1" thickBot="1">
      <c r="A173" s="18"/>
      <c r="B173" s="18"/>
      <c r="C173" s="18"/>
      <c r="D173" s="47"/>
      <c r="E173" s="24"/>
      <c r="F173" s="18"/>
      <c r="G173" s="18"/>
      <c r="H173" s="18"/>
      <c r="I173" s="47"/>
      <c r="J173" s="24"/>
      <c r="K173" s="86"/>
      <c r="L173" s="90"/>
      <c r="M173" s="18"/>
      <c r="N173" s="18"/>
      <c r="O173" s="47"/>
      <c r="P173" s="78"/>
      <c r="Q173" s="18"/>
      <c r="R173" s="47"/>
      <c r="S173" s="45"/>
      <c r="T173" s="22"/>
      <c r="U173" s="22"/>
      <c r="V173" s="22"/>
      <c r="W173" s="23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4.25" customHeight="1">
      <c r="A174" s="227" t="s">
        <v>369</v>
      </c>
      <c r="B174" s="227" t="s">
        <v>147</v>
      </c>
      <c r="C174" s="227" t="s">
        <v>349</v>
      </c>
      <c r="D174" s="227" t="s">
        <v>7</v>
      </c>
      <c r="E174" s="228" t="s">
        <v>350</v>
      </c>
      <c r="F174" s="222" t="s">
        <v>370</v>
      </c>
      <c r="G174" s="222" t="s">
        <v>147</v>
      </c>
      <c r="H174" s="222" t="s">
        <v>349</v>
      </c>
      <c r="I174" s="222" t="s">
        <v>7</v>
      </c>
      <c r="J174" s="224" t="s">
        <v>352</v>
      </c>
      <c r="K174" s="215" t="s">
        <v>353</v>
      </c>
      <c r="L174" s="215" t="s">
        <v>5</v>
      </c>
      <c r="M174" s="225" t="s">
        <v>354</v>
      </c>
      <c r="N174" s="220" t="s">
        <v>355</v>
      </c>
      <c r="O174" s="220" t="s">
        <v>356</v>
      </c>
      <c r="P174" s="218" t="s">
        <v>99</v>
      </c>
      <c r="Q174" s="220" t="s">
        <v>357</v>
      </c>
      <c r="R174" s="220" t="s">
        <v>358</v>
      </c>
      <c r="S174" s="41"/>
      <c r="T174" s="16"/>
      <c r="U174" s="16"/>
      <c r="V174" s="16"/>
      <c r="W174" s="220" t="s">
        <v>359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4.25" customHeight="1" thickBot="1">
      <c r="A175" s="221"/>
      <c r="B175" s="221"/>
      <c r="C175" s="223"/>
      <c r="D175" s="223"/>
      <c r="E175" s="216"/>
      <c r="F175" s="221"/>
      <c r="G175" s="221"/>
      <c r="H175" s="221"/>
      <c r="I175" s="223"/>
      <c r="J175" s="216"/>
      <c r="K175" s="216"/>
      <c r="L175" s="216"/>
      <c r="M175" s="226"/>
      <c r="N175" s="221"/>
      <c r="O175" s="223"/>
      <c r="P175" s="219"/>
      <c r="Q175" s="221"/>
      <c r="R175" s="223"/>
      <c r="S175" s="42" t="s">
        <v>7</v>
      </c>
      <c r="T175" s="17" t="s">
        <v>20</v>
      </c>
      <c r="U175" s="17" t="s">
        <v>360</v>
      </c>
      <c r="V175" s="17"/>
      <c r="W175" s="22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4.25" customHeight="1">
      <c r="A176" s="19">
        <v>1</v>
      </c>
      <c r="B176" s="19">
        <v>203657</v>
      </c>
      <c r="C176" s="19">
        <v>189931</v>
      </c>
      <c r="D176" s="46" t="s">
        <v>57</v>
      </c>
      <c r="E176" s="20">
        <v>44639</v>
      </c>
      <c r="F176" s="19">
        <v>3</v>
      </c>
      <c r="G176" s="84">
        <v>202673</v>
      </c>
      <c r="H176" s="18">
        <v>194881</v>
      </c>
      <c r="I176" s="46" t="s">
        <v>57</v>
      </c>
      <c r="J176" s="20">
        <v>44628</v>
      </c>
      <c r="K176" s="86"/>
      <c r="L176" s="92"/>
      <c r="M176" s="18"/>
      <c r="N176" s="18"/>
      <c r="O176" s="47"/>
      <c r="P176" s="78"/>
      <c r="Q176" s="18"/>
      <c r="R176" s="47"/>
      <c r="S176" s="45"/>
      <c r="T176" s="22">
        <f t="shared" ref="T176:T201" si="8">Q176+21</f>
        <v>21</v>
      </c>
      <c r="U176" s="22">
        <f>E176+270</f>
        <v>44909</v>
      </c>
      <c r="V176" s="22">
        <f>J176+270</f>
        <v>44898</v>
      </c>
      <c r="W176" s="23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4.25" customHeight="1">
      <c r="A177" s="18">
        <v>2</v>
      </c>
      <c r="B177" s="18">
        <v>203657</v>
      </c>
      <c r="C177" s="18">
        <v>189931</v>
      </c>
      <c r="D177" s="46" t="s">
        <v>57</v>
      </c>
      <c r="E177" s="20">
        <v>44639</v>
      </c>
      <c r="F177" s="18">
        <v>3</v>
      </c>
      <c r="G177" s="85">
        <v>202673</v>
      </c>
      <c r="H177" s="18">
        <v>194881</v>
      </c>
      <c r="I177" s="46" t="s">
        <v>57</v>
      </c>
      <c r="J177" s="20">
        <v>44628</v>
      </c>
      <c r="K177" s="86"/>
      <c r="L177" s="93"/>
      <c r="M177" s="18"/>
      <c r="N177" s="18"/>
      <c r="O177" s="47"/>
      <c r="P177" s="78"/>
      <c r="Q177" s="18"/>
      <c r="R177" s="47"/>
      <c r="S177" s="45"/>
      <c r="T177" s="22">
        <f t="shared" si="8"/>
        <v>21</v>
      </c>
      <c r="U177" s="22">
        <f>E177+270</f>
        <v>44909</v>
      </c>
      <c r="V177" s="22">
        <f>J177+270</f>
        <v>44898</v>
      </c>
      <c r="W177" s="23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4.25" customHeight="1">
      <c r="A178" s="18"/>
      <c r="B178" s="18"/>
      <c r="C178" s="18"/>
      <c r="D178" s="46"/>
      <c r="E178" s="24"/>
      <c r="F178" s="18"/>
      <c r="G178" s="18"/>
      <c r="H178" s="18"/>
      <c r="I178" s="46"/>
      <c r="J178" s="24"/>
      <c r="K178" s="86"/>
      <c r="L178" s="21"/>
      <c r="M178" s="18"/>
      <c r="N178" s="18"/>
      <c r="O178" s="47"/>
      <c r="P178" s="78"/>
      <c r="Q178" s="18"/>
      <c r="R178" s="47"/>
      <c r="S178" s="45"/>
      <c r="T178" s="22">
        <f t="shared" si="8"/>
        <v>21</v>
      </c>
      <c r="U178" s="22"/>
      <c r="V178" s="22"/>
      <c r="W178" s="23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4.25" customHeight="1">
      <c r="A179" s="18"/>
      <c r="B179" s="18"/>
      <c r="C179" s="18"/>
      <c r="D179" s="46"/>
      <c r="E179" s="24"/>
      <c r="F179" s="18"/>
      <c r="G179" s="18"/>
      <c r="H179" s="18"/>
      <c r="I179" s="47"/>
      <c r="J179" s="24"/>
      <c r="K179" s="86"/>
      <c r="L179" s="21"/>
      <c r="M179" s="18"/>
      <c r="N179" s="18"/>
      <c r="O179" s="47"/>
      <c r="P179" s="78"/>
      <c r="Q179" s="18"/>
      <c r="R179" s="47"/>
      <c r="S179" s="45"/>
      <c r="T179" s="22">
        <f t="shared" si="8"/>
        <v>21</v>
      </c>
      <c r="U179" s="22"/>
      <c r="V179" s="22"/>
      <c r="W179" s="23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4.25" customHeight="1">
      <c r="A180" s="18"/>
      <c r="B180" s="18"/>
      <c r="C180" s="18"/>
      <c r="D180" s="47"/>
      <c r="E180" s="24"/>
      <c r="F180" s="18"/>
      <c r="G180" s="18"/>
      <c r="H180" s="18"/>
      <c r="I180" s="47"/>
      <c r="J180" s="24"/>
      <c r="K180" s="86"/>
      <c r="L180" s="21"/>
      <c r="M180" s="18"/>
      <c r="N180" s="18"/>
      <c r="O180" s="47"/>
      <c r="P180" s="78"/>
      <c r="Q180" s="18"/>
      <c r="R180" s="47"/>
      <c r="S180" s="45"/>
      <c r="T180" s="22">
        <f t="shared" si="8"/>
        <v>21</v>
      </c>
      <c r="U180" s="22"/>
      <c r="V180" s="22"/>
      <c r="W180" s="23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2.75" customHeight="1">
      <c r="A181" s="25"/>
      <c r="B181" s="25"/>
      <c r="C181" s="25"/>
      <c r="D181" s="29"/>
      <c r="E181" s="26"/>
      <c r="F181" s="25"/>
      <c r="G181" s="25"/>
      <c r="H181" s="25"/>
      <c r="I181" s="29"/>
      <c r="J181" s="26"/>
      <c r="K181" s="26"/>
      <c r="L181" s="27"/>
      <c r="M181" s="25"/>
      <c r="N181" s="25"/>
      <c r="O181" s="29"/>
      <c r="P181" s="79"/>
      <c r="Q181" s="25"/>
      <c r="R181" s="29"/>
      <c r="S181" s="43"/>
      <c r="T181" s="22">
        <f t="shared" ref="T181:T187" si="9">Q181+21</f>
        <v>21</v>
      </c>
      <c r="U181" s="22"/>
      <c r="V181" s="22"/>
      <c r="W181" s="28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2.75" customHeight="1">
      <c r="A182" s="25"/>
      <c r="B182" s="25"/>
      <c r="C182" s="25"/>
      <c r="D182" s="29"/>
      <c r="E182" s="26"/>
      <c r="F182" s="25"/>
      <c r="G182" s="25"/>
      <c r="H182" s="25"/>
      <c r="I182" s="29"/>
      <c r="J182" s="26"/>
      <c r="K182" s="26"/>
      <c r="L182" s="27"/>
      <c r="M182" s="3"/>
      <c r="N182" s="3"/>
      <c r="O182" s="3"/>
      <c r="P182" s="38"/>
      <c r="Q182" s="34"/>
      <c r="R182" s="29"/>
      <c r="S182" s="43"/>
      <c r="T182" s="22">
        <f t="shared" si="9"/>
        <v>21</v>
      </c>
      <c r="U182" s="22"/>
      <c r="V182" s="22"/>
      <c r="W182" s="28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2.75" customHeight="1">
      <c r="A183" s="25"/>
      <c r="B183" s="25"/>
      <c r="C183" s="25"/>
      <c r="D183" s="29"/>
      <c r="E183" s="26"/>
      <c r="F183" s="25"/>
      <c r="G183" s="25"/>
      <c r="H183" s="25"/>
      <c r="I183" s="29"/>
      <c r="J183" s="26"/>
      <c r="K183" s="26"/>
      <c r="L183" s="27"/>
      <c r="M183" s="3"/>
      <c r="N183" s="3"/>
      <c r="O183" s="3"/>
      <c r="P183" s="38"/>
      <c r="Q183" s="34"/>
      <c r="R183" s="29"/>
      <c r="S183" s="43"/>
      <c r="T183" s="22">
        <f t="shared" si="9"/>
        <v>21</v>
      </c>
      <c r="W183" s="28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2.75" customHeight="1">
      <c r="A184" s="25"/>
      <c r="B184" s="25"/>
      <c r="C184" s="25"/>
      <c r="D184" s="29"/>
      <c r="E184" s="26"/>
      <c r="F184" s="25"/>
      <c r="G184" s="25"/>
      <c r="H184" s="25"/>
      <c r="I184" s="29"/>
      <c r="J184" s="26"/>
      <c r="K184" s="26"/>
      <c r="L184" s="27"/>
      <c r="M184" s="3"/>
      <c r="N184" s="3"/>
      <c r="O184" s="3"/>
      <c r="P184" s="38"/>
      <c r="Q184" s="34"/>
      <c r="R184" s="29"/>
      <c r="S184" s="43"/>
      <c r="T184" s="22">
        <f t="shared" si="9"/>
        <v>21</v>
      </c>
      <c r="W184" s="28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2.75" customHeight="1">
      <c r="A185" s="25"/>
      <c r="B185" s="25"/>
      <c r="C185" s="25"/>
      <c r="D185" s="29"/>
      <c r="E185" s="26"/>
      <c r="F185" s="25"/>
      <c r="G185" s="25"/>
      <c r="H185" s="25"/>
      <c r="I185" s="29"/>
      <c r="J185" s="26"/>
      <c r="K185" s="26"/>
      <c r="L185" s="27"/>
      <c r="M185" s="3"/>
      <c r="N185" s="3"/>
      <c r="O185" s="3"/>
      <c r="P185" s="38"/>
      <c r="Q185" s="34"/>
      <c r="R185" s="3"/>
      <c r="S185" s="43"/>
      <c r="T185" s="22">
        <f t="shared" si="9"/>
        <v>21</v>
      </c>
      <c r="W185" s="28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2.75" customHeight="1">
      <c r="A186" s="25"/>
      <c r="B186" s="25"/>
      <c r="C186" s="25"/>
      <c r="D186" s="29"/>
      <c r="E186" s="26"/>
      <c r="F186" s="25"/>
      <c r="G186" s="25"/>
      <c r="H186" s="25"/>
      <c r="I186" s="29"/>
      <c r="J186" s="26"/>
      <c r="K186" s="26"/>
      <c r="L186" s="27"/>
      <c r="M186" s="3"/>
      <c r="N186" s="3"/>
      <c r="O186" s="83"/>
      <c r="P186" s="83"/>
      <c r="Q186" s="25"/>
      <c r="R186" s="3"/>
      <c r="S186" s="43"/>
      <c r="T186" s="22">
        <f t="shared" si="9"/>
        <v>21</v>
      </c>
      <c r="W186" s="28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2.75" customHeight="1">
      <c r="A187" s="25"/>
      <c r="B187" s="25"/>
      <c r="C187" s="25"/>
      <c r="D187" s="29"/>
      <c r="E187" s="26"/>
      <c r="F187" s="25"/>
      <c r="G187" s="25"/>
      <c r="H187" s="25"/>
      <c r="I187" s="29"/>
      <c r="J187" s="26"/>
      <c r="K187" s="26"/>
      <c r="L187" s="27"/>
      <c r="M187" s="3"/>
      <c r="N187" s="3"/>
      <c r="O187" s="3"/>
      <c r="P187" s="38"/>
      <c r="Q187" s="34"/>
      <c r="R187" s="3"/>
      <c r="S187" s="43"/>
      <c r="T187" s="22">
        <f t="shared" si="9"/>
        <v>21</v>
      </c>
      <c r="W187" s="28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2.75" customHeight="1">
      <c r="A188" s="25"/>
      <c r="B188" s="25"/>
      <c r="C188" s="25"/>
      <c r="D188" s="29"/>
      <c r="E188" s="26"/>
      <c r="F188" s="25"/>
      <c r="G188" s="25"/>
      <c r="H188" s="25"/>
      <c r="I188" s="29"/>
      <c r="J188" s="26"/>
      <c r="K188" s="87"/>
      <c r="L188" s="27"/>
      <c r="M188" s="3"/>
      <c r="N188" s="3"/>
      <c r="O188" s="3"/>
      <c r="P188" s="38"/>
      <c r="Q188" s="34"/>
      <c r="R188" s="3"/>
      <c r="S188" s="43"/>
      <c r="T188" s="22">
        <f t="shared" si="8"/>
        <v>21</v>
      </c>
      <c r="W188" s="28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2.75" customHeight="1">
      <c r="A189" s="25"/>
      <c r="B189" s="25"/>
      <c r="C189" s="25"/>
      <c r="D189" s="29"/>
      <c r="E189" s="26"/>
      <c r="F189" s="25"/>
      <c r="G189" s="25"/>
      <c r="H189" s="25"/>
      <c r="I189" s="29"/>
      <c r="J189" s="26"/>
      <c r="K189" s="87"/>
      <c r="L189" s="27"/>
      <c r="M189" s="3"/>
      <c r="N189" s="3"/>
      <c r="O189" s="3"/>
      <c r="P189" s="38"/>
      <c r="Q189" s="34"/>
      <c r="R189" s="3"/>
      <c r="S189" s="43"/>
      <c r="T189" s="22">
        <f t="shared" si="8"/>
        <v>21</v>
      </c>
      <c r="W189" s="28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2.75" customHeight="1">
      <c r="A190" s="25"/>
      <c r="B190" s="25"/>
      <c r="C190" s="25"/>
      <c r="D190" s="29"/>
      <c r="E190" s="26"/>
      <c r="F190" s="25"/>
      <c r="G190" s="25"/>
      <c r="H190" s="25"/>
      <c r="I190" s="29"/>
      <c r="J190" s="26"/>
      <c r="K190" s="87"/>
      <c r="L190" s="27"/>
      <c r="M190" s="3"/>
      <c r="N190" s="3"/>
      <c r="O190" s="3"/>
      <c r="P190" s="38"/>
      <c r="Q190" s="34"/>
      <c r="R190" s="3"/>
      <c r="S190" s="43"/>
      <c r="T190" s="22">
        <f t="shared" si="8"/>
        <v>21</v>
      </c>
      <c r="W190" s="28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2.75" customHeight="1">
      <c r="A191" s="25"/>
      <c r="B191" s="25"/>
      <c r="C191" s="25"/>
      <c r="D191" s="29"/>
      <c r="E191" s="26"/>
      <c r="F191" s="25"/>
      <c r="G191" s="25"/>
      <c r="H191" s="25"/>
      <c r="I191" s="29"/>
      <c r="J191" s="26"/>
      <c r="K191" s="87"/>
      <c r="L191" s="27"/>
      <c r="M191" s="3"/>
      <c r="N191" s="3"/>
      <c r="O191" s="3"/>
      <c r="P191" s="38"/>
      <c r="Q191" s="34"/>
      <c r="R191" s="3"/>
      <c r="S191" s="43"/>
      <c r="T191" s="22">
        <f t="shared" si="8"/>
        <v>21</v>
      </c>
      <c r="W191" s="28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2.75" customHeight="1">
      <c r="A192" s="25"/>
      <c r="B192" s="25"/>
      <c r="C192" s="25"/>
      <c r="D192" s="29"/>
      <c r="E192" s="26"/>
      <c r="F192" s="25"/>
      <c r="G192" s="25"/>
      <c r="H192" s="25"/>
      <c r="I192" s="29"/>
      <c r="J192" s="26"/>
      <c r="K192" s="87"/>
      <c r="L192" s="27"/>
      <c r="M192" s="3"/>
      <c r="N192" s="3"/>
      <c r="O192" s="3"/>
      <c r="P192" s="38"/>
      <c r="Q192" s="34"/>
      <c r="S192" s="43"/>
      <c r="T192" s="22">
        <f t="shared" si="8"/>
        <v>21</v>
      </c>
      <c r="W192" s="28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2.75" customHeight="1">
      <c r="A193" s="25"/>
      <c r="B193" s="25"/>
      <c r="C193" s="25"/>
      <c r="D193" s="29"/>
      <c r="E193" s="26"/>
      <c r="F193" s="25"/>
      <c r="G193" s="25"/>
      <c r="H193" s="25"/>
      <c r="I193" s="29"/>
      <c r="J193" s="26"/>
      <c r="K193" s="87"/>
      <c r="L193" s="27"/>
      <c r="M193" s="3"/>
      <c r="N193" s="3"/>
      <c r="O193" s="3"/>
      <c r="P193" s="38"/>
      <c r="Q193" s="34"/>
      <c r="R193" s="3"/>
      <c r="S193" s="43"/>
      <c r="T193" s="22">
        <f t="shared" si="8"/>
        <v>21</v>
      </c>
      <c r="W193" s="28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4.25" customHeight="1">
      <c r="A194" s="25"/>
      <c r="B194" s="25"/>
      <c r="C194" s="25"/>
      <c r="D194" s="29"/>
      <c r="E194" s="26"/>
      <c r="F194" s="25"/>
      <c r="G194" s="25"/>
      <c r="H194" s="25"/>
      <c r="I194" s="29"/>
      <c r="J194" s="26"/>
      <c r="K194" s="87"/>
      <c r="L194" s="27"/>
      <c r="M194" s="3"/>
      <c r="N194" s="3"/>
      <c r="O194" s="3"/>
      <c r="P194" s="38"/>
      <c r="Q194" s="34"/>
      <c r="R194" s="3"/>
      <c r="S194" s="43"/>
      <c r="T194" s="22">
        <f t="shared" si="8"/>
        <v>21</v>
      </c>
      <c r="W194" s="28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2.75" customHeight="1">
      <c r="A195" s="25"/>
      <c r="B195" s="25"/>
      <c r="C195" s="25"/>
      <c r="D195" s="29"/>
      <c r="E195" s="26"/>
      <c r="F195" s="25"/>
      <c r="G195" s="25"/>
      <c r="H195" s="25"/>
      <c r="I195" s="29"/>
      <c r="J195" s="26"/>
      <c r="K195" s="87"/>
      <c r="L195" s="27"/>
      <c r="M195" s="3"/>
      <c r="N195" s="3"/>
      <c r="O195" s="3"/>
      <c r="P195" s="38"/>
      <c r="Q195" s="34"/>
      <c r="R195" s="3"/>
      <c r="S195" s="43"/>
      <c r="T195" s="22">
        <f t="shared" si="8"/>
        <v>21</v>
      </c>
      <c r="W195" s="28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2.75" customHeight="1">
      <c r="A196" s="29"/>
      <c r="B196" s="29"/>
      <c r="C196" s="29"/>
      <c r="D196" s="29"/>
      <c r="E196" s="30"/>
      <c r="F196" s="29"/>
      <c r="G196" s="29"/>
      <c r="H196" s="29"/>
      <c r="I196" s="29"/>
      <c r="J196" s="30"/>
      <c r="K196" s="88"/>
      <c r="L196" s="31"/>
      <c r="M196" s="3"/>
      <c r="N196" s="3"/>
      <c r="O196" s="3"/>
      <c r="P196" s="38"/>
      <c r="Q196" s="34"/>
      <c r="R196" s="3"/>
      <c r="S196" s="43"/>
      <c r="T196" s="22">
        <f t="shared" si="8"/>
        <v>21</v>
      </c>
      <c r="W196" s="32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2.75" customHeight="1">
      <c r="A197" s="29"/>
      <c r="B197" s="29"/>
      <c r="C197" s="29"/>
      <c r="D197" s="29"/>
      <c r="E197" s="30"/>
      <c r="F197" s="29"/>
      <c r="G197" s="29"/>
      <c r="H197" s="29"/>
      <c r="I197" s="29"/>
      <c r="J197" s="30"/>
      <c r="K197" s="88"/>
      <c r="L197" s="31"/>
      <c r="M197" s="3"/>
      <c r="N197" s="3"/>
      <c r="O197" s="3"/>
      <c r="P197" s="38"/>
      <c r="Q197" s="34"/>
      <c r="R197" s="3"/>
      <c r="S197" s="43"/>
      <c r="T197" s="22">
        <f t="shared" si="8"/>
        <v>21</v>
      </c>
      <c r="W197" s="32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2.75" customHeight="1">
      <c r="A198" s="29"/>
      <c r="B198" s="29"/>
      <c r="C198" s="29"/>
      <c r="D198" s="29"/>
      <c r="E198" s="30"/>
      <c r="F198" s="29"/>
      <c r="G198" s="29"/>
      <c r="H198" s="29"/>
      <c r="I198" s="29"/>
      <c r="J198" s="30"/>
      <c r="K198" s="88"/>
      <c r="L198" s="31"/>
      <c r="M198" s="3"/>
      <c r="N198" s="3"/>
      <c r="O198" s="3"/>
      <c r="P198" s="38"/>
      <c r="Q198" s="34"/>
      <c r="R198" s="3"/>
      <c r="S198" s="43"/>
      <c r="T198" s="22">
        <f t="shared" si="8"/>
        <v>21</v>
      </c>
      <c r="W198" s="32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2.75" customHeight="1">
      <c r="A199" s="29"/>
      <c r="B199" s="29"/>
      <c r="C199" s="29"/>
      <c r="D199" s="29"/>
      <c r="E199" s="30"/>
      <c r="F199" s="29"/>
      <c r="G199" s="29"/>
      <c r="H199" s="29"/>
      <c r="I199" s="29"/>
      <c r="J199" s="30"/>
      <c r="K199" s="88"/>
      <c r="L199" s="31"/>
      <c r="M199" s="3"/>
      <c r="N199" s="3"/>
      <c r="O199" s="3"/>
      <c r="P199" s="38"/>
      <c r="Q199" s="34"/>
      <c r="R199" s="3"/>
      <c r="S199" s="43"/>
      <c r="T199" s="22">
        <f t="shared" si="8"/>
        <v>21</v>
      </c>
      <c r="W199" s="32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2.75" customHeight="1">
      <c r="A200" s="29"/>
      <c r="B200" s="29"/>
      <c r="C200" s="29"/>
      <c r="D200" s="29"/>
      <c r="E200" s="30"/>
      <c r="F200" s="29"/>
      <c r="G200" s="29"/>
      <c r="H200" s="29"/>
      <c r="I200" s="29"/>
      <c r="J200" s="30"/>
      <c r="K200" s="88"/>
      <c r="L200" s="31"/>
      <c r="M200" s="3"/>
      <c r="N200" s="3"/>
      <c r="O200" s="3"/>
      <c r="P200" s="38"/>
      <c r="Q200" s="34"/>
      <c r="R200" s="3"/>
      <c r="S200" s="43"/>
      <c r="T200" s="22">
        <f t="shared" si="8"/>
        <v>21</v>
      </c>
      <c r="W200" s="32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4.25" customHeight="1">
      <c r="A201" s="29"/>
      <c r="B201" s="29"/>
      <c r="C201" s="29"/>
      <c r="D201" s="29"/>
      <c r="E201" s="30"/>
      <c r="F201" s="29"/>
      <c r="G201" s="29"/>
      <c r="H201" s="29"/>
      <c r="I201" s="29"/>
      <c r="J201" s="30"/>
      <c r="K201" s="88"/>
      <c r="L201" s="31"/>
      <c r="M201" s="3"/>
      <c r="N201" s="3"/>
      <c r="O201" s="3"/>
      <c r="P201" s="38"/>
      <c r="Q201" s="34"/>
      <c r="R201" s="3"/>
      <c r="S201" s="43"/>
      <c r="T201" s="22">
        <f t="shared" si="8"/>
        <v>21</v>
      </c>
      <c r="W201" s="32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2.75" customHeight="1">
      <c r="A202" s="29"/>
      <c r="B202" s="29"/>
      <c r="C202" s="29"/>
      <c r="D202" s="29"/>
      <c r="E202" s="30"/>
      <c r="F202" s="29"/>
      <c r="G202" s="29"/>
      <c r="H202" s="29"/>
      <c r="I202" s="29"/>
      <c r="J202" s="30"/>
      <c r="K202" s="88"/>
      <c r="L202" s="31"/>
      <c r="M202" s="3"/>
      <c r="N202" s="3"/>
      <c r="O202" s="3"/>
      <c r="P202" s="38"/>
      <c r="Q202" s="34"/>
      <c r="S202" s="43"/>
      <c r="T202" s="22">
        <f t="shared" ref="T202:T207" si="10">Q203+21</f>
        <v>21</v>
      </c>
      <c r="W202" s="32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2.75" customHeight="1">
      <c r="A203" s="29"/>
      <c r="B203" s="29"/>
      <c r="C203" s="29"/>
      <c r="D203" s="29"/>
      <c r="E203" s="30"/>
      <c r="F203" s="29"/>
      <c r="G203" s="29"/>
      <c r="H203" s="29"/>
      <c r="I203" s="29"/>
      <c r="J203" s="30"/>
      <c r="K203" s="88"/>
      <c r="L203" s="31"/>
      <c r="M203" s="3"/>
      <c r="N203" s="3"/>
      <c r="O203" s="3"/>
      <c r="P203" s="38"/>
      <c r="Q203" s="34"/>
      <c r="R203" s="3"/>
      <c r="S203" s="43"/>
      <c r="T203" s="22">
        <f t="shared" si="10"/>
        <v>21</v>
      </c>
      <c r="W203" s="32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2.75" customHeight="1">
      <c r="A204" s="29"/>
      <c r="B204" s="29"/>
      <c r="C204" s="29"/>
      <c r="D204" s="29"/>
      <c r="E204" s="30"/>
      <c r="F204" s="29"/>
      <c r="G204" s="29"/>
      <c r="H204" s="29"/>
      <c r="I204" s="29"/>
      <c r="J204" s="30"/>
      <c r="K204" s="88"/>
      <c r="L204" s="31"/>
      <c r="M204" s="3"/>
      <c r="N204" s="3"/>
      <c r="O204" s="3"/>
      <c r="P204" s="38"/>
      <c r="Q204" s="34"/>
      <c r="R204" s="3"/>
      <c r="S204" s="43"/>
      <c r="T204" s="22">
        <f t="shared" si="10"/>
        <v>21</v>
      </c>
      <c r="W204" s="32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4.25" customHeight="1">
      <c r="A205" s="29"/>
      <c r="B205" s="29"/>
      <c r="C205" s="29"/>
      <c r="D205" s="29"/>
      <c r="E205" s="30"/>
      <c r="F205" s="29"/>
      <c r="G205" s="29"/>
      <c r="H205" s="29"/>
      <c r="I205" s="29"/>
      <c r="J205" s="30"/>
      <c r="K205" s="88"/>
      <c r="L205" s="31"/>
      <c r="M205" s="3"/>
      <c r="N205" s="3"/>
      <c r="O205" s="3"/>
      <c r="P205" s="38"/>
      <c r="Q205" s="34"/>
      <c r="R205" s="3"/>
      <c r="S205" s="43"/>
      <c r="T205" s="22">
        <f t="shared" si="10"/>
        <v>21</v>
      </c>
      <c r="W205" s="32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2.75" customHeight="1">
      <c r="A206" s="29"/>
      <c r="B206" s="29"/>
      <c r="C206" s="29"/>
      <c r="D206" s="29"/>
      <c r="E206" s="30"/>
      <c r="F206" s="29"/>
      <c r="G206" s="29"/>
      <c r="H206" s="29"/>
      <c r="I206" s="29"/>
      <c r="J206" s="30"/>
      <c r="K206" s="88"/>
      <c r="L206" s="31"/>
      <c r="M206" s="3"/>
      <c r="N206" s="3"/>
      <c r="O206" s="3"/>
      <c r="P206" s="38"/>
      <c r="Q206" s="34"/>
      <c r="R206" s="3"/>
      <c r="S206" s="43"/>
      <c r="T206" s="22">
        <f t="shared" si="10"/>
        <v>21</v>
      </c>
      <c r="W206" s="32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2.75" customHeight="1">
      <c r="A207" s="29"/>
      <c r="B207" s="29"/>
      <c r="C207" s="29"/>
      <c r="D207" s="29"/>
      <c r="E207" s="30"/>
      <c r="F207" s="29"/>
      <c r="G207" s="29"/>
      <c r="H207" s="29"/>
      <c r="I207" s="29"/>
      <c r="J207" s="30"/>
      <c r="K207" s="88"/>
      <c r="L207" s="31"/>
      <c r="M207" s="3"/>
      <c r="N207" s="3"/>
      <c r="O207" s="3"/>
      <c r="P207" s="38"/>
      <c r="Q207" s="34"/>
      <c r="S207" s="43"/>
      <c r="T207" s="22">
        <f t="shared" si="10"/>
        <v>21</v>
      </c>
      <c r="W207" s="32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4.25" customHeight="1">
      <c r="A208" s="29"/>
      <c r="B208" s="29"/>
      <c r="C208" s="29"/>
      <c r="D208" s="29"/>
      <c r="E208" s="30"/>
      <c r="F208" s="29"/>
      <c r="G208" s="29"/>
      <c r="H208" s="29"/>
      <c r="I208" s="29"/>
      <c r="J208" s="30"/>
      <c r="K208" s="88"/>
      <c r="L208" s="31"/>
      <c r="M208" s="3"/>
      <c r="N208" s="3"/>
      <c r="O208" s="3"/>
      <c r="P208" s="38"/>
      <c r="Q208" s="34"/>
      <c r="R208" s="3"/>
      <c r="S208" s="43"/>
      <c r="T208" s="22">
        <f>Q182+21</f>
        <v>21</v>
      </c>
      <c r="W208" s="32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2.75" customHeight="1">
      <c r="A209" s="29"/>
      <c r="B209" s="29"/>
      <c r="C209" s="29"/>
      <c r="D209" s="29"/>
      <c r="E209" s="30"/>
      <c r="F209" s="29"/>
      <c r="G209" s="29"/>
      <c r="H209" s="29"/>
      <c r="I209" s="29"/>
      <c r="J209" s="30"/>
      <c r="K209" s="88"/>
      <c r="L209" s="31"/>
      <c r="R209" s="3"/>
      <c r="S209" s="43"/>
      <c r="T209" s="22">
        <f>Q183+21</f>
        <v>21</v>
      </c>
      <c r="W209" s="32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2.75" customHeight="1">
      <c r="A210" s="29"/>
      <c r="B210" s="29"/>
      <c r="C210" s="29"/>
      <c r="D210" s="29"/>
      <c r="E210" s="30"/>
      <c r="F210" s="29"/>
      <c r="G210" s="29"/>
      <c r="H210" s="29"/>
      <c r="I210" s="29"/>
      <c r="J210" s="30"/>
      <c r="K210" s="88"/>
      <c r="L210" s="31"/>
      <c r="R210" s="3"/>
      <c r="S210" s="43"/>
      <c r="T210" s="22">
        <f>Q184+21</f>
        <v>21</v>
      </c>
      <c r="W210" s="32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2.75" customHeight="1">
      <c r="A211" s="29"/>
      <c r="B211" s="29"/>
      <c r="C211" s="29"/>
      <c r="D211" s="29"/>
      <c r="E211" s="30"/>
      <c r="F211" s="29"/>
      <c r="G211" s="29"/>
      <c r="H211" s="29"/>
      <c r="I211" s="29"/>
      <c r="J211" s="30"/>
      <c r="K211" s="88"/>
      <c r="L211" s="31"/>
      <c r="R211" s="3"/>
      <c r="S211" s="43"/>
      <c r="T211" s="22">
        <f>Q185+21</f>
        <v>21</v>
      </c>
      <c r="W211" s="32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4.25" customHeight="1">
      <c r="A212" s="29"/>
      <c r="B212" s="29"/>
      <c r="C212" s="29"/>
      <c r="D212" s="29"/>
      <c r="E212" s="30"/>
      <c r="F212" s="29"/>
      <c r="G212" s="29"/>
      <c r="H212" s="29"/>
      <c r="I212" s="29"/>
      <c r="J212" s="30"/>
      <c r="K212" s="88"/>
      <c r="L212" s="31"/>
      <c r="R212" s="3"/>
      <c r="S212" s="43"/>
      <c r="T212" s="22">
        <f t="shared" ref="T212:T218" si="11">Q187+21</f>
        <v>21</v>
      </c>
      <c r="U212" s="22"/>
      <c r="V212" s="22"/>
      <c r="W212" s="32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2.75" customHeight="1">
      <c r="A213" s="29"/>
      <c r="B213" s="29"/>
      <c r="C213" s="29"/>
      <c r="D213" s="29"/>
      <c r="E213" s="30"/>
      <c r="F213" s="29"/>
      <c r="G213" s="29"/>
      <c r="H213" s="29"/>
      <c r="I213" s="29"/>
      <c r="J213" s="30"/>
      <c r="K213" s="88"/>
      <c r="L213" s="31"/>
      <c r="R213" s="3"/>
      <c r="S213" s="43"/>
      <c r="T213" s="22">
        <f t="shared" si="11"/>
        <v>21</v>
      </c>
      <c r="U213" s="22"/>
      <c r="V213" s="22"/>
      <c r="W213" s="32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4.25" customHeight="1">
      <c r="A214" s="29"/>
      <c r="B214" s="29"/>
      <c r="C214" s="29"/>
      <c r="D214" s="29"/>
      <c r="E214" s="30"/>
      <c r="F214" s="29"/>
      <c r="G214" s="29"/>
      <c r="H214" s="29"/>
      <c r="I214" s="29"/>
      <c r="J214" s="30"/>
      <c r="K214" s="88"/>
      <c r="L214" s="31"/>
      <c r="R214" s="3"/>
      <c r="S214" s="43"/>
      <c r="T214" s="22">
        <f t="shared" si="11"/>
        <v>21</v>
      </c>
      <c r="U214" s="22"/>
      <c r="V214" s="22"/>
      <c r="W214" s="32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4.25" customHeight="1">
      <c r="A215" s="29"/>
      <c r="B215" s="29"/>
      <c r="C215" s="29"/>
      <c r="D215" s="29"/>
      <c r="E215" s="30"/>
      <c r="F215" s="29"/>
      <c r="G215" s="29"/>
      <c r="H215" s="29"/>
      <c r="I215" s="29"/>
      <c r="J215" s="30"/>
      <c r="K215" s="88"/>
      <c r="L215" s="31"/>
      <c r="R215" s="3"/>
      <c r="S215" s="43"/>
      <c r="T215" s="22">
        <f t="shared" si="11"/>
        <v>21</v>
      </c>
      <c r="U215" s="22"/>
      <c r="V215" s="22"/>
      <c r="W215" s="32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4.25" customHeight="1">
      <c r="A216" s="29"/>
      <c r="B216" s="29"/>
      <c r="C216" s="29"/>
      <c r="D216" s="29"/>
      <c r="E216" s="30"/>
      <c r="F216" s="29"/>
      <c r="G216" s="29"/>
      <c r="H216" s="29"/>
      <c r="I216" s="29"/>
      <c r="J216" s="30"/>
      <c r="K216" s="88"/>
      <c r="L216" s="31"/>
      <c r="R216" s="3"/>
      <c r="S216" s="43"/>
      <c r="T216" s="22">
        <f t="shared" si="11"/>
        <v>21</v>
      </c>
      <c r="U216" s="22"/>
      <c r="V216" s="22"/>
      <c r="W216" s="32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4.25" customHeight="1">
      <c r="A217" s="29"/>
      <c r="B217" s="29"/>
      <c r="C217" s="29"/>
      <c r="D217" s="29"/>
      <c r="E217" s="30"/>
      <c r="F217" s="29"/>
      <c r="G217" s="29"/>
      <c r="H217" s="29"/>
      <c r="I217" s="29"/>
      <c r="J217" s="30"/>
      <c r="K217" s="88"/>
      <c r="L217" s="31"/>
      <c r="R217" s="29"/>
      <c r="S217" s="43"/>
      <c r="T217" s="22">
        <f t="shared" si="11"/>
        <v>21</v>
      </c>
      <c r="U217" s="22"/>
      <c r="V217" s="22"/>
      <c r="W217" s="32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4.25" customHeight="1">
      <c r="A218" s="29"/>
      <c r="B218" s="29"/>
      <c r="C218" s="29"/>
      <c r="D218" s="29"/>
      <c r="E218" s="30"/>
      <c r="F218" s="29"/>
      <c r="G218" s="29"/>
      <c r="H218" s="29"/>
      <c r="I218" s="29"/>
      <c r="J218" s="30"/>
      <c r="K218" s="88"/>
      <c r="L218" s="31"/>
      <c r="R218" s="29"/>
      <c r="S218" s="43"/>
      <c r="T218" s="22">
        <f t="shared" si="11"/>
        <v>21</v>
      </c>
      <c r="U218" s="22"/>
      <c r="V218" s="22"/>
      <c r="W218" s="32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4.25" customHeight="1">
      <c r="A219" s="29"/>
      <c r="B219" s="29"/>
      <c r="C219" s="29"/>
      <c r="D219" s="29"/>
      <c r="E219" s="30"/>
      <c r="F219" s="29"/>
      <c r="G219" s="29"/>
      <c r="H219" s="29"/>
      <c r="I219" s="29"/>
      <c r="J219" s="30"/>
      <c r="K219" s="88"/>
      <c r="L219" s="31"/>
      <c r="R219" s="29"/>
      <c r="S219" s="43"/>
      <c r="T219" s="22">
        <f>Q193+21</f>
        <v>21</v>
      </c>
      <c r="U219" s="22"/>
      <c r="V219" s="22"/>
      <c r="W219" s="32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4.25" customHeight="1">
      <c r="A220" s="29"/>
      <c r="B220" s="29"/>
      <c r="C220" s="29"/>
      <c r="D220" s="29"/>
      <c r="E220" s="30"/>
      <c r="F220" s="29"/>
      <c r="G220" s="29"/>
      <c r="H220" s="29"/>
      <c r="I220" s="29"/>
      <c r="J220" s="30"/>
      <c r="K220" s="88"/>
      <c r="L220" s="31"/>
      <c r="R220" s="29"/>
      <c r="S220" s="43"/>
      <c r="T220" s="22">
        <f>Q194+21</f>
        <v>21</v>
      </c>
      <c r="U220" s="22"/>
      <c r="V220" s="22"/>
      <c r="W220" s="32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2.75" customHeight="1">
      <c r="A221" s="29"/>
      <c r="B221" s="29"/>
      <c r="C221" s="29"/>
      <c r="D221" s="29"/>
      <c r="E221" s="30"/>
      <c r="F221" s="29"/>
      <c r="G221" s="29"/>
      <c r="H221" s="29"/>
      <c r="I221" s="29"/>
      <c r="J221" s="30"/>
      <c r="K221" s="88"/>
      <c r="L221" s="31"/>
      <c r="R221" s="29"/>
      <c r="S221" s="43"/>
      <c r="T221" s="22">
        <f>Q195+21</f>
        <v>21</v>
      </c>
      <c r="U221" s="22"/>
      <c r="V221" s="22"/>
      <c r="W221" s="32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2.75" customHeight="1">
      <c r="A222" s="29"/>
      <c r="B222" s="29"/>
      <c r="C222" s="29"/>
      <c r="D222" s="29"/>
      <c r="E222" s="30"/>
      <c r="F222" s="29"/>
      <c r="G222" s="29"/>
      <c r="H222" s="29"/>
      <c r="I222" s="29"/>
      <c r="J222" s="30"/>
      <c r="K222" s="88"/>
      <c r="L222" s="31"/>
      <c r="R222" s="29"/>
      <c r="S222" s="43"/>
      <c r="T222" s="22">
        <f>Q196+21</f>
        <v>21</v>
      </c>
      <c r="U222" s="22"/>
      <c r="V222" s="22"/>
      <c r="W222" s="32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2.75" customHeight="1">
      <c r="A223" s="29"/>
      <c r="B223" s="29"/>
      <c r="C223" s="29"/>
      <c r="D223" s="29"/>
      <c r="E223" s="30"/>
      <c r="F223" s="29"/>
      <c r="G223" s="29"/>
      <c r="H223" s="29"/>
      <c r="I223" s="29"/>
      <c r="J223" s="30"/>
      <c r="K223" s="88"/>
      <c r="L223" s="31"/>
      <c r="R223" s="29"/>
      <c r="S223" s="43"/>
      <c r="T223" s="22" t="e">
        <f>#REF!+21</f>
        <v>#REF!</v>
      </c>
      <c r="U223" s="22"/>
      <c r="V223" s="22"/>
      <c r="W223" s="32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2.75" customHeight="1">
      <c r="A224" s="29"/>
      <c r="B224" s="29"/>
      <c r="C224" s="29"/>
      <c r="D224" s="29"/>
      <c r="E224" s="30"/>
      <c r="F224" s="29"/>
      <c r="G224" s="29"/>
      <c r="H224" s="29"/>
      <c r="I224" s="29"/>
      <c r="J224" s="30"/>
      <c r="K224" s="88"/>
      <c r="L224" s="31"/>
      <c r="R224" s="29"/>
      <c r="S224" s="43"/>
      <c r="T224" s="22" t="e">
        <f>#REF!+21</f>
        <v>#REF!</v>
      </c>
      <c r="U224" s="22"/>
      <c r="V224" s="22"/>
      <c r="W224" s="32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4.25" customHeight="1">
      <c r="A225" s="29"/>
      <c r="B225" s="29"/>
      <c r="C225" s="29"/>
      <c r="D225" s="29"/>
      <c r="E225" s="30"/>
      <c r="F225" s="29"/>
      <c r="G225" s="29"/>
      <c r="H225" s="29"/>
      <c r="I225" s="29"/>
      <c r="J225" s="30"/>
      <c r="K225" s="88"/>
      <c r="L225" s="31"/>
      <c r="R225" s="29"/>
      <c r="S225" s="43"/>
      <c r="T225" s="22" t="e">
        <f>#REF!+21</f>
        <v>#REF!</v>
      </c>
      <c r="U225" s="22"/>
      <c r="V225" s="22"/>
      <c r="W225" s="32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4.25" customHeight="1">
      <c r="A226" s="29"/>
      <c r="B226" s="29"/>
      <c r="C226" s="29"/>
      <c r="D226" s="29"/>
      <c r="E226" s="30"/>
      <c r="F226" s="29"/>
      <c r="G226" s="29"/>
      <c r="H226" s="29"/>
      <c r="I226" s="29"/>
      <c r="J226" s="30"/>
      <c r="K226" s="88"/>
      <c r="L226" s="31"/>
      <c r="M226" s="29"/>
      <c r="N226" s="29"/>
      <c r="O226" s="29"/>
      <c r="P226" s="79"/>
      <c r="Q226" s="29"/>
      <c r="R226" s="29"/>
      <c r="S226" s="43"/>
      <c r="T226" s="22">
        <f t="shared" ref="T226:T273" si="12">Q226+21</f>
        <v>21</v>
      </c>
      <c r="U226" s="22"/>
      <c r="V226" s="22"/>
      <c r="W226" s="32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4.25" customHeight="1">
      <c r="A227" s="29"/>
      <c r="B227" s="29"/>
      <c r="C227" s="29"/>
      <c r="D227" s="29"/>
      <c r="E227" s="30"/>
      <c r="F227" s="29"/>
      <c r="G227" s="29"/>
      <c r="H227" s="29"/>
      <c r="I227" s="29"/>
      <c r="J227" s="30"/>
      <c r="K227" s="88"/>
      <c r="L227" s="31"/>
      <c r="M227" s="29"/>
      <c r="N227" s="29"/>
      <c r="O227" s="29"/>
      <c r="P227" s="79"/>
      <c r="Q227" s="29"/>
      <c r="R227" s="29"/>
      <c r="S227" s="43"/>
      <c r="T227" s="22">
        <f t="shared" si="12"/>
        <v>21</v>
      </c>
      <c r="U227" s="22"/>
      <c r="V227" s="22"/>
      <c r="W227" s="32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4.25" customHeight="1">
      <c r="A228" s="29"/>
      <c r="B228" s="29"/>
      <c r="C228" s="29"/>
      <c r="D228" s="29"/>
      <c r="E228" s="30"/>
      <c r="F228" s="29"/>
      <c r="G228" s="29"/>
      <c r="H228" s="29"/>
      <c r="I228" s="29"/>
      <c r="J228" s="30"/>
      <c r="K228" s="88"/>
      <c r="L228" s="31"/>
      <c r="M228" s="29"/>
      <c r="N228" s="29"/>
      <c r="O228" s="29"/>
      <c r="P228" s="79"/>
      <c r="Q228" s="29"/>
      <c r="R228" s="29"/>
      <c r="S228" s="43"/>
      <c r="T228" s="22">
        <f t="shared" si="12"/>
        <v>21</v>
      </c>
      <c r="U228" s="22"/>
      <c r="V228" s="22"/>
      <c r="W228" s="32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4.25" customHeight="1">
      <c r="A229" s="29"/>
      <c r="B229" s="29"/>
      <c r="C229" s="29"/>
      <c r="D229" s="29"/>
      <c r="E229" s="30"/>
      <c r="F229" s="29"/>
      <c r="G229" s="29"/>
      <c r="H229" s="29"/>
      <c r="I229" s="29"/>
      <c r="J229" s="30"/>
      <c r="K229" s="88"/>
      <c r="L229" s="31"/>
      <c r="M229" s="29"/>
      <c r="N229" s="29"/>
      <c r="O229" s="29"/>
      <c r="P229" s="79"/>
      <c r="Q229" s="29"/>
      <c r="R229" s="29"/>
      <c r="S229" s="43"/>
      <c r="T229" s="22">
        <f t="shared" si="12"/>
        <v>21</v>
      </c>
      <c r="U229" s="22"/>
      <c r="V229" s="22"/>
      <c r="W229" s="32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4.25" customHeight="1">
      <c r="A230" s="29"/>
      <c r="B230" s="29"/>
      <c r="C230" s="29"/>
      <c r="D230" s="29"/>
      <c r="E230" s="30"/>
      <c r="F230" s="29"/>
      <c r="G230" s="29"/>
      <c r="H230" s="29"/>
      <c r="I230" s="29"/>
      <c r="J230" s="30"/>
      <c r="K230" s="88"/>
      <c r="L230" s="31"/>
      <c r="M230" s="29"/>
      <c r="N230" s="29"/>
      <c r="O230" s="29"/>
      <c r="P230" s="79"/>
      <c r="Q230" s="29"/>
      <c r="R230" s="29"/>
      <c r="S230" s="43"/>
      <c r="T230" s="22">
        <f t="shared" si="12"/>
        <v>21</v>
      </c>
      <c r="U230" s="22"/>
      <c r="V230" s="22"/>
      <c r="W230" s="32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4.25" customHeight="1">
      <c r="A231" s="29"/>
      <c r="B231" s="29"/>
      <c r="C231" s="29"/>
      <c r="D231" s="29"/>
      <c r="E231" s="30"/>
      <c r="F231" s="29"/>
      <c r="G231" s="29"/>
      <c r="H231" s="29"/>
      <c r="I231" s="29"/>
      <c r="J231" s="30"/>
      <c r="K231" s="88"/>
      <c r="L231" s="31"/>
      <c r="M231" s="29"/>
      <c r="N231" s="29"/>
      <c r="O231" s="29"/>
      <c r="P231" s="79"/>
      <c r="Q231" s="29"/>
      <c r="R231" s="29"/>
      <c r="S231" s="43"/>
      <c r="T231" s="22">
        <f t="shared" si="12"/>
        <v>21</v>
      </c>
      <c r="U231" s="22"/>
      <c r="V231" s="22"/>
      <c r="W231" s="32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4.25" customHeight="1">
      <c r="A232" s="29"/>
      <c r="B232" s="29"/>
      <c r="C232" s="29"/>
      <c r="D232" s="29"/>
      <c r="E232" s="30"/>
      <c r="F232" s="29"/>
      <c r="G232" s="29"/>
      <c r="H232" s="29"/>
      <c r="I232" s="29"/>
      <c r="J232" s="30"/>
      <c r="K232" s="88"/>
      <c r="L232" s="31"/>
      <c r="M232" s="29"/>
      <c r="N232" s="29"/>
      <c r="O232" s="29"/>
      <c r="P232" s="79"/>
      <c r="Q232" s="29"/>
      <c r="R232" s="29"/>
      <c r="S232" s="43"/>
      <c r="T232" s="22">
        <f t="shared" si="12"/>
        <v>21</v>
      </c>
      <c r="U232" s="22"/>
      <c r="V232" s="22"/>
      <c r="W232" s="32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4.25" customHeight="1">
      <c r="A233" s="29"/>
      <c r="B233" s="29"/>
      <c r="C233" s="29"/>
      <c r="D233" s="29"/>
      <c r="E233" s="30"/>
      <c r="F233" s="29"/>
      <c r="G233" s="29"/>
      <c r="H233" s="29"/>
      <c r="I233" s="29"/>
      <c r="J233" s="30"/>
      <c r="K233" s="88"/>
      <c r="L233" s="31"/>
      <c r="M233" s="29"/>
      <c r="N233" s="29"/>
      <c r="O233" s="29"/>
      <c r="P233" s="79"/>
      <c r="Q233" s="29"/>
      <c r="R233" s="29"/>
      <c r="S233" s="43"/>
      <c r="T233" s="22">
        <f t="shared" si="12"/>
        <v>21</v>
      </c>
      <c r="U233" s="22"/>
      <c r="V233" s="22"/>
      <c r="W233" s="32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4.25" customHeight="1">
      <c r="A234" s="29"/>
      <c r="B234" s="29"/>
      <c r="C234" s="29"/>
      <c r="D234" s="29"/>
      <c r="E234" s="30"/>
      <c r="F234" s="29"/>
      <c r="G234" s="29"/>
      <c r="H234" s="29"/>
      <c r="I234" s="29"/>
      <c r="J234" s="30"/>
      <c r="K234" s="88"/>
      <c r="L234" s="31"/>
      <c r="M234" s="29"/>
      <c r="N234" s="29"/>
      <c r="O234" s="29"/>
      <c r="P234" s="79"/>
      <c r="Q234" s="29"/>
      <c r="R234" s="29"/>
      <c r="S234" s="43"/>
      <c r="T234" s="22">
        <f t="shared" si="12"/>
        <v>21</v>
      </c>
      <c r="U234" s="22"/>
      <c r="V234" s="22"/>
      <c r="W234" s="32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4.25" customHeight="1">
      <c r="A235" s="29"/>
      <c r="B235" s="29"/>
      <c r="C235" s="29"/>
      <c r="D235" s="29"/>
      <c r="E235" s="30"/>
      <c r="F235" s="29"/>
      <c r="G235" s="29"/>
      <c r="H235" s="29"/>
      <c r="I235" s="29"/>
      <c r="J235" s="30"/>
      <c r="K235" s="88"/>
      <c r="L235" s="31"/>
      <c r="M235" s="29"/>
      <c r="N235" s="29"/>
      <c r="O235" s="29"/>
      <c r="P235" s="79"/>
      <c r="Q235" s="29"/>
      <c r="R235" s="29"/>
      <c r="S235" s="43"/>
      <c r="T235" s="22">
        <f t="shared" si="12"/>
        <v>21</v>
      </c>
      <c r="U235" s="22"/>
      <c r="V235" s="22"/>
      <c r="W235" s="32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4.25" customHeight="1">
      <c r="A236" s="29"/>
      <c r="B236" s="29"/>
      <c r="C236" s="29"/>
      <c r="D236" s="29"/>
      <c r="E236" s="30"/>
      <c r="F236" s="29"/>
      <c r="G236" s="29"/>
      <c r="H236" s="29"/>
      <c r="I236" s="29"/>
      <c r="J236" s="30"/>
      <c r="K236" s="88"/>
      <c r="L236" s="31"/>
      <c r="M236" s="29"/>
      <c r="N236" s="29"/>
      <c r="O236" s="29"/>
      <c r="P236" s="79"/>
      <c r="Q236" s="29"/>
      <c r="R236" s="29"/>
      <c r="S236" s="43"/>
      <c r="T236" s="22">
        <f t="shared" si="12"/>
        <v>21</v>
      </c>
      <c r="U236" s="22"/>
      <c r="V236" s="22"/>
      <c r="W236" s="32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4.25" customHeight="1">
      <c r="A237" s="29"/>
      <c r="B237" s="29"/>
      <c r="C237" s="29"/>
      <c r="D237" s="29"/>
      <c r="E237" s="30"/>
      <c r="F237" s="29"/>
      <c r="G237" s="29"/>
      <c r="H237" s="29"/>
      <c r="I237" s="29"/>
      <c r="J237" s="30"/>
      <c r="K237" s="88"/>
      <c r="L237" s="31"/>
      <c r="M237" s="29"/>
      <c r="N237" s="29"/>
      <c r="O237" s="29"/>
      <c r="P237" s="79"/>
      <c r="Q237" s="29"/>
      <c r="R237" s="29"/>
      <c r="S237" s="43"/>
      <c r="T237" s="22">
        <f t="shared" si="12"/>
        <v>21</v>
      </c>
      <c r="U237" s="22"/>
      <c r="V237" s="22"/>
      <c r="W237" s="32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4.25" customHeight="1">
      <c r="A238" s="29"/>
      <c r="B238" s="29"/>
      <c r="C238" s="29"/>
      <c r="D238" s="29"/>
      <c r="E238" s="30"/>
      <c r="F238" s="29"/>
      <c r="G238" s="29"/>
      <c r="H238" s="29"/>
      <c r="I238" s="29"/>
      <c r="J238" s="30"/>
      <c r="K238" s="88"/>
      <c r="L238" s="31"/>
      <c r="M238" s="29"/>
      <c r="N238" s="29"/>
      <c r="O238" s="29"/>
      <c r="P238" s="79"/>
      <c r="Q238" s="29"/>
      <c r="R238" s="29"/>
      <c r="S238" s="43"/>
      <c r="T238" s="22">
        <f t="shared" si="12"/>
        <v>21</v>
      </c>
      <c r="U238" s="22"/>
      <c r="V238" s="22"/>
      <c r="W238" s="32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4.25" customHeight="1">
      <c r="A239" s="29"/>
      <c r="B239" s="29"/>
      <c r="C239" s="29"/>
      <c r="D239" s="29"/>
      <c r="E239" s="30"/>
      <c r="F239" s="29"/>
      <c r="G239" s="29"/>
      <c r="H239" s="29"/>
      <c r="I239" s="29"/>
      <c r="J239" s="30"/>
      <c r="K239" s="88"/>
      <c r="L239" s="31"/>
      <c r="M239" s="29"/>
      <c r="N239" s="29"/>
      <c r="O239" s="29"/>
      <c r="P239" s="79"/>
      <c r="Q239" s="29"/>
      <c r="R239" s="29"/>
      <c r="S239" s="43"/>
      <c r="T239" s="22">
        <f t="shared" si="12"/>
        <v>21</v>
      </c>
      <c r="U239" s="22"/>
      <c r="V239" s="22"/>
      <c r="W239" s="32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4.25" customHeight="1">
      <c r="A240" s="29"/>
      <c r="B240" s="29"/>
      <c r="C240" s="29"/>
      <c r="D240" s="29"/>
      <c r="E240" s="30"/>
      <c r="F240" s="29"/>
      <c r="G240" s="29"/>
      <c r="H240" s="29"/>
      <c r="I240" s="29"/>
      <c r="J240" s="30"/>
      <c r="K240" s="88"/>
      <c r="L240" s="31"/>
      <c r="M240" s="29"/>
      <c r="N240" s="29"/>
      <c r="O240" s="29"/>
      <c r="P240" s="79"/>
      <c r="Q240" s="29"/>
      <c r="R240" s="29"/>
      <c r="S240" s="43"/>
      <c r="T240" s="22">
        <f t="shared" si="12"/>
        <v>21</v>
      </c>
      <c r="U240" s="22"/>
      <c r="V240" s="22"/>
      <c r="W240" s="32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4.25" customHeight="1">
      <c r="A241" s="29"/>
      <c r="B241" s="29"/>
      <c r="C241" s="29"/>
      <c r="D241" s="29"/>
      <c r="E241" s="30"/>
      <c r="F241" s="29"/>
      <c r="G241" s="29"/>
      <c r="H241" s="29"/>
      <c r="I241" s="29"/>
      <c r="J241" s="30"/>
      <c r="K241" s="88"/>
      <c r="L241" s="31"/>
      <c r="M241" s="29"/>
      <c r="N241" s="29"/>
      <c r="O241" s="29"/>
      <c r="P241" s="79"/>
      <c r="Q241" s="29"/>
      <c r="R241" s="29"/>
      <c r="S241" s="43"/>
      <c r="T241" s="22">
        <f t="shared" si="12"/>
        <v>21</v>
      </c>
      <c r="U241" s="22"/>
      <c r="V241" s="22"/>
      <c r="W241" s="32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4.25" customHeight="1">
      <c r="A242" s="29"/>
      <c r="B242" s="29"/>
      <c r="C242" s="29"/>
      <c r="D242" s="29"/>
      <c r="E242" s="30"/>
      <c r="F242" s="29"/>
      <c r="G242" s="29"/>
      <c r="H242" s="29"/>
      <c r="I242" s="29"/>
      <c r="J242" s="30"/>
      <c r="K242" s="88"/>
      <c r="L242" s="31"/>
      <c r="M242" s="29"/>
      <c r="N242" s="29"/>
      <c r="O242" s="29"/>
      <c r="P242" s="79"/>
      <c r="Q242" s="29"/>
      <c r="R242" s="29"/>
      <c r="S242" s="43"/>
      <c r="T242" s="22">
        <f t="shared" si="12"/>
        <v>21</v>
      </c>
      <c r="U242" s="22"/>
      <c r="V242" s="22"/>
      <c r="W242" s="32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4.25" customHeight="1">
      <c r="A243" s="29"/>
      <c r="B243" s="29"/>
      <c r="C243" s="29"/>
      <c r="D243" s="29"/>
      <c r="E243" s="30"/>
      <c r="F243" s="29"/>
      <c r="G243" s="29"/>
      <c r="H243" s="29"/>
      <c r="I243" s="29"/>
      <c r="J243" s="30"/>
      <c r="K243" s="88"/>
      <c r="L243" s="31"/>
      <c r="M243" s="29"/>
      <c r="N243" s="29"/>
      <c r="O243" s="29"/>
      <c r="P243" s="79"/>
      <c r="Q243" s="29"/>
      <c r="R243" s="29"/>
      <c r="S243" s="43"/>
      <c r="T243" s="22">
        <f t="shared" si="12"/>
        <v>21</v>
      </c>
      <c r="U243" s="22"/>
      <c r="V243" s="22"/>
      <c r="W243" s="32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4.25" customHeight="1">
      <c r="A244" s="29"/>
      <c r="B244" s="29"/>
      <c r="C244" s="29"/>
      <c r="D244" s="29"/>
      <c r="E244" s="30"/>
      <c r="F244" s="29"/>
      <c r="G244" s="29"/>
      <c r="H244" s="29"/>
      <c r="I244" s="29"/>
      <c r="J244" s="30"/>
      <c r="K244" s="88"/>
      <c r="L244" s="31"/>
      <c r="M244" s="29"/>
      <c r="N244" s="29"/>
      <c r="O244" s="29"/>
      <c r="P244" s="79"/>
      <c r="Q244" s="29"/>
      <c r="R244" s="29"/>
      <c r="S244" s="43"/>
      <c r="T244" s="22">
        <f t="shared" si="12"/>
        <v>21</v>
      </c>
      <c r="U244" s="22"/>
      <c r="V244" s="22"/>
      <c r="W244" s="32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4.25" customHeight="1">
      <c r="A245" s="29"/>
      <c r="B245" s="29"/>
      <c r="C245" s="29"/>
      <c r="D245" s="29"/>
      <c r="E245" s="30"/>
      <c r="F245" s="29"/>
      <c r="G245" s="29"/>
      <c r="H245" s="29"/>
      <c r="I245" s="29"/>
      <c r="J245" s="30"/>
      <c r="K245" s="88"/>
      <c r="L245" s="31"/>
      <c r="M245" s="29"/>
      <c r="N245" s="29"/>
      <c r="O245" s="29"/>
      <c r="P245" s="79"/>
      <c r="Q245" s="29"/>
      <c r="R245" s="29"/>
      <c r="S245" s="43"/>
      <c r="T245" s="22">
        <f t="shared" si="12"/>
        <v>21</v>
      </c>
      <c r="U245" s="22"/>
      <c r="V245" s="22"/>
      <c r="W245" s="32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4.25" customHeight="1">
      <c r="A246" s="29"/>
      <c r="B246" s="29"/>
      <c r="C246" s="29"/>
      <c r="D246" s="29"/>
      <c r="E246" s="30"/>
      <c r="F246" s="29"/>
      <c r="G246" s="29"/>
      <c r="H246" s="29"/>
      <c r="I246" s="29"/>
      <c r="J246" s="30"/>
      <c r="K246" s="88"/>
      <c r="L246" s="31"/>
      <c r="M246" s="29"/>
      <c r="N246" s="29"/>
      <c r="O246" s="29"/>
      <c r="P246" s="79"/>
      <c r="Q246" s="29"/>
      <c r="R246" s="29"/>
      <c r="S246" s="43"/>
      <c r="T246" s="22">
        <f t="shared" si="12"/>
        <v>21</v>
      </c>
      <c r="U246" s="22"/>
      <c r="V246" s="22"/>
      <c r="W246" s="32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4.25" customHeight="1">
      <c r="A247" s="29"/>
      <c r="B247" s="29"/>
      <c r="C247" s="29"/>
      <c r="D247" s="29"/>
      <c r="E247" s="30"/>
      <c r="F247" s="29"/>
      <c r="G247" s="29"/>
      <c r="H247" s="29"/>
      <c r="I247" s="29"/>
      <c r="J247" s="30"/>
      <c r="K247" s="88"/>
      <c r="L247" s="31"/>
      <c r="M247" s="29"/>
      <c r="N247" s="29"/>
      <c r="O247" s="29"/>
      <c r="P247" s="79"/>
      <c r="Q247" s="29"/>
      <c r="R247" s="29"/>
      <c r="S247" s="43"/>
      <c r="T247" s="22">
        <f t="shared" si="12"/>
        <v>21</v>
      </c>
      <c r="U247" s="22"/>
      <c r="V247" s="22"/>
      <c r="W247" s="32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4.25" customHeight="1">
      <c r="A248" s="29"/>
      <c r="B248" s="29"/>
      <c r="C248" s="29"/>
      <c r="D248" s="29"/>
      <c r="E248" s="30"/>
      <c r="F248" s="29"/>
      <c r="G248" s="29"/>
      <c r="H248" s="29"/>
      <c r="I248" s="29"/>
      <c r="J248" s="30"/>
      <c r="K248" s="88"/>
      <c r="L248" s="31"/>
      <c r="M248" s="29"/>
      <c r="N248" s="29"/>
      <c r="O248" s="29"/>
      <c r="P248" s="79"/>
      <c r="Q248" s="29"/>
      <c r="R248" s="29"/>
      <c r="S248" s="43"/>
      <c r="T248" s="22">
        <f t="shared" si="12"/>
        <v>21</v>
      </c>
      <c r="U248" s="22"/>
      <c r="V248" s="22"/>
      <c r="W248" s="32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4.25" customHeight="1">
      <c r="A249" s="29"/>
      <c r="B249" s="29"/>
      <c r="C249" s="29"/>
      <c r="D249" s="29"/>
      <c r="E249" s="30"/>
      <c r="F249" s="29"/>
      <c r="G249" s="29"/>
      <c r="H249" s="29"/>
      <c r="I249" s="29"/>
      <c r="J249" s="30"/>
      <c r="K249" s="88"/>
      <c r="L249" s="31"/>
      <c r="M249" s="29"/>
      <c r="N249" s="29"/>
      <c r="O249" s="29"/>
      <c r="P249" s="79"/>
      <c r="Q249" s="29"/>
      <c r="R249" s="29"/>
      <c r="S249" s="43"/>
      <c r="T249" s="22">
        <f t="shared" si="12"/>
        <v>21</v>
      </c>
      <c r="U249" s="22"/>
      <c r="V249" s="22"/>
      <c r="W249" s="32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4.25" customHeight="1">
      <c r="A250" s="29"/>
      <c r="B250" s="29"/>
      <c r="C250" s="29"/>
      <c r="D250" s="29"/>
      <c r="E250" s="30"/>
      <c r="F250" s="29"/>
      <c r="G250" s="29"/>
      <c r="H250" s="29"/>
      <c r="I250" s="29"/>
      <c r="J250" s="30"/>
      <c r="K250" s="88"/>
      <c r="L250" s="31"/>
      <c r="M250" s="29"/>
      <c r="N250" s="29"/>
      <c r="O250" s="29"/>
      <c r="P250" s="79"/>
      <c r="Q250" s="29"/>
      <c r="R250" s="29"/>
      <c r="S250" s="43"/>
      <c r="T250" s="22">
        <f t="shared" si="12"/>
        <v>21</v>
      </c>
      <c r="U250" s="22"/>
      <c r="V250" s="22"/>
      <c r="W250" s="32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4.25" customHeight="1">
      <c r="A251" s="29"/>
      <c r="B251" s="29"/>
      <c r="C251" s="29"/>
      <c r="D251" s="29"/>
      <c r="E251" s="30"/>
      <c r="F251" s="29"/>
      <c r="G251" s="29"/>
      <c r="H251" s="29"/>
      <c r="I251" s="29"/>
      <c r="J251" s="30"/>
      <c r="K251" s="88"/>
      <c r="L251" s="31"/>
      <c r="M251" s="29"/>
      <c r="N251" s="29"/>
      <c r="O251" s="29"/>
      <c r="P251" s="79"/>
      <c r="Q251" s="29"/>
      <c r="R251" s="29"/>
      <c r="S251" s="43"/>
      <c r="T251" s="22">
        <f t="shared" si="12"/>
        <v>21</v>
      </c>
      <c r="U251" s="22"/>
      <c r="V251" s="22"/>
      <c r="W251" s="32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4.25" customHeight="1">
      <c r="A252" s="29"/>
      <c r="B252" s="29"/>
      <c r="C252" s="29"/>
      <c r="D252" s="29"/>
      <c r="E252" s="30"/>
      <c r="F252" s="29"/>
      <c r="G252" s="29"/>
      <c r="H252" s="29"/>
      <c r="I252" s="29"/>
      <c r="J252" s="30"/>
      <c r="K252" s="88"/>
      <c r="L252" s="31"/>
      <c r="M252" s="29"/>
      <c r="N252" s="29"/>
      <c r="O252" s="29"/>
      <c r="P252" s="79"/>
      <c r="Q252" s="29"/>
      <c r="R252" s="29"/>
      <c r="S252" s="43"/>
      <c r="T252" s="22">
        <f t="shared" si="12"/>
        <v>21</v>
      </c>
      <c r="U252" s="22"/>
      <c r="V252" s="22"/>
      <c r="W252" s="32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4.25" customHeight="1">
      <c r="A253" s="29"/>
      <c r="B253" s="29"/>
      <c r="C253" s="29"/>
      <c r="D253" s="29"/>
      <c r="E253" s="30"/>
      <c r="F253" s="29"/>
      <c r="G253" s="29"/>
      <c r="H253" s="29"/>
      <c r="I253" s="29"/>
      <c r="J253" s="30"/>
      <c r="K253" s="88"/>
      <c r="L253" s="31"/>
      <c r="M253" s="29"/>
      <c r="N253" s="29"/>
      <c r="O253" s="29"/>
      <c r="P253" s="79"/>
      <c r="Q253" s="29"/>
      <c r="R253" s="29"/>
      <c r="S253" s="43"/>
      <c r="T253" s="22">
        <f t="shared" si="12"/>
        <v>21</v>
      </c>
      <c r="U253" s="22"/>
      <c r="V253" s="22"/>
      <c r="W253" s="32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4.25" customHeight="1">
      <c r="A254" s="29"/>
      <c r="B254" s="29"/>
      <c r="C254" s="29"/>
      <c r="D254" s="29"/>
      <c r="E254" s="30"/>
      <c r="F254" s="29"/>
      <c r="G254" s="29"/>
      <c r="H254" s="29"/>
      <c r="I254" s="29"/>
      <c r="J254" s="30"/>
      <c r="K254" s="88"/>
      <c r="L254" s="31"/>
      <c r="M254" s="29"/>
      <c r="N254" s="29"/>
      <c r="O254" s="29"/>
      <c r="P254" s="79"/>
      <c r="Q254" s="29"/>
      <c r="R254" s="29"/>
      <c r="S254" s="43"/>
      <c r="T254" s="22">
        <f t="shared" si="12"/>
        <v>21</v>
      </c>
      <c r="U254" s="22"/>
      <c r="V254" s="22"/>
      <c r="W254" s="32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4.25" customHeight="1">
      <c r="A255" s="29"/>
      <c r="B255" s="29"/>
      <c r="C255" s="29"/>
      <c r="D255" s="29"/>
      <c r="E255" s="30"/>
      <c r="F255" s="29"/>
      <c r="G255" s="29"/>
      <c r="H255" s="29"/>
      <c r="I255" s="29"/>
      <c r="J255" s="30"/>
      <c r="K255" s="88"/>
      <c r="L255" s="31"/>
      <c r="M255" s="29"/>
      <c r="N255" s="29"/>
      <c r="O255" s="29"/>
      <c r="P255" s="79"/>
      <c r="Q255" s="29"/>
      <c r="R255" s="29"/>
      <c r="S255" s="43"/>
      <c r="T255" s="22">
        <f t="shared" si="12"/>
        <v>21</v>
      </c>
      <c r="U255" s="22"/>
      <c r="V255" s="22"/>
      <c r="W255" s="32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4.25" customHeight="1">
      <c r="A256" s="29"/>
      <c r="B256" s="29"/>
      <c r="C256" s="29"/>
      <c r="D256" s="29"/>
      <c r="E256" s="30"/>
      <c r="F256" s="29"/>
      <c r="G256" s="29"/>
      <c r="H256" s="29"/>
      <c r="I256" s="29"/>
      <c r="J256" s="30"/>
      <c r="K256" s="88"/>
      <c r="L256" s="31"/>
      <c r="M256" s="29"/>
      <c r="N256" s="29"/>
      <c r="O256" s="29"/>
      <c r="P256" s="79"/>
      <c r="Q256" s="29"/>
      <c r="R256" s="29"/>
      <c r="S256" s="43"/>
      <c r="T256" s="22">
        <f t="shared" si="12"/>
        <v>21</v>
      </c>
      <c r="U256" s="22"/>
      <c r="V256" s="22"/>
      <c r="W256" s="32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4.25" customHeight="1">
      <c r="A257" s="29"/>
      <c r="B257" s="29"/>
      <c r="C257" s="29"/>
      <c r="D257" s="29"/>
      <c r="E257" s="30"/>
      <c r="F257" s="29"/>
      <c r="G257" s="29"/>
      <c r="H257" s="29"/>
      <c r="I257" s="29"/>
      <c r="J257" s="30"/>
      <c r="K257" s="88"/>
      <c r="L257" s="31"/>
      <c r="M257" s="29"/>
      <c r="N257" s="29"/>
      <c r="O257" s="29"/>
      <c r="P257" s="79"/>
      <c r="Q257" s="29"/>
      <c r="R257" s="29"/>
      <c r="S257" s="43"/>
      <c r="T257" s="22">
        <f t="shared" si="12"/>
        <v>21</v>
      </c>
      <c r="U257" s="22"/>
      <c r="V257" s="22"/>
      <c r="W257" s="32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4.25" customHeight="1">
      <c r="A258" s="29"/>
      <c r="B258" s="29"/>
      <c r="C258" s="29"/>
      <c r="D258" s="29"/>
      <c r="E258" s="30"/>
      <c r="F258" s="29"/>
      <c r="G258" s="29"/>
      <c r="H258" s="29"/>
      <c r="I258" s="29"/>
      <c r="J258" s="30"/>
      <c r="K258" s="88"/>
      <c r="L258" s="31"/>
      <c r="M258" s="29"/>
      <c r="N258" s="29"/>
      <c r="O258" s="29"/>
      <c r="P258" s="79"/>
      <c r="Q258" s="29"/>
      <c r="R258" s="29"/>
      <c r="S258" s="43"/>
      <c r="T258" s="22">
        <f t="shared" si="12"/>
        <v>21</v>
      </c>
      <c r="U258" s="22"/>
      <c r="V258" s="22"/>
      <c r="W258" s="32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4.25" customHeight="1">
      <c r="A259" s="29"/>
      <c r="B259" s="29"/>
      <c r="C259" s="29"/>
      <c r="D259" s="29"/>
      <c r="E259" s="30"/>
      <c r="F259" s="29"/>
      <c r="G259" s="29"/>
      <c r="H259" s="29"/>
      <c r="I259" s="29"/>
      <c r="J259" s="30"/>
      <c r="K259" s="88"/>
      <c r="L259" s="31"/>
      <c r="M259" s="29"/>
      <c r="N259" s="29"/>
      <c r="O259" s="29"/>
      <c r="P259" s="79"/>
      <c r="Q259" s="29"/>
      <c r="R259" s="29"/>
      <c r="S259" s="43"/>
      <c r="T259" s="22">
        <f t="shared" si="12"/>
        <v>21</v>
      </c>
      <c r="U259" s="22"/>
      <c r="V259" s="22"/>
      <c r="W259" s="32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4.25" customHeight="1">
      <c r="A260" s="29"/>
      <c r="B260" s="29"/>
      <c r="C260" s="29"/>
      <c r="D260" s="29"/>
      <c r="E260" s="30"/>
      <c r="F260" s="29"/>
      <c r="G260" s="29"/>
      <c r="H260" s="29"/>
      <c r="I260" s="29"/>
      <c r="J260" s="30"/>
      <c r="K260" s="88"/>
      <c r="L260" s="31"/>
      <c r="M260" s="29"/>
      <c r="N260" s="29"/>
      <c r="O260" s="29"/>
      <c r="P260" s="79"/>
      <c r="Q260" s="29"/>
      <c r="R260" s="29"/>
      <c r="S260" s="43"/>
      <c r="T260" s="22">
        <f t="shared" si="12"/>
        <v>21</v>
      </c>
      <c r="U260" s="22"/>
      <c r="V260" s="22"/>
      <c r="W260" s="32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4.25" customHeight="1">
      <c r="A261" s="29"/>
      <c r="B261" s="29"/>
      <c r="C261" s="29"/>
      <c r="D261" s="29"/>
      <c r="E261" s="30"/>
      <c r="F261" s="29"/>
      <c r="G261" s="29"/>
      <c r="H261" s="29"/>
      <c r="I261" s="29"/>
      <c r="J261" s="30"/>
      <c r="K261" s="88"/>
      <c r="L261" s="31"/>
      <c r="M261" s="29"/>
      <c r="N261" s="29"/>
      <c r="O261" s="29"/>
      <c r="P261" s="79"/>
      <c r="Q261" s="29"/>
      <c r="R261" s="29"/>
      <c r="S261" s="43"/>
      <c r="T261" s="22">
        <f t="shared" si="12"/>
        <v>21</v>
      </c>
      <c r="U261" s="22"/>
      <c r="V261" s="22"/>
      <c r="W261" s="32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4.25" customHeight="1">
      <c r="A262" s="29"/>
      <c r="B262" s="29"/>
      <c r="C262" s="29"/>
      <c r="D262" s="29"/>
      <c r="E262" s="30"/>
      <c r="F262" s="29"/>
      <c r="G262" s="29"/>
      <c r="H262" s="29"/>
      <c r="I262" s="29"/>
      <c r="J262" s="30"/>
      <c r="K262" s="88"/>
      <c r="L262" s="31"/>
      <c r="M262" s="29"/>
      <c r="N262" s="29"/>
      <c r="O262" s="29"/>
      <c r="P262" s="79"/>
      <c r="Q262" s="29"/>
      <c r="R262" s="29"/>
      <c r="S262" s="43"/>
      <c r="T262" s="22">
        <f t="shared" si="12"/>
        <v>21</v>
      </c>
      <c r="U262" s="22"/>
      <c r="V262" s="22"/>
      <c r="W262" s="32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4.25" customHeight="1">
      <c r="A263" s="29"/>
      <c r="B263" s="29"/>
      <c r="C263" s="29"/>
      <c r="D263" s="29"/>
      <c r="E263" s="30"/>
      <c r="F263" s="29"/>
      <c r="G263" s="29"/>
      <c r="H263" s="29"/>
      <c r="I263" s="29"/>
      <c r="J263" s="30"/>
      <c r="K263" s="88"/>
      <c r="L263" s="31"/>
      <c r="M263" s="29"/>
      <c r="N263" s="29"/>
      <c r="O263" s="29"/>
      <c r="P263" s="79"/>
      <c r="Q263" s="29"/>
      <c r="R263" s="29"/>
      <c r="S263" s="43"/>
      <c r="T263" s="22">
        <f t="shared" si="12"/>
        <v>21</v>
      </c>
      <c r="U263" s="22"/>
      <c r="V263" s="22"/>
      <c r="W263" s="32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4.25" customHeight="1">
      <c r="A264" s="29"/>
      <c r="B264" s="29"/>
      <c r="C264" s="29"/>
      <c r="D264" s="29"/>
      <c r="E264" s="30"/>
      <c r="F264" s="29"/>
      <c r="G264" s="29"/>
      <c r="H264" s="29"/>
      <c r="I264" s="29"/>
      <c r="J264" s="30"/>
      <c r="K264" s="88"/>
      <c r="L264" s="31"/>
      <c r="M264" s="29"/>
      <c r="N264" s="29"/>
      <c r="O264" s="29"/>
      <c r="P264" s="79"/>
      <c r="Q264" s="29"/>
      <c r="R264" s="29"/>
      <c r="S264" s="43"/>
      <c r="T264" s="22">
        <f t="shared" si="12"/>
        <v>21</v>
      </c>
      <c r="U264" s="22"/>
      <c r="V264" s="22"/>
      <c r="W264" s="32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4.25" customHeight="1">
      <c r="A265" s="29"/>
      <c r="B265" s="29"/>
      <c r="C265" s="29"/>
      <c r="D265" s="29"/>
      <c r="E265" s="30"/>
      <c r="F265" s="29"/>
      <c r="G265" s="29"/>
      <c r="H265" s="29"/>
      <c r="I265" s="29"/>
      <c r="J265" s="30"/>
      <c r="K265" s="88"/>
      <c r="L265" s="31"/>
      <c r="M265" s="29"/>
      <c r="N265" s="29"/>
      <c r="O265" s="29"/>
      <c r="P265" s="79"/>
      <c r="Q265" s="29"/>
      <c r="R265" s="29"/>
      <c r="S265" s="43"/>
      <c r="T265" s="22">
        <f t="shared" si="12"/>
        <v>21</v>
      </c>
      <c r="U265" s="22"/>
      <c r="V265" s="22"/>
      <c r="W265" s="32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4.25" customHeight="1">
      <c r="A266" s="29"/>
      <c r="B266" s="29"/>
      <c r="C266" s="29"/>
      <c r="D266" s="29"/>
      <c r="E266" s="30"/>
      <c r="F266" s="29"/>
      <c r="G266" s="29"/>
      <c r="H266" s="29"/>
      <c r="I266" s="29"/>
      <c r="J266" s="30"/>
      <c r="K266" s="88"/>
      <c r="L266" s="31"/>
      <c r="M266" s="29"/>
      <c r="N266" s="29"/>
      <c r="O266" s="29"/>
      <c r="P266" s="79"/>
      <c r="Q266" s="29"/>
      <c r="R266" s="29"/>
      <c r="S266" s="43"/>
      <c r="T266" s="22">
        <f t="shared" si="12"/>
        <v>21</v>
      </c>
      <c r="U266" s="22"/>
      <c r="V266" s="22"/>
      <c r="W266" s="32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4.25" customHeight="1">
      <c r="A267" s="29"/>
      <c r="B267" s="29"/>
      <c r="C267" s="29"/>
      <c r="D267" s="29"/>
      <c r="E267" s="30"/>
      <c r="F267" s="29"/>
      <c r="G267" s="29"/>
      <c r="H267" s="29"/>
      <c r="I267" s="29"/>
      <c r="J267" s="30"/>
      <c r="K267" s="88"/>
      <c r="L267" s="31"/>
      <c r="M267" s="29"/>
      <c r="N267" s="29"/>
      <c r="O267" s="29"/>
      <c r="P267" s="79"/>
      <c r="Q267" s="29"/>
      <c r="R267" s="29"/>
      <c r="S267" s="43"/>
      <c r="T267" s="22">
        <f t="shared" si="12"/>
        <v>21</v>
      </c>
      <c r="U267" s="22"/>
      <c r="V267" s="22"/>
      <c r="W267" s="32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4.25" customHeight="1">
      <c r="A268" s="29"/>
      <c r="B268" s="29"/>
      <c r="C268" s="29"/>
      <c r="D268" s="29"/>
      <c r="E268" s="30"/>
      <c r="F268" s="29"/>
      <c r="G268" s="29"/>
      <c r="H268" s="29"/>
      <c r="I268" s="29"/>
      <c r="J268" s="30"/>
      <c r="K268" s="88"/>
      <c r="L268" s="31"/>
      <c r="M268" s="29"/>
      <c r="N268" s="29"/>
      <c r="O268" s="29"/>
      <c r="P268" s="79"/>
      <c r="Q268" s="29"/>
      <c r="R268" s="29"/>
      <c r="S268" s="43"/>
      <c r="T268" s="22">
        <f t="shared" si="12"/>
        <v>21</v>
      </c>
      <c r="U268" s="22"/>
      <c r="V268" s="22"/>
      <c r="W268" s="32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4.25" customHeight="1">
      <c r="A269" s="29"/>
      <c r="B269" s="29"/>
      <c r="C269" s="29"/>
      <c r="D269" s="29"/>
      <c r="E269" s="30"/>
      <c r="F269" s="29"/>
      <c r="G269" s="29"/>
      <c r="H269" s="29"/>
      <c r="I269" s="29"/>
      <c r="J269" s="30"/>
      <c r="K269" s="88"/>
      <c r="L269" s="31"/>
      <c r="M269" s="29"/>
      <c r="N269" s="29"/>
      <c r="O269" s="29"/>
      <c r="P269" s="79"/>
      <c r="Q269" s="29"/>
      <c r="R269" s="29"/>
      <c r="S269" s="43"/>
      <c r="T269" s="22">
        <f t="shared" si="12"/>
        <v>21</v>
      </c>
      <c r="U269" s="22"/>
      <c r="V269" s="22"/>
      <c r="W269" s="32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4.25" customHeight="1">
      <c r="A270" s="29"/>
      <c r="B270" s="29"/>
      <c r="C270" s="29"/>
      <c r="D270" s="29"/>
      <c r="E270" s="30"/>
      <c r="F270" s="29"/>
      <c r="G270" s="29"/>
      <c r="H270" s="29"/>
      <c r="I270" s="29"/>
      <c r="J270" s="30"/>
      <c r="K270" s="88"/>
      <c r="L270" s="31"/>
      <c r="M270" s="29"/>
      <c r="N270" s="29"/>
      <c r="O270" s="29"/>
      <c r="P270" s="79"/>
      <c r="Q270" s="29"/>
      <c r="R270" s="29"/>
      <c r="S270" s="43"/>
      <c r="T270" s="22">
        <f t="shared" si="12"/>
        <v>21</v>
      </c>
      <c r="U270" s="22"/>
      <c r="V270" s="22"/>
      <c r="W270" s="32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4.25" customHeight="1">
      <c r="A271" s="29"/>
      <c r="B271" s="29"/>
      <c r="C271" s="29"/>
      <c r="D271" s="29"/>
      <c r="E271" s="30"/>
      <c r="F271" s="29"/>
      <c r="G271" s="29"/>
      <c r="H271" s="29"/>
      <c r="I271" s="29"/>
      <c r="J271" s="30"/>
      <c r="K271" s="88"/>
      <c r="L271" s="31"/>
      <c r="M271" s="29"/>
      <c r="N271" s="29"/>
      <c r="O271" s="29"/>
      <c r="P271" s="79"/>
      <c r="Q271" s="29"/>
      <c r="R271" s="29"/>
      <c r="S271" s="43"/>
      <c r="T271" s="22">
        <f t="shared" si="12"/>
        <v>21</v>
      </c>
      <c r="U271" s="22"/>
      <c r="V271" s="22"/>
      <c r="W271" s="32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4.25" customHeight="1">
      <c r="A272" s="29"/>
      <c r="B272" s="29"/>
      <c r="C272" s="29"/>
      <c r="D272" s="29"/>
      <c r="E272" s="30"/>
      <c r="F272" s="29"/>
      <c r="G272" s="29"/>
      <c r="H272" s="29"/>
      <c r="I272" s="29"/>
      <c r="J272" s="30"/>
      <c r="K272" s="88"/>
      <c r="L272" s="31"/>
      <c r="M272" s="29"/>
      <c r="N272" s="29"/>
      <c r="O272" s="29"/>
      <c r="P272" s="79"/>
      <c r="Q272" s="29"/>
      <c r="R272" s="29"/>
      <c r="S272" s="43"/>
      <c r="T272" s="22">
        <f t="shared" si="12"/>
        <v>21</v>
      </c>
      <c r="U272" s="22"/>
      <c r="V272" s="22"/>
      <c r="W272" s="32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4.25" customHeight="1">
      <c r="A273" s="29"/>
      <c r="B273" s="29"/>
      <c r="C273" s="29"/>
      <c r="D273" s="29"/>
      <c r="E273" s="30"/>
      <c r="F273" s="29"/>
      <c r="G273" s="29"/>
      <c r="H273" s="29"/>
      <c r="I273" s="29"/>
      <c r="J273" s="30"/>
      <c r="K273" s="88"/>
      <c r="L273" s="31"/>
      <c r="M273" s="29"/>
      <c r="N273" s="29"/>
      <c r="O273" s="29"/>
      <c r="P273" s="79"/>
      <c r="Q273" s="29"/>
      <c r="R273" s="29"/>
      <c r="S273" s="43"/>
      <c r="T273" s="22">
        <f t="shared" si="12"/>
        <v>21</v>
      </c>
      <c r="U273" s="22"/>
      <c r="V273" s="22"/>
      <c r="W273" s="32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4.25" customHeight="1">
      <c r="A274" s="29"/>
      <c r="B274" s="29"/>
      <c r="C274" s="29"/>
      <c r="D274" s="29"/>
      <c r="E274" s="30"/>
      <c r="F274" s="29"/>
      <c r="G274" s="29"/>
      <c r="H274" s="29"/>
      <c r="I274" s="29"/>
      <c r="J274" s="30"/>
      <c r="K274" s="88"/>
      <c r="L274" s="31"/>
      <c r="M274" s="29"/>
      <c r="N274" s="29"/>
      <c r="O274" s="29"/>
      <c r="P274" s="79"/>
      <c r="Q274" s="29"/>
      <c r="R274" s="29"/>
      <c r="S274" s="43"/>
      <c r="T274" s="22">
        <f t="shared" ref="T274:T337" si="13">Q274+21</f>
        <v>21</v>
      </c>
      <c r="U274" s="22"/>
      <c r="V274" s="22"/>
      <c r="W274" s="32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4.25" customHeight="1">
      <c r="A275" s="29"/>
      <c r="B275" s="29"/>
      <c r="C275" s="29"/>
      <c r="D275" s="29"/>
      <c r="E275" s="30"/>
      <c r="F275" s="29"/>
      <c r="G275" s="29"/>
      <c r="H275" s="29"/>
      <c r="I275" s="29"/>
      <c r="J275" s="30"/>
      <c r="K275" s="88"/>
      <c r="L275" s="31"/>
      <c r="M275" s="29"/>
      <c r="N275" s="29"/>
      <c r="O275" s="29"/>
      <c r="P275" s="79"/>
      <c r="Q275" s="29"/>
      <c r="R275" s="29"/>
      <c r="S275" s="43"/>
      <c r="T275" s="22">
        <f t="shared" si="13"/>
        <v>21</v>
      </c>
      <c r="U275" s="22"/>
      <c r="V275" s="22"/>
      <c r="W275" s="32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4.25" customHeight="1">
      <c r="A276" s="29"/>
      <c r="B276" s="29"/>
      <c r="C276" s="29"/>
      <c r="D276" s="29"/>
      <c r="E276" s="30"/>
      <c r="F276" s="29"/>
      <c r="G276" s="29"/>
      <c r="H276" s="29"/>
      <c r="I276" s="29"/>
      <c r="J276" s="30"/>
      <c r="K276" s="88"/>
      <c r="L276" s="31"/>
      <c r="M276" s="29"/>
      <c r="N276" s="29"/>
      <c r="O276" s="29"/>
      <c r="P276" s="79"/>
      <c r="Q276" s="29"/>
      <c r="R276" s="29"/>
      <c r="S276" s="43"/>
      <c r="T276" s="22">
        <f t="shared" si="13"/>
        <v>21</v>
      </c>
      <c r="U276" s="22"/>
      <c r="V276" s="22"/>
      <c r="W276" s="32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4.25" customHeight="1">
      <c r="A277" s="29"/>
      <c r="B277" s="29"/>
      <c r="C277" s="29"/>
      <c r="D277" s="29"/>
      <c r="E277" s="30"/>
      <c r="F277" s="29"/>
      <c r="G277" s="29"/>
      <c r="H277" s="29"/>
      <c r="I277" s="29"/>
      <c r="J277" s="30"/>
      <c r="K277" s="88"/>
      <c r="L277" s="31"/>
      <c r="M277" s="29"/>
      <c r="N277" s="29"/>
      <c r="O277" s="29"/>
      <c r="P277" s="79"/>
      <c r="Q277" s="29"/>
      <c r="R277" s="29"/>
      <c r="S277" s="43"/>
      <c r="T277" s="22">
        <f t="shared" si="13"/>
        <v>21</v>
      </c>
      <c r="U277" s="22"/>
      <c r="V277" s="22"/>
      <c r="W277" s="32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4.25" customHeight="1">
      <c r="A278" s="29"/>
      <c r="B278" s="29"/>
      <c r="C278" s="29"/>
      <c r="D278" s="29"/>
      <c r="E278" s="30"/>
      <c r="F278" s="29"/>
      <c r="G278" s="29"/>
      <c r="H278" s="29"/>
      <c r="I278" s="29"/>
      <c r="J278" s="30"/>
      <c r="K278" s="88"/>
      <c r="L278" s="31"/>
      <c r="M278" s="29"/>
      <c r="N278" s="29"/>
      <c r="O278" s="29"/>
      <c r="P278" s="79"/>
      <c r="Q278" s="29"/>
      <c r="R278" s="29"/>
      <c r="S278" s="43"/>
      <c r="T278" s="22">
        <f t="shared" si="13"/>
        <v>21</v>
      </c>
      <c r="U278" s="22"/>
      <c r="V278" s="22"/>
      <c r="W278" s="32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4.25" customHeight="1">
      <c r="A279" s="29"/>
      <c r="B279" s="29"/>
      <c r="C279" s="29"/>
      <c r="D279" s="29"/>
      <c r="E279" s="30"/>
      <c r="F279" s="29"/>
      <c r="G279" s="29"/>
      <c r="H279" s="29"/>
      <c r="I279" s="29"/>
      <c r="J279" s="30"/>
      <c r="K279" s="88"/>
      <c r="L279" s="31"/>
      <c r="M279" s="29"/>
      <c r="N279" s="29"/>
      <c r="O279" s="29"/>
      <c r="P279" s="79"/>
      <c r="Q279" s="29"/>
      <c r="R279" s="29"/>
      <c r="S279" s="43"/>
      <c r="T279" s="22">
        <f t="shared" si="13"/>
        <v>21</v>
      </c>
      <c r="U279" s="22"/>
      <c r="V279" s="22"/>
      <c r="W279" s="32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4.25" customHeight="1">
      <c r="A280" s="29"/>
      <c r="B280" s="29"/>
      <c r="C280" s="29"/>
      <c r="D280" s="29"/>
      <c r="E280" s="30"/>
      <c r="F280" s="29"/>
      <c r="G280" s="29"/>
      <c r="H280" s="29"/>
      <c r="I280" s="29"/>
      <c r="J280" s="30"/>
      <c r="K280" s="88"/>
      <c r="L280" s="31"/>
      <c r="M280" s="29"/>
      <c r="N280" s="29"/>
      <c r="O280" s="29"/>
      <c r="P280" s="79"/>
      <c r="Q280" s="29"/>
      <c r="R280" s="29"/>
      <c r="S280" s="43"/>
      <c r="T280" s="22">
        <f t="shared" si="13"/>
        <v>21</v>
      </c>
      <c r="U280" s="22"/>
      <c r="V280" s="22"/>
      <c r="W280" s="32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4.25" customHeight="1">
      <c r="A281" s="29"/>
      <c r="B281" s="29"/>
      <c r="C281" s="29"/>
      <c r="D281" s="29"/>
      <c r="E281" s="30"/>
      <c r="F281" s="29"/>
      <c r="G281" s="29"/>
      <c r="H281" s="29"/>
      <c r="I281" s="29"/>
      <c r="J281" s="30"/>
      <c r="K281" s="88"/>
      <c r="L281" s="31"/>
      <c r="M281" s="29"/>
      <c r="N281" s="29"/>
      <c r="O281" s="29"/>
      <c r="P281" s="79"/>
      <c r="Q281" s="29"/>
      <c r="R281" s="29"/>
      <c r="S281" s="43"/>
      <c r="T281" s="22">
        <f t="shared" si="13"/>
        <v>21</v>
      </c>
      <c r="U281" s="22"/>
      <c r="V281" s="22"/>
      <c r="W281" s="32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4.25" customHeight="1">
      <c r="A282" s="29"/>
      <c r="B282" s="29"/>
      <c r="C282" s="29"/>
      <c r="D282" s="29"/>
      <c r="E282" s="30"/>
      <c r="F282" s="29"/>
      <c r="G282" s="29"/>
      <c r="H282" s="29"/>
      <c r="I282" s="29"/>
      <c r="J282" s="30"/>
      <c r="K282" s="88"/>
      <c r="L282" s="31"/>
      <c r="M282" s="29"/>
      <c r="N282" s="29"/>
      <c r="O282" s="29"/>
      <c r="P282" s="79"/>
      <c r="Q282" s="29"/>
      <c r="R282" s="29"/>
      <c r="S282" s="43"/>
      <c r="T282" s="22">
        <f t="shared" si="13"/>
        <v>21</v>
      </c>
      <c r="U282" s="22"/>
      <c r="V282" s="22"/>
      <c r="W282" s="32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4.25" customHeight="1">
      <c r="A283" s="29"/>
      <c r="B283" s="29"/>
      <c r="C283" s="29"/>
      <c r="D283" s="29"/>
      <c r="E283" s="30"/>
      <c r="F283" s="29"/>
      <c r="G283" s="29"/>
      <c r="H283" s="29"/>
      <c r="I283" s="29"/>
      <c r="J283" s="30"/>
      <c r="K283" s="88"/>
      <c r="L283" s="31"/>
      <c r="M283" s="29"/>
      <c r="N283" s="29"/>
      <c r="O283" s="29"/>
      <c r="P283" s="79"/>
      <c r="Q283" s="29"/>
      <c r="R283" s="29"/>
      <c r="S283" s="43"/>
      <c r="T283" s="22">
        <f t="shared" si="13"/>
        <v>21</v>
      </c>
      <c r="U283" s="22"/>
      <c r="V283" s="22"/>
      <c r="W283" s="32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4.25" customHeight="1">
      <c r="A284" s="29"/>
      <c r="B284" s="29"/>
      <c r="C284" s="29"/>
      <c r="D284" s="29"/>
      <c r="E284" s="30"/>
      <c r="F284" s="29"/>
      <c r="G284" s="29"/>
      <c r="H284" s="29"/>
      <c r="I284" s="29"/>
      <c r="J284" s="30"/>
      <c r="K284" s="88"/>
      <c r="L284" s="31"/>
      <c r="M284" s="29"/>
      <c r="N284" s="29"/>
      <c r="O284" s="29"/>
      <c r="P284" s="79"/>
      <c r="Q284" s="29"/>
      <c r="R284" s="29"/>
      <c r="S284" s="43"/>
      <c r="T284" s="22">
        <f t="shared" si="13"/>
        <v>21</v>
      </c>
      <c r="U284" s="22"/>
      <c r="V284" s="22"/>
      <c r="W284" s="32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4.25" customHeight="1">
      <c r="A285" s="29"/>
      <c r="B285" s="29"/>
      <c r="C285" s="29"/>
      <c r="D285" s="29"/>
      <c r="E285" s="30"/>
      <c r="F285" s="29"/>
      <c r="G285" s="29"/>
      <c r="H285" s="29"/>
      <c r="I285" s="29"/>
      <c r="J285" s="30"/>
      <c r="K285" s="88"/>
      <c r="L285" s="31"/>
      <c r="M285" s="29"/>
      <c r="N285" s="29"/>
      <c r="O285" s="29"/>
      <c r="P285" s="79"/>
      <c r="Q285" s="29"/>
      <c r="R285" s="29"/>
      <c r="S285" s="43"/>
      <c r="T285" s="22">
        <f t="shared" si="13"/>
        <v>21</v>
      </c>
      <c r="U285" s="22"/>
      <c r="V285" s="22"/>
      <c r="W285" s="32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4.25" customHeight="1">
      <c r="A286" s="29"/>
      <c r="B286" s="29"/>
      <c r="C286" s="29"/>
      <c r="D286" s="29"/>
      <c r="E286" s="30"/>
      <c r="F286" s="29"/>
      <c r="G286" s="29"/>
      <c r="H286" s="29"/>
      <c r="I286" s="29"/>
      <c r="J286" s="30"/>
      <c r="K286" s="88"/>
      <c r="L286" s="31"/>
      <c r="M286" s="29"/>
      <c r="N286" s="29"/>
      <c r="O286" s="29"/>
      <c r="P286" s="79"/>
      <c r="Q286" s="29"/>
      <c r="R286" s="29"/>
      <c r="S286" s="43"/>
      <c r="T286" s="22">
        <f t="shared" si="13"/>
        <v>21</v>
      </c>
      <c r="U286" s="22"/>
      <c r="V286" s="22"/>
      <c r="W286" s="32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4.25" customHeight="1">
      <c r="A287" s="29"/>
      <c r="B287" s="29"/>
      <c r="C287" s="29"/>
      <c r="D287" s="29"/>
      <c r="E287" s="30"/>
      <c r="F287" s="29"/>
      <c r="G287" s="29"/>
      <c r="H287" s="29"/>
      <c r="I287" s="29"/>
      <c r="J287" s="30"/>
      <c r="K287" s="88"/>
      <c r="L287" s="31"/>
      <c r="M287" s="29"/>
      <c r="N287" s="29"/>
      <c r="O287" s="29"/>
      <c r="P287" s="79"/>
      <c r="Q287" s="29"/>
      <c r="R287" s="29"/>
      <c r="S287" s="43"/>
      <c r="T287" s="22">
        <f t="shared" si="13"/>
        <v>21</v>
      </c>
      <c r="U287" s="22"/>
      <c r="V287" s="22"/>
      <c r="W287" s="32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4.25" customHeight="1">
      <c r="A288" s="29"/>
      <c r="B288" s="29"/>
      <c r="C288" s="29"/>
      <c r="D288" s="29"/>
      <c r="E288" s="30"/>
      <c r="F288" s="29"/>
      <c r="G288" s="29"/>
      <c r="H288" s="29"/>
      <c r="I288" s="29"/>
      <c r="J288" s="30"/>
      <c r="K288" s="88"/>
      <c r="L288" s="31"/>
      <c r="M288" s="29"/>
      <c r="N288" s="29"/>
      <c r="O288" s="29"/>
      <c r="P288" s="79"/>
      <c r="Q288" s="29"/>
      <c r="R288" s="29"/>
      <c r="S288" s="43"/>
      <c r="T288" s="22">
        <f t="shared" si="13"/>
        <v>21</v>
      </c>
      <c r="U288" s="22"/>
      <c r="V288" s="22"/>
      <c r="W288" s="32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4.25" customHeight="1">
      <c r="A289" s="29"/>
      <c r="B289" s="29"/>
      <c r="C289" s="29"/>
      <c r="D289" s="29"/>
      <c r="E289" s="30"/>
      <c r="F289" s="29"/>
      <c r="G289" s="29"/>
      <c r="H289" s="29"/>
      <c r="I289" s="29"/>
      <c r="J289" s="30"/>
      <c r="K289" s="88"/>
      <c r="L289" s="31"/>
      <c r="M289" s="29"/>
      <c r="N289" s="29"/>
      <c r="O289" s="29"/>
      <c r="P289" s="79"/>
      <c r="Q289" s="29"/>
      <c r="R289" s="29"/>
      <c r="S289" s="43"/>
      <c r="T289" s="22">
        <f t="shared" si="13"/>
        <v>21</v>
      </c>
      <c r="U289" s="22"/>
      <c r="V289" s="22"/>
      <c r="W289" s="32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4.25" customHeight="1">
      <c r="A290" s="29"/>
      <c r="B290" s="29"/>
      <c r="C290" s="29"/>
      <c r="D290" s="29"/>
      <c r="E290" s="30"/>
      <c r="F290" s="29"/>
      <c r="G290" s="29"/>
      <c r="H290" s="29"/>
      <c r="I290" s="29"/>
      <c r="J290" s="30"/>
      <c r="K290" s="88"/>
      <c r="L290" s="31"/>
      <c r="M290" s="29"/>
      <c r="N290" s="29"/>
      <c r="O290" s="29"/>
      <c r="P290" s="79"/>
      <c r="Q290" s="29"/>
      <c r="R290" s="29"/>
      <c r="S290" s="43"/>
      <c r="T290" s="22">
        <f t="shared" si="13"/>
        <v>21</v>
      </c>
      <c r="U290" s="22"/>
      <c r="V290" s="22"/>
      <c r="W290" s="32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4.25" customHeight="1">
      <c r="A291" s="29"/>
      <c r="B291" s="29"/>
      <c r="C291" s="29"/>
      <c r="D291" s="29"/>
      <c r="E291" s="30"/>
      <c r="F291" s="29"/>
      <c r="G291" s="29"/>
      <c r="H291" s="29"/>
      <c r="I291" s="29"/>
      <c r="J291" s="30"/>
      <c r="K291" s="88"/>
      <c r="L291" s="31"/>
      <c r="M291" s="29"/>
      <c r="N291" s="29"/>
      <c r="O291" s="29"/>
      <c r="P291" s="79"/>
      <c r="Q291" s="29"/>
      <c r="R291" s="29"/>
      <c r="S291" s="43"/>
      <c r="T291" s="22">
        <f t="shared" si="13"/>
        <v>21</v>
      </c>
      <c r="U291" s="22"/>
      <c r="V291" s="22"/>
      <c r="W291" s="32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4.25" customHeight="1">
      <c r="A292" s="29"/>
      <c r="B292" s="29"/>
      <c r="C292" s="29"/>
      <c r="D292" s="29"/>
      <c r="E292" s="30"/>
      <c r="F292" s="29"/>
      <c r="G292" s="29"/>
      <c r="H292" s="29"/>
      <c r="I292" s="29"/>
      <c r="J292" s="30"/>
      <c r="K292" s="88"/>
      <c r="L292" s="31"/>
      <c r="M292" s="29"/>
      <c r="N292" s="29"/>
      <c r="O292" s="29"/>
      <c r="P292" s="79"/>
      <c r="Q292" s="29"/>
      <c r="R292" s="29"/>
      <c r="S292" s="43"/>
      <c r="T292" s="22">
        <f t="shared" si="13"/>
        <v>21</v>
      </c>
      <c r="U292" s="22"/>
      <c r="V292" s="22"/>
      <c r="W292" s="32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4.25" customHeight="1">
      <c r="A293" s="29"/>
      <c r="B293" s="29"/>
      <c r="C293" s="29"/>
      <c r="D293" s="29"/>
      <c r="E293" s="30"/>
      <c r="F293" s="29"/>
      <c r="G293" s="29"/>
      <c r="H293" s="29"/>
      <c r="I293" s="29"/>
      <c r="J293" s="30"/>
      <c r="K293" s="88"/>
      <c r="L293" s="31"/>
      <c r="M293" s="29"/>
      <c r="N293" s="29"/>
      <c r="O293" s="29"/>
      <c r="P293" s="79"/>
      <c r="Q293" s="29"/>
      <c r="R293" s="29"/>
      <c r="S293" s="43"/>
      <c r="T293" s="22">
        <f t="shared" si="13"/>
        <v>21</v>
      </c>
      <c r="U293" s="22"/>
      <c r="V293" s="22"/>
      <c r="W293" s="32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4.25" customHeight="1">
      <c r="A294" s="29"/>
      <c r="B294" s="29"/>
      <c r="C294" s="29"/>
      <c r="D294" s="29"/>
      <c r="E294" s="30"/>
      <c r="F294" s="29"/>
      <c r="G294" s="29"/>
      <c r="H294" s="29"/>
      <c r="I294" s="29"/>
      <c r="J294" s="30"/>
      <c r="K294" s="88"/>
      <c r="L294" s="31"/>
      <c r="M294" s="29"/>
      <c r="N294" s="29"/>
      <c r="O294" s="29"/>
      <c r="P294" s="79"/>
      <c r="Q294" s="29"/>
      <c r="R294" s="29"/>
      <c r="S294" s="43"/>
      <c r="T294" s="22">
        <f t="shared" si="13"/>
        <v>21</v>
      </c>
      <c r="U294" s="22"/>
      <c r="V294" s="22"/>
      <c r="W294" s="32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4.25" customHeight="1">
      <c r="A295" s="29"/>
      <c r="B295" s="29"/>
      <c r="C295" s="29"/>
      <c r="D295" s="29"/>
      <c r="E295" s="30"/>
      <c r="F295" s="29"/>
      <c r="G295" s="29"/>
      <c r="H295" s="29"/>
      <c r="I295" s="29"/>
      <c r="J295" s="30"/>
      <c r="K295" s="88"/>
      <c r="L295" s="31"/>
      <c r="M295" s="29"/>
      <c r="N295" s="29"/>
      <c r="O295" s="29"/>
      <c r="P295" s="79"/>
      <c r="Q295" s="29"/>
      <c r="R295" s="29"/>
      <c r="S295" s="43"/>
      <c r="T295" s="22">
        <f t="shared" si="13"/>
        <v>21</v>
      </c>
      <c r="U295" s="22"/>
      <c r="V295" s="22"/>
      <c r="W295" s="32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4.25" customHeight="1">
      <c r="A296" s="29"/>
      <c r="B296" s="29"/>
      <c r="C296" s="29"/>
      <c r="D296" s="29"/>
      <c r="E296" s="30"/>
      <c r="F296" s="29"/>
      <c r="G296" s="29"/>
      <c r="H296" s="29"/>
      <c r="I296" s="29"/>
      <c r="J296" s="30"/>
      <c r="K296" s="88"/>
      <c r="L296" s="31"/>
      <c r="M296" s="29"/>
      <c r="N296" s="29"/>
      <c r="O296" s="29"/>
      <c r="P296" s="79"/>
      <c r="Q296" s="29"/>
      <c r="R296" s="29"/>
      <c r="S296" s="43"/>
      <c r="T296" s="22">
        <f t="shared" si="13"/>
        <v>21</v>
      </c>
      <c r="U296" s="22"/>
      <c r="V296" s="22"/>
      <c r="W296" s="32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4.25" customHeight="1">
      <c r="A297" s="29"/>
      <c r="B297" s="29"/>
      <c r="C297" s="29"/>
      <c r="D297" s="29"/>
      <c r="E297" s="30"/>
      <c r="F297" s="29"/>
      <c r="G297" s="29"/>
      <c r="H297" s="29"/>
      <c r="I297" s="29"/>
      <c r="J297" s="30"/>
      <c r="K297" s="88"/>
      <c r="L297" s="31"/>
      <c r="M297" s="29"/>
      <c r="N297" s="29"/>
      <c r="O297" s="29"/>
      <c r="P297" s="79"/>
      <c r="Q297" s="29"/>
      <c r="R297" s="29"/>
      <c r="S297" s="43"/>
      <c r="T297" s="22">
        <f t="shared" si="13"/>
        <v>21</v>
      </c>
      <c r="U297" s="22"/>
      <c r="V297" s="22"/>
      <c r="W297" s="32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4.25" customHeight="1">
      <c r="A298" s="29"/>
      <c r="B298" s="29"/>
      <c r="C298" s="29"/>
      <c r="D298" s="29"/>
      <c r="E298" s="30"/>
      <c r="F298" s="29"/>
      <c r="G298" s="29"/>
      <c r="H298" s="29"/>
      <c r="I298" s="29"/>
      <c r="J298" s="30"/>
      <c r="K298" s="88"/>
      <c r="L298" s="31"/>
      <c r="M298" s="29"/>
      <c r="N298" s="29"/>
      <c r="O298" s="29"/>
      <c r="P298" s="79"/>
      <c r="Q298" s="29"/>
      <c r="R298" s="29"/>
      <c r="S298" s="43"/>
      <c r="T298" s="22">
        <f t="shared" si="13"/>
        <v>21</v>
      </c>
      <c r="U298" s="22"/>
      <c r="V298" s="22"/>
      <c r="W298" s="32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4.25" customHeight="1">
      <c r="A299" s="29"/>
      <c r="B299" s="29"/>
      <c r="C299" s="29"/>
      <c r="D299" s="29"/>
      <c r="E299" s="30"/>
      <c r="F299" s="29"/>
      <c r="G299" s="29"/>
      <c r="H299" s="29"/>
      <c r="I299" s="29"/>
      <c r="J299" s="30"/>
      <c r="K299" s="88"/>
      <c r="L299" s="31"/>
      <c r="M299" s="29"/>
      <c r="N299" s="29"/>
      <c r="O299" s="29"/>
      <c r="P299" s="79"/>
      <c r="Q299" s="29"/>
      <c r="R299" s="29"/>
      <c r="S299" s="43"/>
      <c r="T299" s="22">
        <f t="shared" si="13"/>
        <v>21</v>
      </c>
      <c r="U299" s="22"/>
      <c r="V299" s="22"/>
      <c r="W299" s="32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4.25" customHeight="1">
      <c r="A300" s="29"/>
      <c r="B300" s="29"/>
      <c r="C300" s="29"/>
      <c r="D300" s="29"/>
      <c r="E300" s="30"/>
      <c r="F300" s="29"/>
      <c r="G300" s="29"/>
      <c r="H300" s="29"/>
      <c r="I300" s="29"/>
      <c r="J300" s="30"/>
      <c r="K300" s="88"/>
      <c r="L300" s="31"/>
      <c r="M300" s="29"/>
      <c r="N300" s="29"/>
      <c r="O300" s="29"/>
      <c r="P300" s="79"/>
      <c r="Q300" s="29"/>
      <c r="R300" s="29"/>
      <c r="S300" s="43"/>
      <c r="T300" s="22">
        <f t="shared" si="13"/>
        <v>21</v>
      </c>
      <c r="U300" s="22"/>
      <c r="V300" s="22"/>
      <c r="W300" s="32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4.25" customHeight="1">
      <c r="A301" s="29"/>
      <c r="B301" s="29"/>
      <c r="C301" s="29"/>
      <c r="D301" s="29"/>
      <c r="E301" s="30"/>
      <c r="F301" s="29"/>
      <c r="G301" s="29"/>
      <c r="H301" s="29"/>
      <c r="I301" s="29"/>
      <c r="J301" s="30"/>
      <c r="K301" s="88"/>
      <c r="L301" s="31"/>
      <c r="M301" s="29"/>
      <c r="N301" s="29"/>
      <c r="O301" s="29"/>
      <c r="P301" s="79"/>
      <c r="Q301" s="29"/>
      <c r="R301" s="29"/>
      <c r="S301" s="43"/>
      <c r="T301" s="22">
        <f t="shared" si="13"/>
        <v>21</v>
      </c>
      <c r="U301" s="22"/>
      <c r="V301" s="22"/>
      <c r="W301" s="32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4.25" customHeight="1">
      <c r="A302" s="29"/>
      <c r="B302" s="29"/>
      <c r="C302" s="29"/>
      <c r="D302" s="29"/>
      <c r="E302" s="30"/>
      <c r="F302" s="29"/>
      <c r="G302" s="29"/>
      <c r="H302" s="29"/>
      <c r="I302" s="29"/>
      <c r="J302" s="30"/>
      <c r="K302" s="88"/>
      <c r="L302" s="31"/>
      <c r="M302" s="29"/>
      <c r="N302" s="29"/>
      <c r="O302" s="29"/>
      <c r="P302" s="79"/>
      <c r="Q302" s="29"/>
      <c r="R302" s="29"/>
      <c r="S302" s="43"/>
      <c r="T302" s="22">
        <f t="shared" si="13"/>
        <v>21</v>
      </c>
      <c r="U302" s="22"/>
      <c r="V302" s="22"/>
      <c r="W302" s="32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4.25" customHeight="1">
      <c r="A303" s="29"/>
      <c r="B303" s="29"/>
      <c r="C303" s="29"/>
      <c r="D303" s="29"/>
      <c r="E303" s="30"/>
      <c r="F303" s="29"/>
      <c r="G303" s="29"/>
      <c r="H303" s="29"/>
      <c r="I303" s="29"/>
      <c r="J303" s="30"/>
      <c r="K303" s="88"/>
      <c r="L303" s="31"/>
      <c r="M303" s="29"/>
      <c r="N303" s="29"/>
      <c r="O303" s="29"/>
      <c r="P303" s="79"/>
      <c r="Q303" s="29"/>
      <c r="R303" s="29"/>
      <c r="S303" s="43"/>
      <c r="T303" s="22">
        <f t="shared" si="13"/>
        <v>21</v>
      </c>
      <c r="U303" s="22"/>
      <c r="V303" s="22"/>
      <c r="W303" s="32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4.25" customHeight="1">
      <c r="A304" s="29"/>
      <c r="B304" s="29"/>
      <c r="C304" s="29"/>
      <c r="D304" s="29"/>
      <c r="E304" s="30"/>
      <c r="F304" s="29"/>
      <c r="G304" s="29"/>
      <c r="H304" s="29"/>
      <c r="I304" s="29"/>
      <c r="J304" s="30"/>
      <c r="K304" s="88"/>
      <c r="L304" s="31"/>
      <c r="M304" s="29"/>
      <c r="N304" s="29"/>
      <c r="O304" s="29"/>
      <c r="P304" s="79"/>
      <c r="Q304" s="29"/>
      <c r="R304" s="29"/>
      <c r="S304" s="43"/>
      <c r="T304" s="22">
        <f t="shared" si="13"/>
        <v>21</v>
      </c>
      <c r="U304" s="22"/>
      <c r="V304" s="22"/>
      <c r="W304" s="32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4.25" customHeight="1">
      <c r="A305" s="29"/>
      <c r="B305" s="29"/>
      <c r="C305" s="29"/>
      <c r="D305" s="29"/>
      <c r="E305" s="30"/>
      <c r="F305" s="29"/>
      <c r="G305" s="29"/>
      <c r="H305" s="29"/>
      <c r="I305" s="29"/>
      <c r="J305" s="30"/>
      <c r="K305" s="88"/>
      <c r="L305" s="31"/>
      <c r="M305" s="29"/>
      <c r="N305" s="29"/>
      <c r="O305" s="29"/>
      <c r="P305" s="79"/>
      <c r="Q305" s="29"/>
      <c r="R305" s="29"/>
      <c r="S305" s="43"/>
      <c r="T305" s="22">
        <f t="shared" si="13"/>
        <v>21</v>
      </c>
      <c r="U305" s="22"/>
      <c r="V305" s="22"/>
      <c r="W305" s="32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4.25" customHeight="1">
      <c r="A306" s="29"/>
      <c r="B306" s="29"/>
      <c r="C306" s="29"/>
      <c r="D306" s="29"/>
      <c r="E306" s="30"/>
      <c r="F306" s="29"/>
      <c r="G306" s="29"/>
      <c r="H306" s="29"/>
      <c r="I306" s="29"/>
      <c r="J306" s="30"/>
      <c r="K306" s="88"/>
      <c r="L306" s="31"/>
      <c r="M306" s="29"/>
      <c r="N306" s="29"/>
      <c r="O306" s="29"/>
      <c r="P306" s="79"/>
      <c r="Q306" s="29"/>
      <c r="R306" s="29"/>
      <c r="S306" s="43"/>
      <c r="T306" s="22">
        <f t="shared" si="13"/>
        <v>21</v>
      </c>
      <c r="U306" s="22"/>
      <c r="V306" s="22"/>
      <c r="W306" s="32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4.25" customHeight="1">
      <c r="A307" s="29"/>
      <c r="B307" s="29"/>
      <c r="C307" s="29"/>
      <c r="D307" s="29"/>
      <c r="E307" s="30"/>
      <c r="F307" s="29"/>
      <c r="G307" s="29"/>
      <c r="H307" s="29"/>
      <c r="I307" s="29"/>
      <c r="J307" s="30"/>
      <c r="K307" s="88"/>
      <c r="L307" s="31"/>
      <c r="M307" s="29"/>
      <c r="N307" s="29"/>
      <c r="O307" s="29"/>
      <c r="P307" s="79"/>
      <c r="Q307" s="29"/>
      <c r="R307" s="29"/>
      <c r="S307" s="43"/>
      <c r="T307" s="22">
        <f t="shared" si="13"/>
        <v>21</v>
      </c>
      <c r="U307" s="22"/>
      <c r="V307" s="22"/>
      <c r="W307" s="32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4.25" customHeight="1">
      <c r="A308" s="29"/>
      <c r="B308" s="29"/>
      <c r="C308" s="29"/>
      <c r="D308" s="29"/>
      <c r="E308" s="30"/>
      <c r="F308" s="29"/>
      <c r="G308" s="29"/>
      <c r="H308" s="29"/>
      <c r="I308" s="29"/>
      <c r="J308" s="30"/>
      <c r="K308" s="88"/>
      <c r="L308" s="31"/>
      <c r="M308" s="29"/>
      <c r="N308" s="29"/>
      <c r="O308" s="29"/>
      <c r="P308" s="79"/>
      <c r="Q308" s="29"/>
      <c r="R308" s="29"/>
      <c r="S308" s="43"/>
      <c r="T308" s="22">
        <f t="shared" si="13"/>
        <v>21</v>
      </c>
      <c r="U308" s="22"/>
      <c r="V308" s="22"/>
      <c r="W308" s="32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4.25" customHeight="1">
      <c r="A309" s="29"/>
      <c r="B309" s="29"/>
      <c r="C309" s="29"/>
      <c r="D309" s="29"/>
      <c r="E309" s="30"/>
      <c r="F309" s="29"/>
      <c r="G309" s="29"/>
      <c r="H309" s="29"/>
      <c r="I309" s="29"/>
      <c r="J309" s="30"/>
      <c r="K309" s="88"/>
      <c r="L309" s="31"/>
      <c r="M309" s="29"/>
      <c r="N309" s="29"/>
      <c r="O309" s="29"/>
      <c r="P309" s="79"/>
      <c r="Q309" s="29"/>
      <c r="R309" s="29"/>
      <c r="S309" s="43"/>
      <c r="T309" s="22">
        <f t="shared" si="13"/>
        <v>21</v>
      </c>
      <c r="U309" s="22"/>
      <c r="V309" s="22"/>
      <c r="W309" s="32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4.25" customHeight="1">
      <c r="A310" s="29"/>
      <c r="B310" s="29"/>
      <c r="C310" s="29"/>
      <c r="D310" s="29"/>
      <c r="E310" s="30"/>
      <c r="F310" s="29"/>
      <c r="G310" s="29"/>
      <c r="H310" s="29"/>
      <c r="I310" s="29"/>
      <c r="J310" s="30"/>
      <c r="K310" s="88"/>
      <c r="L310" s="31"/>
      <c r="M310" s="29"/>
      <c r="N310" s="29"/>
      <c r="O310" s="29"/>
      <c r="P310" s="79"/>
      <c r="Q310" s="29"/>
      <c r="R310" s="29"/>
      <c r="S310" s="43"/>
      <c r="T310" s="22">
        <f t="shared" si="13"/>
        <v>21</v>
      </c>
      <c r="U310" s="22"/>
      <c r="V310" s="22"/>
      <c r="W310" s="32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4.25" customHeight="1">
      <c r="A311" s="29"/>
      <c r="B311" s="29"/>
      <c r="C311" s="29"/>
      <c r="D311" s="29"/>
      <c r="E311" s="30"/>
      <c r="F311" s="29"/>
      <c r="G311" s="29"/>
      <c r="H311" s="29"/>
      <c r="I311" s="29"/>
      <c r="J311" s="30"/>
      <c r="K311" s="88"/>
      <c r="L311" s="31"/>
      <c r="M311" s="29"/>
      <c r="N311" s="29"/>
      <c r="O311" s="29"/>
      <c r="P311" s="79"/>
      <c r="Q311" s="29"/>
      <c r="R311" s="29"/>
      <c r="S311" s="43"/>
      <c r="T311" s="22">
        <f t="shared" si="13"/>
        <v>21</v>
      </c>
      <c r="U311" s="22"/>
      <c r="V311" s="22"/>
      <c r="W311" s="32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4.25" customHeight="1">
      <c r="A312" s="29"/>
      <c r="B312" s="29"/>
      <c r="C312" s="29"/>
      <c r="D312" s="29"/>
      <c r="E312" s="30"/>
      <c r="F312" s="29"/>
      <c r="G312" s="29"/>
      <c r="H312" s="29"/>
      <c r="I312" s="29"/>
      <c r="J312" s="30"/>
      <c r="K312" s="88"/>
      <c r="L312" s="31"/>
      <c r="M312" s="29"/>
      <c r="N312" s="29"/>
      <c r="O312" s="29"/>
      <c r="P312" s="79"/>
      <c r="Q312" s="29"/>
      <c r="R312" s="29"/>
      <c r="S312" s="43"/>
      <c r="T312" s="22">
        <f t="shared" si="13"/>
        <v>21</v>
      </c>
      <c r="U312" s="22"/>
      <c r="V312" s="22"/>
      <c r="W312" s="32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4.25" customHeight="1">
      <c r="A313" s="29"/>
      <c r="B313" s="29"/>
      <c r="C313" s="29"/>
      <c r="D313" s="29"/>
      <c r="E313" s="30"/>
      <c r="F313" s="29"/>
      <c r="G313" s="29"/>
      <c r="H313" s="29"/>
      <c r="I313" s="29"/>
      <c r="J313" s="30"/>
      <c r="K313" s="88"/>
      <c r="L313" s="31"/>
      <c r="M313" s="29"/>
      <c r="N313" s="29"/>
      <c r="O313" s="29"/>
      <c r="P313" s="79"/>
      <c r="Q313" s="29"/>
      <c r="R313" s="29"/>
      <c r="S313" s="43"/>
      <c r="T313" s="22">
        <f t="shared" si="13"/>
        <v>21</v>
      </c>
      <c r="U313" s="22"/>
      <c r="V313" s="22"/>
      <c r="W313" s="32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4.25" customHeight="1">
      <c r="A314" s="29"/>
      <c r="B314" s="29"/>
      <c r="C314" s="29"/>
      <c r="D314" s="29"/>
      <c r="E314" s="30"/>
      <c r="F314" s="29"/>
      <c r="G314" s="29"/>
      <c r="H314" s="29"/>
      <c r="I314" s="29"/>
      <c r="J314" s="30"/>
      <c r="K314" s="88"/>
      <c r="L314" s="31"/>
      <c r="M314" s="29"/>
      <c r="N314" s="29"/>
      <c r="O314" s="29"/>
      <c r="P314" s="79"/>
      <c r="Q314" s="29"/>
      <c r="R314" s="29"/>
      <c r="S314" s="43"/>
      <c r="T314" s="22">
        <f t="shared" si="13"/>
        <v>21</v>
      </c>
      <c r="U314" s="22"/>
      <c r="V314" s="22"/>
      <c r="W314" s="32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4.25" customHeight="1">
      <c r="A315" s="29"/>
      <c r="B315" s="29"/>
      <c r="C315" s="29"/>
      <c r="D315" s="29"/>
      <c r="E315" s="30"/>
      <c r="F315" s="29"/>
      <c r="G315" s="29"/>
      <c r="H315" s="29"/>
      <c r="I315" s="29"/>
      <c r="J315" s="30"/>
      <c r="K315" s="88"/>
      <c r="L315" s="31"/>
      <c r="M315" s="29"/>
      <c r="N315" s="29"/>
      <c r="O315" s="29"/>
      <c r="P315" s="79"/>
      <c r="Q315" s="29"/>
      <c r="R315" s="29"/>
      <c r="S315" s="43"/>
      <c r="T315" s="22">
        <f t="shared" si="13"/>
        <v>21</v>
      </c>
      <c r="U315" s="22"/>
      <c r="V315" s="22"/>
      <c r="W315" s="32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4.25" customHeight="1">
      <c r="A316" s="29"/>
      <c r="B316" s="29"/>
      <c r="C316" s="29"/>
      <c r="D316" s="29"/>
      <c r="E316" s="30"/>
      <c r="F316" s="29"/>
      <c r="G316" s="29"/>
      <c r="H316" s="29"/>
      <c r="I316" s="29"/>
      <c r="J316" s="30"/>
      <c r="K316" s="88"/>
      <c r="L316" s="31"/>
      <c r="M316" s="29"/>
      <c r="N316" s="29"/>
      <c r="O316" s="29"/>
      <c r="P316" s="79"/>
      <c r="Q316" s="29"/>
      <c r="R316" s="29"/>
      <c r="S316" s="43"/>
      <c r="T316" s="22">
        <f t="shared" si="13"/>
        <v>21</v>
      </c>
      <c r="U316" s="22"/>
      <c r="V316" s="22"/>
      <c r="W316" s="32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4.25" customHeight="1">
      <c r="A317" s="29"/>
      <c r="B317" s="29"/>
      <c r="C317" s="29"/>
      <c r="D317" s="29"/>
      <c r="E317" s="30"/>
      <c r="F317" s="29"/>
      <c r="G317" s="29"/>
      <c r="H317" s="29"/>
      <c r="I317" s="29"/>
      <c r="J317" s="30"/>
      <c r="K317" s="88"/>
      <c r="L317" s="31"/>
      <c r="M317" s="29"/>
      <c r="N317" s="29"/>
      <c r="O317" s="29"/>
      <c r="P317" s="79"/>
      <c r="Q317" s="29"/>
      <c r="R317" s="29"/>
      <c r="S317" s="43"/>
      <c r="T317" s="22">
        <f t="shared" si="13"/>
        <v>21</v>
      </c>
      <c r="U317" s="22"/>
      <c r="V317" s="22"/>
      <c r="W317" s="32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4.25" customHeight="1">
      <c r="A318" s="29"/>
      <c r="B318" s="29"/>
      <c r="C318" s="29"/>
      <c r="D318" s="29"/>
      <c r="E318" s="30"/>
      <c r="F318" s="29"/>
      <c r="G318" s="29"/>
      <c r="H318" s="29"/>
      <c r="I318" s="29"/>
      <c r="J318" s="30"/>
      <c r="K318" s="88"/>
      <c r="L318" s="31"/>
      <c r="M318" s="29"/>
      <c r="N318" s="29"/>
      <c r="O318" s="29"/>
      <c r="P318" s="79"/>
      <c r="Q318" s="29"/>
      <c r="R318" s="29"/>
      <c r="S318" s="43"/>
      <c r="T318" s="22">
        <f t="shared" si="13"/>
        <v>21</v>
      </c>
      <c r="U318" s="22"/>
      <c r="V318" s="22"/>
      <c r="W318" s="32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4.25" customHeight="1">
      <c r="A319" s="29"/>
      <c r="B319" s="29"/>
      <c r="C319" s="29"/>
      <c r="D319" s="29"/>
      <c r="E319" s="30"/>
      <c r="F319" s="29"/>
      <c r="G319" s="29"/>
      <c r="H319" s="29"/>
      <c r="I319" s="29"/>
      <c r="J319" s="30"/>
      <c r="K319" s="88"/>
      <c r="L319" s="31"/>
      <c r="M319" s="29"/>
      <c r="N319" s="29"/>
      <c r="O319" s="29"/>
      <c r="P319" s="79"/>
      <c r="Q319" s="29"/>
      <c r="R319" s="29"/>
      <c r="S319" s="43"/>
      <c r="T319" s="22">
        <f t="shared" si="13"/>
        <v>21</v>
      </c>
      <c r="U319" s="22"/>
      <c r="V319" s="22"/>
      <c r="W319" s="32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4.25" customHeight="1">
      <c r="A320" s="29"/>
      <c r="B320" s="29"/>
      <c r="C320" s="29"/>
      <c r="D320" s="29"/>
      <c r="E320" s="30"/>
      <c r="F320" s="29"/>
      <c r="G320" s="29"/>
      <c r="H320" s="29"/>
      <c r="I320" s="29"/>
      <c r="J320" s="30"/>
      <c r="K320" s="88"/>
      <c r="L320" s="31"/>
      <c r="M320" s="29"/>
      <c r="N320" s="29"/>
      <c r="O320" s="29"/>
      <c r="P320" s="79"/>
      <c r="Q320" s="29"/>
      <c r="R320" s="29"/>
      <c r="S320" s="43"/>
      <c r="T320" s="22">
        <f t="shared" si="13"/>
        <v>21</v>
      </c>
      <c r="U320" s="22"/>
      <c r="V320" s="22"/>
      <c r="W320" s="32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4.25" customHeight="1">
      <c r="A321" s="29"/>
      <c r="B321" s="29"/>
      <c r="C321" s="29"/>
      <c r="D321" s="29"/>
      <c r="E321" s="30"/>
      <c r="F321" s="29"/>
      <c r="G321" s="29"/>
      <c r="H321" s="29"/>
      <c r="I321" s="29"/>
      <c r="J321" s="30"/>
      <c r="K321" s="88"/>
      <c r="L321" s="31"/>
      <c r="M321" s="29"/>
      <c r="N321" s="29"/>
      <c r="O321" s="29"/>
      <c r="P321" s="79"/>
      <c r="Q321" s="29"/>
      <c r="R321" s="29"/>
      <c r="S321" s="43"/>
      <c r="T321" s="22">
        <f t="shared" si="13"/>
        <v>21</v>
      </c>
      <c r="U321" s="22"/>
      <c r="V321" s="22"/>
      <c r="W321" s="32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4.25" customHeight="1">
      <c r="A322" s="29"/>
      <c r="B322" s="29"/>
      <c r="C322" s="29"/>
      <c r="D322" s="29"/>
      <c r="E322" s="30"/>
      <c r="F322" s="29"/>
      <c r="G322" s="29"/>
      <c r="H322" s="29"/>
      <c r="I322" s="29"/>
      <c r="J322" s="30"/>
      <c r="K322" s="88"/>
      <c r="L322" s="31"/>
      <c r="M322" s="29"/>
      <c r="N322" s="29"/>
      <c r="O322" s="29"/>
      <c r="P322" s="79"/>
      <c r="Q322" s="29"/>
      <c r="R322" s="29"/>
      <c r="S322" s="43"/>
      <c r="T322" s="22">
        <f t="shared" si="13"/>
        <v>21</v>
      </c>
      <c r="U322" s="22"/>
      <c r="V322" s="22"/>
      <c r="W322" s="32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4.25" customHeight="1">
      <c r="A323" s="29"/>
      <c r="B323" s="29"/>
      <c r="C323" s="29"/>
      <c r="D323" s="29"/>
      <c r="E323" s="30"/>
      <c r="F323" s="29"/>
      <c r="G323" s="29"/>
      <c r="H323" s="29"/>
      <c r="I323" s="29"/>
      <c r="J323" s="30"/>
      <c r="K323" s="88"/>
      <c r="L323" s="31"/>
      <c r="M323" s="29"/>
      <c r="N323" s="29"/>
      <c r="O323" s="29"/>
      <c r="P323" s="79"/>
      <c r="Q323" s="29"/>
      <c r="R323" s="29"/>
      <c r="S323" s="43"/>
      <c r="T323" s="22">
        <f t="shared" si="13"/>
        <v>21</v>
      </c>
      <c r="U323" s="22"/>
      <c r="V323" s="22"/>
      <c r="W323" s="32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4.25" customHeight="1">
      <c r="A324" s="29"/>
      <c r="B324" s="29"/>
      <c r="C324" s="29"/>
      <c r="D324" s="29"/>
      <c r="E324" s="30"/>
      <c r="F324" s="29"/>
      <c r="G324" s="29"/>
      <c r="H324" s="29"/>
      <c r="I324" s="29"/>
      <c r="J324" s="30"/>
      <c r="K324" s="88"/>
      <c r="L324" s="31"/>
      <c r="M324" s="29"/>
      <c r="N324" s="29"/>
      <c r="O324" s="29"/>
      <c r="P324" s="79"/>
      <c r="Q324" s="29"/>
      <c r="R324" s="29"/>
      <c r="S324" s="43"/>
      <c r="T324" s="22">
        <f t="shared" si="13"/>
        <v>21</v>
      </c>
      <c r="U324" s="22"/>
      <c r="V324" s="22"/>
      <c r="W324" s="32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4.25" customHeight="1">
      <c r="A325" s="29"/>
      <c r="B325" s="29"/>
      <c r="C325" s="29"/>
      <c r="D325" s="29"/>
      <c r="E325" s="30"/>
      <c r="F325" s="29"/>
      <c r="G325" s="29"/>
      <c r="H325" s="29"/>
      <c r="I325" s="29"/>
      <c r="J325" s="30"/>
      <c r="K325" s="88"/>
      <c r="L325" s="31"/>
      <c r="M325" s="29"/>
      <c r="N325" s="29"/>
      <c r="O325" s="29"/>
      <c r="P325" s="79"/>
      <c r="Q325" s="29"/>
      <c r="R325" s="29"/>
      <c r="S325" s="43"/>
      <c r="T325" s="22">
        <f t="shared" si="13"/>
        <v>21</v>
      </c>
      <c r="U325" s="22"/>
      <c r="V325" s="22"/>
      <c r="W325" s="32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4.25" customHeight="1">
      <c r="A326" s="29"/>
      <c r="B326" s="29"/>
      <c r="C326" s="29"/>
      <c r="D326" s="29"/>
      <c r="E326" s="30"/>
      <c r="F326" s="29"/>
      <c r="G326" s="29"/>
      <c r="H326" s="29"/>
      <c r="I326" s="29"/>
      <c r="J326" s="30"/>
      <c r="K326" s="88"/>
      <c r="L326" s="31"/>
      <c r="M326" s="29"/>
      <c r="N326" s="29"/>
      <c r="O326" s="29"/>
      <c r="P326" s="79"/>
      <c r="Q326" s="29"/>
      <c r="R326" s="29"/>
      <c r="S326" s="43"/>
      <c r="T326" s="22">
        <f t="shared" si="13"/>
        <v>21</v>
      </c>
      <c r="U326" s="22"/>
      <c r="V326" s="22"/>
      <c r="W326" s="32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4.25" customHeight="1">
      <c r="A327" s="29"/>
      <c r="B327" s="29"/>
      <c r="C327" s="29"/>
      <c r="D327" s="29"/>
      <c r="E327" s="30"/>
      <c r="F327" s="29"/>
      <c r="G327" s="29"/>
      <c r="H327" s="29"/>
      <c r="I327" s="29"/>
      <c r="J327" s="30"/>
      <c r="K327" s="88"/>
      <c r="L327" s="31"/>
      <c r="M327" s="29"/>
      <c r="N327" s="29"/>
      <c r="O327" s="29"/>
      <c r="P327" s="79"/>
      <c r="Q327" s="29"/>
      <c r="R327" s="29"/>
      <c r="S327" s="43"/>
      <c r="T327" s="22">
        <f t="shared" si="13"/>
        <v>21</v>
      </c>
      <c r="U327" s="22"/>
      <c r="V327" s="22"/>
      <c r="W327" s="32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4.25" customHeight="1">
      <c r="A328" s="29"/>
      <c r="B328" s="29"/>
      <c r="C328" s="29"/>
      <c r="D328" s="29"/>
      <c r="E328" s="30"/>
      <c r="F328" s="29"/>
      <c r="G328" s="29"/>
      <c r="H328" s="29"/>
      <c r="I328" s="29"/>
      <c r="J328" s="30"/>
      <c r="K328" s="88"/>
      <c r="L328" s="31"/>
      <c r="M328" s="29"/>
      <c r="N328" s="29"/>
      <c r="O328" s="29"/>
      <c r="P328" s="79"/>
      <c r="Q328" s="29"/>
      <c r="R328" s="29"/>
      <c r="S328" s="43"/>
      <c r="T328" s="22">
        <f t="shared" si="13"/>
        <v>21</v>
      </c>
      <c r="U328" s="22"/>
      <c r="V328" s="22"/>
      <c r="W328" s="32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4.25" customHeight="1">
      <c r="A329" s="29"/>
      <c r="B329" s="29"/>
      <c r="C329" s="29"/>
      <c r="D329" s="29"/>
      <c r="E329" s="30"/>
      <c r="F329" s="29"/>
      <c r="G329" s="29"/>
      <c r="H329" s="29"/>
      <c r="I329" s="29"/>
      <c r="J329" s="30"/>
      <c r="K329" s="88"/>
      <c r="L329" s="31"/>
      <c r="M329" s="29"/>
      <c r="N329" s="29"/>
      <c r="O329" s="29"/>
      <c r="P329" s="79"/>
      <c r="Q329" s="29"/>
      <c r="R329" s="29"/>
      <c r="S329" s="43"/>
      <c r="T329" s="22">
        <f t="shared" si="13"/>
        <v>21</v>
      </c>
      <c r="U329" s="22"/>
      <c r="V329" s="22"/>
      <c r="W329" s="32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4.25" customHeight="1">
      <c r="A330" s="29"/>
      <c r="B330" s="29"/>
      <c r="C330" s="29"/>
      <c r="D330" s="29"/>
      <c r="E330" s="30"/>
      <c r="F330" s="29"/>
      <c r="G330" s="29"/>
      <c r="H330" s="29"/>
      <c r="I330" s="29"/>
      <c r="J330" s="30"/>
      <c r="K330" s="88"/>
      <c r="L330" s="31"/>
      <c r="M330" s="29"/>
      <c r="N330" s="29"/>
      <c r="O330" s="29"/>
      <c r="P330" s="79"/>
      <c r="Q330" s="29"/>
      <c r="R330" s="29"/>
      <c r="S330" s="43"/>
      <c r="T330" s="22">
        <f t="shared" si="13"/>
        <v>21</v>
      </c>
      <c r="U330" s="22"/>
      <c r="V330" s="22"/>
      <c r="W330" s="32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4.25" customHeight="1">
      <c r="A331" s="29"/>
      <c r="B331" s="29"/>
      <c r="C331" s="29"/>
      <c r="D331" s="29"/>
      <c r="E331" s="30"/>
      <c r="F331" s="29"/>
      <c r="G331" s="29"/>
      <c r="H331" s="29"/>
      <c r="I331" s="29"/>
      <c r="J331" s="30"/>
      <c r="K331" s="88"/>
      <c r="L331" s="31"/>
      <c r="M331" s="29"/>
      <c r="N331" s="29"/>
      <c r="O331" s="29"/>
      <c r="P331" s="79"/>
      <c r="Q331" s="29"/>
      <c r="R331" s="29"/>
      <c r="S331" s="43"/>
      <c r="T331" s="22">
        <f t="shared" si="13"/>
        <v>21</v>
      </c>
      <c r="U331" s="22"/>
      <c r="V331" s="22"/>
      <c r="W331" s="32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4.25" customHeight="1">
      <c r="A332" s="29"/>
      <c r="B332" s="29"/>
      <c r="C332" s="29"/>
      <c r="D332" s="29"/>
      <c r="E332" s="30"/>
      <c r="F332" s="29"/>
      <c r="G332" s="29"/>
      <c r="H332" s="29"/>
      <c r="I332" s="29"/>
      <c r="J332" s="30"/>
      <c r="K332" s="88"/>
      <c r="L332" s="31"/>
      <c r="M332" s="29"/>
      <c r="N332" s="29"/>
      <c r="O332" s="29"/>
      <c r="P332" s="79"/>
      <c r="Q332" s="29"/>
      <c r="R332" s="29"/>
      <c r="S332" s="43"/>
      <c r="T332" s="22">
        <f t="shared" si="13"/>
        <v>21</v>
      </c>
      <c r="U332" s="22"/>
      <c r="V332" s="22"/>
      <c r="W332" s="32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4.25" customHeight="1">
      <c r="A333" s="29"/>
      <c r="B333" s="29"/>
      <c r="C333" s="29"/>
      <c r="D333" s="29"/>
      <c r="E333" s="30"/>
      <c r="F333" s="29"/>
      <c r="G333" s="29"/>
      <c r="H333" s="29"/>
      <c r="I333" s="29"/>
      <c r="J333" s="30"/>
      <c r="K333" s="88"/>
      <c r="L333" s="31"/>
      <c r="M333" s="29"/>
      <c r="N333" s="29"/>
      <c r="O333" s="29"/>
      <c r="P333" s="79"/>
      <c r="Q333" s="29"/>
      <c r="R333" s="29"/>
      <c r="S333" s="43"/>
      <c r="T333" s="22">
        <f t="shared" si="13"/>
        <v>21</v>
      </c>
      <c r="U333" s="22"/>
      <c r="V333" s="22"/>
      <c r="W333" s="32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4.25" customHeight="1">
      <c r="A334" s="29"/>
      <c r="B334" s="29"/>
      <c r="C334" s="29"/>
      <c r="D334" s="29"/>
      <c r="E334" s="30"/>
      <c r="F334" s="29"/>
      <c r="G334" s="29"/>
      <c r="H334" s="29"/>
      <c r="I334" s="29"/>
      <c r="J334" s="30"/>
      <c r="K334" s="88"/>
      <c r="L334" s="31"/>
      <c r="M334" s="29"/>
      <c r="N334" s="29"/>
      <c r="O334" s="29"/>
      <c r="P334" s="79"/>
      <c r="Q334" s="29"/>
      <c r="R334" s="29"/>
      <c r="S334" s="43"/>
      <c r="T334" s="22">
        <f t="shared" si="13"/>
        <v>21</v>
      </c>
      <c r="U334" s="22"/>
      <c r="V334" s="22"/>
      <c r="W334" s="32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4.25" customHeight="1">
      <c r="A335" s="29"/>
      <c r="B335" s="29"/>
      <c r="C335" s="29"/>
      <c r="D335" s="29"/>
      <c r="E335" s="30"/>
      <c r="F335" s="29"/>
      <c r="G335" s="29"/>
      <c r="H335" s="29"/>
      <c r="I335" s="29"/>
      <c r="J335" s="30"/>
      <c r="K335" s="88"/>
      <c r="L335" s="31"/>
      <c r="M335" s="29"/>
      <c r="N335" s="29"/>
      <c r="O335" s="29"/>
      <c r="P335" s="79"/>
      <c r="Q335" s="29"/>
      <c r="R335" s="29"/>
      <c r="S335" s="43"/>
      <c r="T335" s="22">
        <f t="shared" si="13"/>
        <v>21</v>
      </c>
      <c r="U335" s="22"/>
      <c r="V335" s="22"/>
      <c r="W335" s="32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4.25" customHeight="1">
      <c r="A336" s="29"/>
      <c r="B336" s="29"/>
      <c r="C336" s="29"/>
      <c r="D336" s="29"/>
      <c r="E336" s="30"/>
      <c r="F336" s="29"/>
      <c r="G336" s="29"/>
      <c r="H336" s="29"/>
      <c r="I336" s="29"/>
      <c r="J336" s="30"/>
      <c r="K336" s="88"/>
      <c r="L336" s="31"/>
      <c r="M336" s="29"/>
      <c r="N336" s="29"/>
      <c r="O336" s="29"/>
      <c r="P336" s="79"/>
      <c r="Q336" s="29"/>
      <c r="R336" s="29"/>
      <c r="S336" s="43"/>
      <c r="T336" s="22">
        <f t="shared" si="13"/>
        <v>21</v>
      </c>
      <c r="U336" s="22"/>
      <c r="V336" s="22"/>
      <c r="W336" s="32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4.25" customHeight="1">
      <c r="A337" s="29"/>
      <c r="B337" s="29"/>
      <c r="C337" s="29"/>
      <c r="D337" s="29"/>
      <c r="E337" s="30"/>
      <c r="F337" s="29"/>
      <c r="G337" s="29"/>
      <c r="H337" s="29"/>
      <c r="I337" s="29"/>
      <c r="J337" s="30"/>
      <c r="K337" s="88"/>
      <c r="L337" s="31"/>
      <c r="M337" s="29"/>
      <c r="N337" s="29"/>
      <c r="O337" s="29"/>
      <c r="P337" s="79"/>
      <c r="Q337" s="29"/>
      <c r="R337" s="29"/>
      <c r="S337" s="43"/>
      <c r="T337" s="22">
        <f t="shared" si="13"/>
        <v>21</v>
      </c>
      <c r="U337" s="22"/>
      <c r="V337" s="22"/>
      <c r="W337" s="32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4.25" customHeight="1">
      <c r="A338" s="29"/>
      <c r="B338" s="29"/>
      <c r="C338" s="29"/>
      <c r="D338" s="29"/>
      <c r="E338" s="30"/>
      <c r="F338" s="29"/>
      <c r="G338" s="29"/>
      <c r="H338" s="29"/>
      <c r="I338" s="29"/>
      <c r="J338" s="30"/>
      <c r="K338" s="88"/>
      <c r="L338" s="31"/>
      <c r="M338" s="29"/>
      <c r="N338" s="29"/>
      <c r="O338" s="29"/>
      <c r="P338" s="79"/>
      <c r="Q338" s="29"/>
      <c r="R338" s="29"/>
      <c r="S338" s="43"/>
      <c r="T338" s="22">
        <f t="shared" ref="T338:T401" si="14">Q338+21</f>
        <v>21</v>
      </c>
      <c r="U338" s="22"/>
      <c r="V338" s="22"/>
      <c r="W338" s="32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4.25" customHeight="1">
      <c r="A339" s="29"/>
      <c r="B339" s="29"/>
      <c r="C339" s="29"/>
      <c r="D339" s="29"/>
      <c r="E339" s="30"/>
      <c r="F339" s="29"/>
      <c r="G339" s="29"/>
      <c r="H339" s="29"/>
      <c r="I339" s="29"/>
      <c r="J339" s="30"/>
      <c r="K339" s="88"/>
      <c r="L339" s="31"/>
      <c r="M339" s="29"/>
      <c r="N339" s="29"/>
      <c r="O339" s="29"/>
      <c r="P339" s="79"/>
      <c r="Q339" s="29"/>
      <c r="R339" s="29"/>
      <c r="S339" s="43"/>
      <c r="T339" s="22">
        <f t="shared" si="14"/>
        <v>21</v>
      </c>
      <c r="U339" s="22"/>
      <c r="V339" s="22"/>
      <c r="W339" s="32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4.25" customHeight="1">
      <c r="A340" s="29"/>
      <c r="B340" s="29"/>
      <c r="C340" s="29"/>
      <c r="D340" s="29"/>
      <c r="E340" s="30"/>
      <c r="F340" s="29"/>
      <c r="G340" s="29"/>
      <c r="H340" s="29"/>
      <c r="I340" s="29"/>
      <c r="J340" s="30"/>
      <c r="K340" s="88"/>
      <c r="L340" s="31"/>
      <c r="M340" s="29"/>
      <c r="N340" s="29"/>
      <c r="O340" s="29"/>
      <c r="P340" s="79"/>
      <c r="Q340" s="29"/>
      <c r="R340" s="29"/>
      <c r="S340" s="43"/>
      <c r="T340" s="22">
        <f t="shared" si="14"/>
        <v>21</v>
      </c>
      <c r="U340" s="22"/>
      <c r="V340" s="22"/>
      <c r="W340" s="32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4.25" customHeight="1">
      <c r="A341" s="29"/>
      <c r="B341" s="29"/>
      <c r="C341" s="29"/>
      <c r="D341" s="29"/>
      <c r="E341" s="30"/>
      <c r="F341" s="29"/>
      <c r="G341" s="29"/>
      <c r="H341" s="29"/>
      <c r="I341" s="29"/>
      <c r="J341" s="30"/>
      <c r="K341" s="88"/>
      <c r="L341" s="31"/>
      <c r="M341" s="29"/>
      <c r="N341" s="29"/>
      <c r="O341" s="29"/>
      <c r="P341" s="79"/>
      <c r="Q341" s="29"/>
      <c r="R341" s="29"/>
      <c r="S341" s="43"/>
      <c r="T341" s="22">
        <f t="shared" si="14"/>
        <v>21</v>
      </c>
      <c r="U341" s="22"/>
      <c r="V341" s="22"/>
      <c r="W341" s="32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4.25" customHeight="1">
      <c r="A342" s="29"/>
      <c r="B342" s="29"/>
      <c r="C342" s="29"/>
      <c r="D342" s="29"/>
      <c r="E342" s="30"/>
      <c r="F342" s="29"/>
      <c r="G342" s="29"/>
      <c r="H342" s="29"/>
      <c r="I342" s="29"/>
      <c r="J342" s="30"/>
      <c r="K342" s="88"/>
      <c r="L342" s="31"/>
      <c r="M342" s="29"/>
      <c r="N342" s="29"/>
      <c r="O342" s="29"/>
      <c r="P342" s="79"/>
      <c r="Q342" s="29"/>
      <c r="R342" s="29"/>
      <c r="S342" s="43"/>
      <c r="T342" s="22">
        <f t="shared" si="14"/>
        <v>21</v>
      </c>
      <c r="U342" s="22"/>
      <c r="V342" s="22"/>
      <c r="W342" s="32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4.25" customHeight="1">
      <c r="A343" s="29"/>
      <c r="B343" s="29"/>
      <c r="C343" s="29"/>
      <c r="D343" s="29"/>
      <c r="E343" s="30"/>
      <c r="F343" s="29"/>
      <c r="G343" s="29"/>
      <c r="H343" s="29"/>
      <c r="I343" s="29"/>
      <c r="J343" s="30"/>
      <c r="K343" s="88"/>
      <c r="L343" s="31"/>
      <c r="M343" s="29"/>
      <c r="N343" s="29"/>
      <c r="O343" s="29"/>
      <c r="P343" s="79"/>
      <c r="Q343" s="29"/>
      <c r="R343" s="29"/>
      <c r="S343" s="43"/>
      <c r="T343" s="22">
        <f t="shared" si="14"/>
        <v>21</v>
      </c>
      <c r="U343" s="22"/>
      <c r="V343" s="22"/>
      <c r="W343" s="32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4.25" customHeight="1">
      <c r="A344" s="29"/>
      <c r="B344" s="29"/>
      <c r="C344" s="29"/>
      <c r="D344" s="29"/>
      <c r="E344" s="30"/>
      <c r="F344" s="29"/>
      <c r="G344" s="29"/>
      <c r="H344" s="29"/>
      <c r="I344" s="29"/>
      <c r="J344" s="30"/>
      <c r="K344" s="88"/>
      <c r="L344" s="31"/>
      <c r="M344" s="29"/>
      <c r="N344" s="29"/>
      <c r="O344" s="29"/>
      <c r="P344" s="79"/>
      <c r="Q344" s="29"/>
      <c r="R344" s="29"/>
      <c r="S344" s="43"/>
      <c r="T344" s="22">
        <f t="shared" si="14"/>
        <v>21</v>
      </c>
      <c r="U344" s="22"/>
      <c r="V344" s="22"/>
      <c r="W344" s="32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4.25" customHeight="1">
      <c r="A345" s="29"/>
      <c r="B345" s="29"/>
      <c r="C345" s="29"/>
      <c r="D345" s="29"/>
      <c r="E345" s="30"/>
      <c r="F345" s="29"/>
      <c r="G345" s="29"/>
      <c r="H345" s="29"/>
      <c r="I345" s="29"/>
      <c r="J345" s="30"/>
      <c r="K345" s="88"/>
      <c r="L345" s="31"/>
      <c r="M345" s="29"/>
      <c r="N345" s="29"/>
      <c r="O345" s="29"/>
      <c r="P345" s="79"/>
      <c r="Q345" s="29"/>
      <c r="R345" s="29"/>
      <c r="S345" s="43"/>
      <c r="T345" s="22">
        <f t="shared" si="14"/>
        <v>21</v>
      </c>
      <c r="U345" s="22"/>
      <c r="V345" s="22"/>
      <c r="W345" s="32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4.25" customHeight="1">
      <c r="A346" s="29"/>
      <c r="B346" s="29"/>
      <c r="C346" s="29"/>
      <c r="D346" s="29"/>
      <c r="E346" s="30"/>
      <c r="F346" s="29"/>
      <c r="G346" s="29"/>
      <c r="H346" s="29"/>
      <c r="I346" s="29"/>
      <c r="J346" s="30"/>
      <c r="K346" s="88"/>
      <c r="L346" s="31"/>
      <c r="M346" s="29"/>
      <c r="N346" s="29"/>
      <c r="O346" s="29"/>
      <c r="P346" s="79"/>
      <c r="Q346" s="29"/>
      <c r="R346" s="29"/>
      <c r="S346" s="43"/>
      <c r="T346" s="22">
        <f t="shared" si="14"/>
        <v>21</v>
      </c>
      <c r="U346" s="22"/>
      <c r="V346" s="22"/>
      <c r="W346" s="32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4.25" customHeight="1">
      <c r="A347" s="29"/>
      <c r="B347" s="29"/>
      <c r="C347" s="29"/>
      <c r="D347" s="29"/>
      <c r="E347" s="30"/>
      <c r="F347" s="29"/>
      <c r="G347" s="29"/>
      <c r="H347" s="29"/>
      <c r="I347" s="29"/>
      <c r="J347" s="30"/>
      <c r="K347" s="88"/>
      <c r="L347" s="31"/>
      <c r="M347" s="29"/>
      <c r="N347" s="29"/>
      <c r="O347" s="29"/>
      <c r="P347" s="79"/>
      <c r="Q347" s="29"/>
      <c r="R347" s="29"/>
      <c r="S347" s="43"/>
      <c r="T347" s="22">
        <f t="shared" si="14"/>
        <v>21</v>
      </c>
      <c r="U347" s="22"/>
      <c r="V347" s="22"/>
      <c r="W347" s="32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4.25" customHeight="1">
      <c r="A348" s="29"/>
      <c r="B348" s="29"/>
      <c r="C348" s="29"/>
      <c r="D348" s="29"/>
      <c r="E348" s="30"/>
      <c r="F348" s="29"/>
      <c r="G348" s="29"/>
      <c r="H348" s="29"/>
      <c r="I348" s="29"/>
      <c r="J348" s="30"/>
      <c r="K348" s="88"/>
      <c r="L348" s="31"/>
      <c r="M348" s="29"/>
      <c r="N348" s="29"/>
      <c r="O348" s="29"/>
      <c r="P348" s="79"/>
      <c r="Q348" s="29"/>
      <c r="R348" s="29"/>
      <c r="S348" s="43"/>
      <c r="T348" s="22">
        <f t="shared" si="14"/>
        <v>21</v>
      </c>
      <c r="U348" s="22"/>
      <c r="V348" s="22"/>
      <c r="W348" s="32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4.25" customHeight="1">
      <c r="A349" s="29"/>
      <c r="B349" s="29"/>
      <c r="C349" s="29"/>
      <c r="D349" s="29"/>
      <c r="E349" s="30"/>
      <c r="F349" s="29"/>
      <c r="G349" s="29"/>
      <c r="H349" s="29"/>
      <c r="I349" s="29"/>
      <c r="J349" s="30"/>
      <c r="K349" s="88"/>
      <c r="L349" s="31"/>
      <c r="M349" s="29"/>
      <c r="N349" s="29"/>
      <c r="O349" s="29"/>
      <c r="P349" s="79"/>
      <c r="Q349" s="29"/>
      <c r="R349" s="29"/>
      <c r="S349" s="43"/>
      <c r="T349" s="22">
        <f t="shared" si="14"/>
        <v>21</v>
      </c>
      <c r="U349" s="22"/>
      <c r="V349" s="22"/>
      <c r="W349" s="32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4.25" customHeight="1">
      <c r="A350" s="29"/>
      <c r="B350" s="29"/>
      <c r="C350" s="29"/>
      <c r="D350" s="29"/>
      <c r="E350" s="30"/>
      <c r="F350" s="29"/>
      <c r="G350" s="29"/>
      <c r="H350" s="29"/>
      <c r="I350" s="29"/>
      <c r="J350" s="30"/>
      <c r="K350" s="88"/>
      <c r="L350" s="31"/>
      <c r="M350" s="29"/>
      <c r="N350" s="29"/>
      <c r="O350" s="29"/>
      <c r="P350" s="79"/>
      <c r="Q350" s="29"/>
      <c r="R350" s="29"/>
      <c r="S350" s="43"/>
      <c r="T350" s="22">
        <f t="shared" si="14"/>
        <v>21</v>
      </c>
      <c r="U350" s="22"/>
      <c r="V350" s="22"/>
      <c r="W350" s="32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4.25" customHeight="1">
      <c r="A351" s="29"/>
      <c r="B351" s="29"/>
      <c r="C351" s="29"/>
      <c r="D351" s="29"/>
      <c r="E351" s="30"/>
      <c r="F351" s="29"/>
      <c r="G351" s="29"/>
      <c r="H351" s="29"/>
      <c r="I351" s="29"/>
      <c r="J351" s="30"/>
      <c r="K351" s="88"/>
      <c r="L351" s="31"/>
      <c r="M351" s="29"/>
      <c r="N351" s="29"/>
      <c r="O351" s="29"/>
      <c r="P351" s="79"/>
      <c r="Q351" s="29"/>
      <c r="R351" s="29"/>
      <c r="S351" s="43"/>
      <c r="T351" s="22">
        <f t="shared" si="14"/>
        <v>21</v>
      </c>
      <c r="U351" s="22"/>
      <c r="V351" s="22"/>
      <c r="W351" s="32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4.25" customHeight="1">
      <c r="A352" s="29"/>
      <c r="B352" s="29"/>
      <c r="C352" s="29"/>
      <c r="D352" s="29"/>
      <c r="E352" s="30"/>
      <c r="F352" s="29"/>
      <c r="G352" s="29"/>
      <c r="H352" s="29"/>
      <c r="I352" s="29"/>
      <c r="J352" s="30"/>
      <c r="K352" s="88"/>
      <c r="L352" s="31"/>
      <c r="M352" s="29"/>
      <c r="N352" s="29"/>
      <c r="O352" s="29"/>
      <c r="P352" s="79"/>
      <c r="Q352" s="29"/>
      <c r="R352" s="29"/>
      <c r="S352" s="43"/>
      <c r="T352" s="22">
        <f t="shared" si="14"/>
        <v>21</v>
      </c>
      <c r="U352" s="22"/>
      <c r="V352" s="22"/>
      <c r="W352" s="32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4.25" customHeight="1">
      <c r="A353" s="29"/>
      <c r="B353" s="29"/>
      <c r="C353" s="29"/>
      <c r="D353" s="29"/>
      <c r="E353" s="30"/>
      <c r="F353" s="29"/>
      <c r="G353" s="29"/>
      <c r="H353" s="29"/>
      <c r="I353" s="29"/>
      <c r="J353" s="30"/>
      <c r="K353" s="88"/>
      <c r="L353" s="31"/>
      <c r="M353" s="29"/>
      <c r="N353" s="29"/>
      <c r="O353" s="29"/>
      <c r="P353" s="79"/>
      <c r="Q353" s="29"/>
      <c r="R353" s="29"/>
      <c r="S353" s="43"/>
      <c r="T353" s="22">
        <f t="shared" si="14"/>
        <v>21</v>
      </c>
      <c r="U353" s="22"/>
      <c r="V353" s="22"/>
      <c r="W353" s="32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4.25" customHeight="1">
      <c r="A354" s="29"/>
      <c r="B354" s="29"/>
      <c r="C354" s="29"/>
      <c r="D354" s="29"/>
      <c r="E354" s="30"/>
      <c r="F354" s="29"/>
      <c r="G354" s="29"/>
      <c r="H354" s="29"/>
      <c r="I354" s="29"/>
      <c r="J354" s="30"/>
      <c r="K354" s="88"/>
      <c r="L354" s="31"/>
      <c r="M354" s="29"/>
      <c r="N354" s="29"/>
      <c r="O354" s="29"/>
      <c r="P354" s="79"/>
      <c r="Q354" s="29"/>
      <c r="R354" s="29"/>
      <c r="S354" s="43"/>
      <c r="T354" s="22">
        <f t="shared" si="14"/>
        <v>21</v>
      </c>
      <c r="U354" s="22"/>
      <c r="V354" s="22"/>
      <c r="W354" s="32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4.25" customHeight="1">
      <c r="A355" s="29"/>
      <c r="B355" s="29"/>
      <c r="C355" s="29"/>
      <c r="D355" s="29"/>
      <c r="E355" s="30"/>
      <c r="F355" s="29"/>
      <c r="G355" s="29"/>
      <c r="H355" s="29"/>
      <c r="I355" s="29"/>
      <c r="J355" s="30"/>
      <c r="K355" s="88"/>
      <c r="L355" s="31"/>
      <c r="M355" s="29"/>
      <c r="N355" s="29"/>
      <c r="O355" s="29"/>
      <c r="P355" s="79"/>
      <c r="Q355" s="29"/>
      <c r="R355" s="29"/>
      <c r="S355" s="43"/>
      <c r="T355" s="22">
        <f t="shared" si="14"/>
        <v>21</v>
      </c>
      <c r="U355" s="22"/>
      <c r="V355" s="22"/>
      <c r="W355" s="32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4.25" customHeight="1">
      <c r="A356" s="29"/>
      <c r="B356" s="29"/>
      <c r="C356" s="29"/>
      <c r="D356" s="29"/>
      <c r="E356" s="30"/>
      <c r="F356" s="29"/>
      <c r="G356" s="29"/>
      <c r="H356" s="29"/>
      <c r="I356" s="29"/>
      <c r="J356" s="30"/>
      <c r="K356" s="88"/>
      <c r="L356" s="31"/>
      <c r="M356" s="29"/>
      <c r="N356" s="29"/>
      <c r="O356" s="29"/>
      <c r="P356" s="79"/>
      <c r="Q356" s="29"/>
      <c r="R356" s="29"/>
      <c r="S356" s="43"/>
      <c r="T356" s="22">
        <f t="shared" si="14"/>
        <v>21</v>
      </c>
      <c r="U356" s="22"/>
      <c r="V356" s="22"/>
      <c r="W356" s="32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4.25" customHeight="1">
      <c r="A357" s="29"/>
      <c r="B357" s="29"/>
      <c r="C357" s="29"/>
      <c r="D357" s="29"/>
      <c r="E357" s="30"/>
      <c r="F357" s="29"/>
      <c r="G357" s="29"/>
      <c r="H357" s="29"/>
      <c r="I357" s="29"/>
      <c r="J357" s="30"/>
      <c r="K357" s="88"/>
      <c r="L357" s="31"/>
      <c r="M357" s="29"/>
      <c r="N357" s="29"/>
      <c r="O357" s="29"/>
      <c r="P357" s="79"/>
      <c r="Q357" s="29"/>
      <c r="R357" s="29"/>
      <c r="S357" s="43"/>
      <c r="T357" s="22">
        <f t="shared" si="14"/>
        <v>21</v>
      </c>
      <c r="U357" s="22"/>
      <c r="V357" s="22"/>
      <c r="W357" s="32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4.25" customHeight="1">
      <c r="A358" s="29"/>
      <c r="B358" s="29"/>
      <c r="C358" s="29"/>
      <c r="D358" s="29"/>
      <c r="E358" s="30"/>
      <c r="F358" s="29"/>
      <c r="G358" s="29"/>
      <c r="H358" s="29"/>
      <c r="I358" s="29"/>
      <c r="J358" s="30"/>
      <c r="K358" s="88"/>
      <c r="L358" s="31"/>
      <c r="M358" s="29"/>
      <c r="N358" s="29"/>
      <c r="O358" s="29"/>
      <c r="P358" s="79"/>
      <c r="Q358" s="29"/>
      <c r="R358" s="29"/>
      <c r="S358" s="43"/>
      <c r="T358" s="22">
        <f t="shared" si="14"/>
        <v>21</v>
      </c>
      <c r="U358" s="22"/>
      <c r="V358" s="22"/>
      <c r="W358" s="32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4.25" customHeight="1">
      <c r="A359" s="29"/>
      <c r="B359" s="29"/>
      <c r="C359" s="29"/>
      <c r="D359" s="29"/>
      <c r="E359" s="30"/>
      <c r="F359" s="29"/>
      <c r="G359" s="29"/>
      <c r="H359" s="29"/>
      <c r="I359" s="29"/>
      <c r="J359" s="30"/>
      <c r="K359" s="88"/>
      <c r="L359" s="31"/>
      <c r="M359" s="29"/>
      <c r="N359" s="29"/>
      <c r="O359" s="29"/>
      <c r="P359" s="79"/>
      <c r="Q359" s="29"/>
      <c r="R359" s="29"/>
      <c r="S359" s="43"/>
      <c r="T359" s="22">
        <f t="shared" si="14"/>
        <v>21</v>
      </c>
      <c r="U359" s="22"/>
      <c r="V359" s="22"/>
      <c r="W359" s="32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4.25" customHeight="1">
      <c r="A360" s="29"/>
      <c r="B360" s="29"/>
      <c r="C360" s="29"/>
      <c r="D360" s="29"/>
      <c r="E360" s="30"/>
      <c r="F360" s="29"/>
      <c r="G360" s="29"/>
      <c r="H360" s="29"/>
      <c r="I360" s="29"/>
      <c r="J360" s="30"/>
      <c r="K360" s="88"/>
      <c r="L360" s="31"/>
      <c r="M360" s="29"/>
      <c r="N360" s="29"/>
      <c r="O360" s="29"/>
      <c r="P360" s="79"/>
      <c r="Q360" s="29"/>
      <c r="R360" s="29"/>
      <c r="S360" s="43"/>
      <c r="T360" s="22">
        <f t="shared" si="14"/>
        <v>21</v>
      </c>
      <c r="U360" s="22"/>
      <c r="V360" s="22"/>
      <c r="W360" s="32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4.25" customHeight="1">
      <c r="A361" s="29"/>
      <c r="B361" s="29"/>
      <c r="C361" s="29"/>
      <c r="D361" s="29"/>
      <c r="E361" s="30"/>
      <c r="F361" s="29"/>
      <c r="G361" s="29"/>
      <c r="H361" s="29"/>
      <c r="I361" s="29"/>
      <c r="J361" s="30"/>
      <c r="K361" s="88"/>
      <c r="L361" s="31"/>
      <c r="M361" s="29"/>
      <c r="N361" s="29"/>
      <c r="O361" s="29"/>
      <c r="P361" s="79"/>
      <c r="Q361" s="29"/>
      <c r="R361" s="29"/>
      <c r="S361" s="43"/>
      <c r="T361" s="22">
        <f t="shared" si="14"/>
        <v>21</v>
      </c>
      <c r="U361" s="22"/>
      <c r="V361" s="22"/>
      <c r="W361" s="32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4.25" customHeight="1">
      <c r="A362" s="29"/>
      <c r="B362" s="29"/>
      <c r="C362" s="29"/>
      <c r="D362" s="29"/>
      <c r="E362" s="30"/>
      <c r="F362" s="29"/>
      <c r="G362" s="29"/>
      <c r="H362" s="29"/>
      <c r="I362" s="29"/>
      <c r="J362" s="30"/>
      <c r="K362" s="88"/>
      <c r="L362" s="31"/>
      <c r="M362" s="29"/>
      <c r="N362" s="29"/>
      <c r="O362" s="29"/>
      <c r="P362" s="79"/>
      <c r="Q362" s="29"/>
      <c r="R362" s="29"/>
      <c r="S362" s="43"/>
      <c r="T362" s="22">
        <f t="shared" si="14"/>
        <v>21</v>
      </c>
      <c r="U362" s="22"/>
      <c r="V362" s="22"/>
      <c r="W362" s="32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4.25" customHeight="1">
      <c r="A363" s="29"/>
      <c r="B363" s="29"/>
      <c r="C363" s="29"/>
      <c r="D363" s="29"/>
      <c r="E363" s="30"/>
      <c r="F363" s="29"/>
      <c r="G363" s="29"/>
      <c r="H363" s="29"/>
      <c r="I363" s="29"/>
      <c r="J363" s="30"/>
      <c r="K363" s="88"/>
      <c r="L363" s="31"/>
      <c r="M363" s="29"/>
      <c r="N363" s="29"/>
      <c r="O363" s="29"/>
      <c r="P363" s="79"/>
      <c r="Q363" s="29"/>
      <c r="R363" s="29"/>
      <c r="S363" s="43"/>
      <c r="T363" s="22">
        <f t="shared" si="14"/>
        <v>21</v>
      </c>
      <c r="U363" s="22"/>
      <c r="V363" s="22"/>
      <c r="W363" s="32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4.25" customHeight="1">
      <c r="A364" s="29"/>
      <c r="B364" s="29"/>
      <c r="C364" s="29"/>
      <c r="D364" s="29"/>
      <c r="E364" s="30"/>
      <c r="F364" s="29"/>
      <c r="G364" s="29"/>
      <c r="H364" s="29"/>
      <c r="I364" s="29"/>
      <c r="J364" s="30"/>
      <c r="K364" s="88"/>
      <c r="L364" s="31"/>
      <c r="M364" s="29"/>
      <c r="N364" s="29"/>
      <c r="O364" s="29"/>
      <c r="P364" s="79"/>
      <c r="Q364" s="29"/>
      <c r="R364" s="29"/>
      <c r="S364" s="43"/>
      <c r="T364" s="22">
        <f t="shared" si="14"/>
        <v>21</v>
      </c>
      <c r="U364" s="22"/>
      <c r="V364" s="22"/>
      <c r="W364" s="32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4.25" customHeight="1">
      <c r="A365" s="29"/>
      <c r="B365" s="29"/>
      <c r="C365" s="29"/>
      <c r="D365" s="29"/>
      <c r="E365" s="30"/>
      <c r="F365" s="29"/>
      <c r="G365" s="29"/>
      <c r="H365" s="29"/>
      <c r="I365" s="29"/>
      <c r="J365" s="30"/>
      <c r="K365" s="88"/>
      <c r="L365" s="31"/>
      <c r="M365" s="29"/>
      <c r="N365" s="29"/>
      <c r="O365" s="29"/>
      <c r="P365" s="79"/>
      <c r="Q365" s="29"/>
      <c r="R365" s="29"/>
      <c r="S365" s="43"/>
      <c r="T365" s="22">
        <f t="shared" si="14"/>
        <v>21</v>
      </c>
      <c r="U365" s="22"/>
      <c r="V365" s="22"/>
      <c r="W365" s="32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4.25" customHeight="1">
      <c r="A366" s="29"/>
      <c r="B366" s="29"/>
      <c r="C366" s="29"/>
      <c r="D366" s="29"/>
      <c r="E366" s="30"/>
      <c r="F366" s="29"/>
      <c r="G366" s="29"/>
      <c r="H366" s="29"/>
      <c r="I366" s="29"/>
      <c r="J366" s="30"/>
      <c r="K366" s="88"/>
      <c r="L366" s="31"/>
      <c r="M366" s="29"/>
      <c r="N366" s="29"/>
      <c r="O366" s="29"/>
      <c r="P366" s="79"/>
      <c r="Q366" s="29"/>
      <c r="R366" s="29"/>
      <c r="S366" s="43"/>
      <c r="T366" s="22">
        <f t="shared" si="14"/>
        <v>21</v>
      </c>
      <c r="U366" s="22"/>
      <c r="V366" s="22"/>
      <c r="W366" s="32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4.25" customHeight="1">
      <c r="A367" s="29"/>
      <c r="B367" s="29"/>
      <c r="C367" s="29"/>
      <c r="D367" s="29"/>
      <c r="E367" s="30"/>
      <c r="F367" s="29"/>
      <c r="G367" s="29"/>
      <c r="H367" s="29"/>
      <c r="I367" s="29"/>
      <c r="J367" s="30"/>
      <c r="K367" s="88"/>
      <c r="L367" s="31"/>
      <c r="M367" s="29"/>
      <c r="N367" s="29"/>
      <c r="O367" s="29"/>
      <c r="P367" s="79"/>
      <c r="Q367" s="29"/>
      <c r="R367" s="29"/>
      <c r="S367" s="43"/>
      <c r="T367" s="22">
        <f t="shared" si="14"/>
        <v>21</v>
      </c>
      <c r="U367" s="22"/>
      <c r="V367" s="22"/>
      <c r="W367" s="32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4.25" customHeight="1">
      <c r="A368" s="29"/>
      <c r="B368" s="29"/>
      <c r="C368" s="29"/>
      <c r="D368" s="29"/>
      <c r="E368" s="30"/>
      <c r="F368" s="29"/>
      <c r="G368" s="29"/>
      <c r="H368" s="29"/>
      <c r="I368" s="29"/>
      <c r="J368" s="30"/>
      <c r="K368" s="88"/>
      <c r="L368" s="31"/>
      <c r="M368" s="29"/>
      <c r="N368" s="29"/>
      <c r="O368" s="29"/>
      <c r="P368" s="79"/>
      <c r="Q368" s="29"/>
      <c r="R368" s="29"/>
      <c r="S368" s="43"/>
      <c r="T368" s="22">
        <f t="shared" si="14"/>
        <v>21</v>
      </c>
      <c r="U368" s="22"/>
      <c r="V368" s="22"/>
      <c r="W368" s="32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4.25" customHeight="1">
      <c r="A369" s="29"/>
      <c r="B369" s="29"/>
      <c r="C369" s="29"/>
      <c r="D369" s="29"/>
      <c r="E369" s="30"/>
      <c r="F369" s="29"/>
      <c r="G369" s="29"/>
      <c r="H369" s="29"/>
      <c r="I369" s="29"/>
      <c r="J369" s="30"/>
      <c r="K369" s="88"/>
      <c r="L369" s="31"/>
      <c r="M369" s="29"/>
      <c r="N369" s="29"/>
      <c r="O369" s="29"/>
      <c r="P369" s="79"/>
      <c r="Q369" s="29"/>
      <c r="R369" s="29"/>
      <c r="S369" s="43"/>
      <c r="T369" s="22">
        <f t="shared" si="14"/>
        <v>21</v>
      </c>
      <c r="U369" s="22"/>
      <c r="V369" s="22"/>
      <c r="W369" s="32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4.25" customHeight="1">
      <c r="A370" s="29"/>
      <c r="B370" s="29"/>
      <c r="C370" s="29"/>
      <c r="D370" s="29"/>
      <c r="E370" s="30"/>
      <c r="F370" s="29"/>
      <c r="G370" s="29"/>
      <c r="H370" s="29"/>
      <c r="I370" s="29"/>
      <c r="J370" s="30"/>
      <c r="K370" s="88"/>
      <c r="L370" s="31"/>
      <c r="M370" s="29"/>
      <c r="N370" s="29"/>
      <c r="O370" s="29"/>
      <c r="P370" s="79"/>
      <c r="Q370" s="29"/>
      <c r="R370" s="29"/>
      <c r="S370" s="43"/>
      <c r="T370" s="22">
        <f t="shared" si="14"/>
        <v>21</v>
      </c>
      <c r="U370" s="22"/>
      <c r="V370" s="22"/>
      <c r="W370" s="32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4.25" customHeight="1">
      <c r="A371" s="29"/>
      <c r="B371" s="29"/>
      <c r="C371" s="29"/>
      <c r="D371" s="29"/>
      <c r="E371" s="30"/>
      <c r="F371" s="29"/>
      <c r="G371" s="29"/>
      <c r="H371" s="29"/>
      <c r="I371" s="29"/>
      <c r="J371" s="30"/>
      <c r="K371" s="88"/>
      <c r="L371" s="31"/>
      <c r="M371" s="29"/>
      <c r="N371" s="29"/>
      <c r="O371" s="29"/>
      <c r="P371" s="79"/>
      <c r="Q371" s="29"/>
      <c r="R371" s="29"/>
      <c r="S371" s="43"/>
      <c r="T371" s="22">
        <f t="shared" si="14"/>
        <v>21</v>
      </c>
      <c r="U371" s="22"/>
      <c r="V371" s="22"/>
      <c r="W371" s="32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4.25" customHeight="1">
      <c r="A372" s="29"/>
      <c r="B372" s="29"/>
      <c r="C372" s="29"/>
      <c r="D372" s="29"/>
      <c r="E372" s="30"/>
      <c r="F372" s="29"/>
      <c r="G372" s="29"/>
      <c r="H372" s="29"/>
      <c r="I372" s="29"/>
      <c r="J372" s="30"/>
      <c r="K372" s="88"/>
      <c r="L372" s="31"/>
      <c r="M372" s="29"/>
      <c r="N372" s="29"/>
      <c r="O372" s="29"/>
      <c r="P372" s="79"/>
      <c r="Q372" s="29"/>
      <c r="R372" s="29"/>
      <c r="S372" s="43"/>
      <c r="T372" s="22">
        <f t="shared" si="14"/>
        <v>21</v>
      </c>
      <c r="U372" s="22"/>
      <c r="V372" s="22"/>
      <c r="W372" s="32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4.25" customHeight="1">
      <c r="A373" s="29"/>
      <c r="B373" s="29"/>
      <c r="C373" s="29"/>
      <c r="D373" s="29"/>
      <c r="E373" s="30"/>
      <c r="F373" s="29"/>
      <c r="G373" s="29"/>
      <c r="H373" s="29"/>
      <c r="I373" s="29"/>
      <c r="J373" s="30"/>
      <c r="K373" s="88"/>
      <c r="L373" s="31"/>
      <c r="M373" s="29"/>
      <c r="N373" s="29"/>
      <c r="O373" s="29"/>
      <c r="P373" s="79"/>
      <c r="Q373" s="29"/>
      <c r="R373" s="29"/>
      <c r="S373" s="43"/>
      <c r="T373" s="22">
        <f t="shared" si="14"/>
        <v>21</v>
      </c>
      <c r="U373" s="22"/>
      <c r="V373" s="22"/>
      <c r="W373" s="32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4.25" customHeight="1">
      <c r="A374" s="29"/>
      <c r="B374" s="29"/>
      <c r="C374" s="29"/>
      <c r="D374" s="29"/>
      <c r="E374" s="30"/>
      <c r="F374" s="29"/>
      <c r="G374" s="29"/>
      <c r="H374" s="29"/>
      <c r="I374" s="29"/>
      <c r="J374" s="30"/>
      <c r="K374" s="88"/>
      <c r="L374" s="31"/>
      <c r="M374" s="29"/>
      <c r="N374" s="29"/>
      <c r="O374" s="29"/>
      <c r="P374" s="79"/>
      <c r="Q374" s="29"/>
      <c r="R374" s="29"/>
      <c r="S374" s="43"/>
      <c r="T374" s="22">
        <f t="shared" si="14"/>
        <v>21</v>
      </c>
      <c r="U374" s="22"/>
      <c r="V374" s="22"/>
      <c r="W374" s="32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4.25" customHeight="1">
      <c r="A375" s="29"/>
      <c r="B375" s="29"/>
      <c r="C375" s="29"/>
      <c r="D375" s="29"/>
      <c r="E375" s="30"/>
      <c r="F375" s="29"/>
      <c r="G375" s="29"/>
      <c r="H375" s="29"/>
      <c r="I375" s="29"/>
      <c r="J375" s="30"/>
      <c r="K375" s="88"/>
      <c r="L375" s="31"/>
      <c r="M375" s="29"/>
      <c r="N375" s="29"/>
      <c r="O375" s="29"/>
      <c r="P375" s="79"/>
      <c r="Q375" s="29"/>
      <c r="R375" s="29"/>
      <c r="S375" s="43"/>
      <c r="T375" s="22">
        <f t="shared" si="14"/>
        <v>21</v>
      </c>
      <c r="U375" s="22"/>
      <c r="V375" s="22"/>
      <c r="W375" s="32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4.25" customHeight="1">
      <c r="A376" s="29"/>
      <c r="B376" s="29"/>
      <c r="C376" s="29"/>
      <c r="D376" s="29"/>
      <c r="E376" s="30"/>
      <c r="F376" s="29"/>
      <c r="G376" s="29"/>
      <c r="H376" s="29"/>
      <c r="I376" s="29"/>
      <c r="J376" s="30"/>
      <c r="K376" s="88"/>
      <c r="L376" s="31"/>
      <c r="M376" s="29"/>
      <c r="N376" s="29"/>
      <c r="O376" s="29"/>
      <c r="P376" s="79"/>
      <c r="Q376" s="29"/>
      <c r="R376" s="29"/>
      <c r="S376" s="43"/>
      <c r="T376" s="22">
        <f t="shared" si="14"/>
        <v>21</v>
      </c>
      <c r="U376" s="22"/>
      <c r="V376" s="22"/>
      <c r="W376" s="32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4.25" customHeight="1">
      <c r="A377" s="29"/>
      <c r="B377" s="29"/>
      <c r="C377" s="29"/>
      <c r="D377" s="29"/>
      <c r="E377" s="30"/>
      <c r="F377" s="29"/>
      <c r="G377" s="29"/>
      <c r="H377" s="29"/>
      <c r="I377" s="29"/>
      <c r="J377" s="30"/>
      <c r="K377" s="88"/>
      <c r="L377" s="31"/>
      <c r="M377" s="29"/>
      <c r="N377" s="29"/>
      <c r="O377" s="29"/>
      <c r="P377" s="79"/>
      <c r="Q377" s="29"/>
      <c r="R377" s="29"/>
      <c r="S377" s="43"/>
      <c r="T377" s="22">
        <f t="shared" si="14"/>
        <v>21</v>
      </c>
      <c r="U377" s="22"/>
      <c r="V377" s="22"/>
      <c r="W377" s="32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4.25" customHeight="1">
      <c r="A378" s="29"/>
      <c r="B378" s="29"/>
      <c r="C378" s="29"/>
      <c r="D378" s="29"/>
      <c r="E378" s="30"/>
      <c r="F378" s="29"/>
      <c r="G378" s="29"/>
      <c r="H378" s="29"/>
      <c r="I378" s="29"/>
      <c r="J378" s="30"/>
      <c r="K378" s="88"/>
      <c r="L378" s="31"/>
      <c r="M378" s="29"/>
      <c r="N378" s="29"/>
      <c r="O378" s="29"/>
      <c r="P378" s="79"/>
      <c r="Q378" s="29"/>
      <c r="R378" s="29"/>
      <c r="S378" s="43"/>
      <c r="T378" s="22">
        <f t="shared" si="14"/>
        <v>21</v>
      </c>
      <c r="U378" s="22"/>
      <c r="V378" s="22"/>
      <c r="W378" s="32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4.25" customHeight="1">
      <c r="A379" s="29"/>
      <c r="B379" s="29"/>
      <c r="C379" s="29"/>
      <c r="D379" s="29"/>
      <c r="E379" s="30"/>
      <c r="F379" s="29"/>
      <c r="G379" s="29"/>
      <c r="H379" s="29"/>
      <c r="I379" s="29"/>
      <c r="J379" s="30"/>
      <c r="K379" s="88"/>
      <c r="L379" s="31"/>
      <c r="M379" s="29"/>
      <c r="N379" s="29"/>
      <c r="O379" s="29"/>
      <c r="P379" s="79"/>
      <c r="Q379" s="29"/>
      <c r="R379" s="29"/>
      <c r="S379" s="43"/>
      <c r="T379" s="22">
        <f t="shared" si="14"/>
        <v>21</v>
      </c>
      <c r="U379" s="22"/>
      <c r="V379" s="22"/>
      <c r="W379" s="32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4.25" customHeight="1">
      <c r="A380" s="29"/>
      <c r="B380" s="29"/>
      <c r="C380" s="29"/>
      <c r="D380" s="29"/>
      <c r="E380" s="30"/>
      <c r="F380" s="29"/>
      <c r="G380" s="29"/>
      <c r="H380" s="29"/>
      <c r="I380" s="29"/>
      <c r="J380" s="30"/>
      <c r="K380" s="88"/>
      <c r="L380" s="31"/>
      <c r="M380" s="29"/>
      <c r="N380" s="29"/>
      <c r="O380" s="29"/>
      <c r="P380" s="79"/>
      <c r="Q380" s="29"/>
      <c r="R380" s="29"/>
      <c r="S380" s="43"/>
      <c r="T380" s="22">
        <f t="shared" si="14"/>
        <v>21</v>
      </c>
      <c r="U380" s="22"/>
      <c r="V380" s="22"/>
      <c r="W380" s="32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4.25" customHeight="1">
      <c r="A381" s="29"/>
      <c r="B381" s="29"/>
      <c r="C381" s="29"/>
      <c r="D381" s="29"/>
      <c r="E381" s="30"/>
      <c r="F381" s="29"/>
      <c r="G381" s="29"/>
      <c r="H381" s="29"/>
      <c r="I381" s="29"/>
      <c r="J381" s="30"/>
      <c r="K381" s="88"/>
      <c r="L381" s="31"/>
      <c r="M381" s="29"/>
      <c r="N381" s="29"/>
      <c r="O381" s="29"/>
      <c r="P381" s="79"/>
      <c r="Q381" s="29"/>
      <c r="R381" s="29"/>
      <c r="S381" s="43"/>
      <c r="T381" s="22">
        <f t="shared" si="14"/>
        <v>21</v>
      </c>
      <c r="U381" s="22"/>
      <c r="V381" s="22"/>
      <c r="W381" s="32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4.25" customHeight="1">
      <c r="A382" s="29"/>
      <c r="B382" s="29"/>
      <c r="C382" s="29"/>
      <c r="D382" s="29"/>
      <c r="E382" s="30"/>
      <c r="F382" s="29"/>
      <c r="G382" s="29"/>
      <c r="H382" s="29"/>
      <c r="I382" s="29"/>
      <c r="J382" s="30"/>
      <c r="K382" s="88"/>
      <c r="L382" s="31"/>
      <c r="M382" s="29"/>
      <c r="N382" s="29"/>
      <c r="O382" s="29"/>
      <c r="P382" s="79"/>
      <c r="Q382" s="29"/>
      <c r="R382" s="29"/>
      <c r="S382" s="43"/>
      <c r="T382" s="22">
        <f t="shared" si="14"/>
        <v>21</v>
      </c>
      <c r="U382" s="22"/>
      <c r="V382" s="22"/>
      <c r="W382" s="32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4.25" customHeight="1">
      <c r="A383" s="29"/>
      <c r="B383" s="29"/>
      <c r="C383" s="29"/>
      <c r="D383" s="29"/>
      <c r="E383" s="30"/>
      <c r="F383" s="29"/>
      <c r="G383" s="29"/>
      <c r="H383" s="29"/>
      <c r="I383" s="29"/>
      <c r="J383" s="30"/>
      <c r="K383" s="88"/>
      <c r="L383" s="31"/>
      <c r="M383" s="29"/>
      <c r="N383" s="29"/>
      <c r="O383" s="29"/>
      <c r="P383" s="79"/>
      <c r="Q383" s="29"/>
      <c r="R383" s="29"/>
      <c r="S383" s="43"/>
      <c r="T383" s="22">
        <f t="shared" si="14"/>
        <v>21</v>
      </c>
      <c r="U383" s="22"/>
      <c r="V383" s="22"/>
      <c r="W383" s="32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4.25" customHeight="1">
      <c r="A384" s="29"/>
      <c r="B384" s="29"/>
      <c r="C384" s="29"/>
      <c r="D384" s="29"/>
      <c r="E384" s="30"/>
      <c r="F384" s="29"/>
      <c r="G384" s="29"/>
      <c r="H384" s="29"/>
      <c r="I384" s="29"/>
      <c r="J384" s="30"/>
      <c r="K384" s="88"/>
      <c r="L384" s="31"/>
      <c r="M384" s="29"/>
      <c r="N384" s="29"/>
      <c r="O384" s="29"/>
      <c r="P384" s="79"/>
      <c r="Q384" s="29"/>
      <c r="R384" s="29"/>
      <c r="S384" s="43"/>
      <c r="T384" s="22">
        <f t="shared" si="14"/>
        <v>21</v>
      </c>
      <c r="U384" s="22"/>
      <c r="V384" s="22"/>
      <c r="W384" s="32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4.25" customHeight="1">
      <c r="A385" s="29"/>
      <c r="B385" s="29"/>
      <c r="C385" s="29"/>
      <c r="D385" s="29"/>
      <c r="E385" s="30"/>
      <c r="F385" s="29"/>
      <c r="G385" s="29"/>
      <c r="H385" s="29"/>
      <c r="I385" s="29"/>
      <c r="J385" s="30"/>
      <c r="K385" s="88"/>
      <c r="L385" s="31"/>
      <c r="M385" s="29"/>
      <c r="N385" s="29"/>
      <c r="O385" s="29"/>
      <c r="P385" s="79"/>
      <c r="Q385" s="29"/>
      <c r="R385" s="29"/>
      <c r="S385" s="43"/>
      <c r="T385" s="22">
        <f t="shared" si="14"/>
        <v>21</v>
      </c>
      <c r="U385" s="22"/>
      <c r="V385" s="22"/>
      <c r="W385" s="32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4.25" customHeight="1">
      <c r="A386" s="29"/>
      <c r="B386" s="29"/>
      <c r="C386" s="29"/>
      <c r="D386" s="29"/>
      <c r="E386" s="30"/>
      <c r="F386" s="29"/>
      <c r="G386" s="29"/>
      <c r="H386" s="29"/>
      <c r="I386" s="29"/>
      <c r="J386" s="30"/>
      <c r="K386" s="88"/>
      <c r="L386" s="31"/>
      <c r="M386" s="29"/>
      <c r="N386" s="29"/>
      <c r="O386" s="29"/>
      <c r="P386" s="79"/>
      <c r="Q386" s="29"/>
      <c r="R386" s="29"/>
      <c r="S386" s="43"/>
      <c r="T386" s="22">
        <f t="shared" si="14"/>
        <v>21</v>
      </c>
      <c r="U386" s="22"/>
      <c r="V386" s="22"/>
      <c r="W386" s="32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4.25" customHeight="1">
      <c r="A387" s="29"/>
      <c r="B387" s="29"/>
      <c r="C387" s="29"/>
      <c r="D387" s="29"/>
      <c r="E387" s="30"/>
      <c r="F387" s="29"/>
      <c r="G387" s="29"/>
      <c r="H387" s="29"/>
      <c r="I387" s="29"/>
      <c r="J387" s="30"/>
      <c r="K387" s="88"/>
      <c r="L387" s="31"/>
      <c r="M387" s="29"/>
      <c r="N387" s="29"/>
      <c r="O387" s="29"/>
      <c r="P387" s="79"/>
      <c r="Q387" s="29"/>
      <c r="R387" s="29"/>
      <c r="S387" s="43"/>
      <c r="T387" s="22">
        <f t="shared" si="14"/>
        <v>21</v>
      </c>
      <c r="U387" s="22"/>
      <c r="V387" s="22"/>
      <c r="W387" s="32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4.25" customHeight="1">
      <c r="A388" s="29"/>
      <c r="B388" s="29"/>
      <c r="C388" s="29"/>
      <c r="D388" s="29"/>
      <c r="E388" s="30"/>
      <c r="F388" s="29"/>
      <c r="G388" s="29"/>
      <c r="H388" s="29"/>
      <c r="I388" s="29"/>
      <c r="J388" s="30"/>
      <c r="K388" s="88"/>
      <c r="L388" s="31"/>
      <c r="M388" s="29"/>
      <c r="N388" s="29"/>
      <c r="O388" s="29"/>
      <c r="P388" s="79"/>
      <c r="Q388" s="29"/>
      <c r="R388" s="29"/>
      <c r="S388" s="43"/>
      <c r="T388" s="22">
        <f t="shared" si="14"/>
        <v>21</v>
      </c>
      <c r="U388" s="22"/>
      <c r="V388" s="22"/>
      <c r="W388" s="32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4.25" customHeight="1">
      <c r="A389" s="29"/>
      <c r="B389" s="29"/>
      <c r="C389" s="29"/>
      <c r="D389" s="29"/>
      <c r="E389" s="30"/>
      <c r="F389" s="29"/>
      <c r="G389" s="29"/>
      <c r="H389" s="29"/>
      <c r="I389" s="29"/>
      <c r="J389" s="30"/>
      <c r="K389" s="88"/>
      <c r="L389" s="31"/>
      <c r="M389" s="29"/>
      <c r="N389" s="29"/>
      <c r="O389" s="29"/>
      <c r="P389" s="79"/>
      <c r="Q389" s="29"/>
      <c r="R389" s="29"/>
      <c r="S389" s="43"/>
      <c r="T389" s="22">
        <f t="shared" si="14"/>
        <v>21</v>
      </c>
      <c r="U389" s="22"/>
      <c r="V389" s="22"/>
      <c r="W389" s="32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4.25" customHeight="1">
      <c r="A390" s="29"/>
      <c r="B390" s="29"/>
      <c r="C390" s="29"/>
      <c r="D390" s="29"/>
      <c r="E390" s="30"/>
      <c r="F390" s="29"/>
      <c r="G390" s="29"/>
      <c r="H390" s="29"/>
      <c r="I390" s="29"/>
      <c r="J390" s="30"/>
      <c r="K390" s="88"/>
      <c r="L390" s="31"/>
      <c r="M390" s="29"/>
      <c r="N390" s="29"/>
      <c r="O390" s="29"/>
      <c r="P390" s="79"/>
      <c r="Q390" s="29"/>
      <c r="R390" s="29"/>
      <c r="S390" s="43"/>
      <c r="T390" s="22">
        <f t="shared" si="14"/>
        <v>21</v>
      </c>
      <c r="U390" s="22"/>
      <c r="V390" s="22"/>
      <c r="W390" s="32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4.25" customHeight="1">
      <c r="A391" s="29"/>
      <c r="B391" s="29"/>
      <c r="C391" s="29"/>
      <c r="D391" s="29"/>
      <c r="E391" s="30"/>
      <c r="F391" s="29"/>
      <c r="G391" s="29"/>
      <c r="H391" s="29"/>
      <c r="I391" s="29"/>
      <c r="J391" s="30"/>
      <c r="K391" s="88"/>
      <c r="L391" s="31"/>
      <c r="M391" s="29"/>
      <c r="N391" s="29"/>
      <c r="O391" s="29"/>
      <c r="P391" s="79"/>
      <c r="Q391" s="29"/>
      <c r="R391" s="29"/>
      <c r="S391" s="43"/>
      <c r="T391" s="22">
        <f t="shared" si="14"/>
        <v>21</v>
      </c>
      <c r="U391" s="22"/>
      <c r="V391" s="22"/>
      <c r="W391" s="32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4.25" customHeight="1">
      <c r="A392" s="29"/>
      <c r="B392" s="29"/>
      <c r="C392" s="29"/>
      <c r="D392" s="29"/>
      <c r="E392" s="30"/>
      <c r="F392" s="29"/>
      <c r="G392" s="29"/>
      <c r="H392" s="29"/>
      <c r="I392" s="29"/>
      <c r="J392" s="30"/>
      <c r="K392" s="88"/>
      <c r="L392" s="31"/>
      <c r="M392" s="29"/>
      <c r="N392" s="29"/>
      <c r="O392" s="29"/>
      <c r="P392" s="79"/>
      <c r="Q392" s="29"/>
      <c r="R392" s="29"/>
      <c r="S392" s="43"/>
      <c r="T392" s="22">
        <f t="shared" si="14"/>
        <v>21</v>
      </c>
      <c r="U392" s="22"/>
      <c r="V392" s="22"/>
      <c r="W392" s="32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4.25" customHeight="1">
      <c r="A393" s="29"/>
      <c r="B393" s="29"/>
      <c r="C393" s="29"/>
      <c r="D393" s="29"/>
      <c r="E393" s="30"/>
      <c r="F393" s="29"/>
      <c r="G393" s="29"/>
      <c r="H393" s="29"/>
      <c r="I393" s="29"/>
      <c r="J393" s="30"/>
      <c r="K393" s="88"/>
      <c r="L393" s="31"/>
      <c r="M393" s="29"/>
      <c r="N393" s="29"/>
      <c r="O393" s="29"/>
      <c r="P393" s="79"/>
      <c r="Q393" s="29"/>
      <c r="R393" s="29"/>
      <c r="S393" s="43"/>
      <c r="T393" s="22">
        <f t="shared" si="14"/>
        <v>21</v>
      </c>
      <c r="U393" s="22"/>
      <c r="V393" s="22"/>
      <c r="W393" s="32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4.25" customHeight="1">
      <c r="A394" s="29"/>
      <c r="B394" s="29"/>
      <c r="C394" s="29"/>
      <c r="D394" s="29"/>
      <c r="E394" s="30"/>
      <c r="F394" s="29"/>
      <c r="G394" s="29"/>
      <c r="H394" s="29"/>
      <c r="I394" s="29"/>
      <c r="J394" s="30"/>
      <c r="K394" s="88"/>
      <c r="L394" s="31"/>
      <c r="M394" s="29"/>
      <c r="N394" s="29"/>
      <c r="O394" s="29"/>
      <c r="P394" s="79"/>
      <c r="Q394" s="29"/>
      <c r="R394" s="29"/>
      <c r="S394" s="43"/>
      <c r="T394" s="22">
        <f t="shared" si="14"/>
        <v>21</v>
      </c>
      <c r="U394" s="22"/>
      <c r="V394" s="22"/>
      <c r="W394" s="32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4.25" customHeight="1">
      <c r="A395" s="29"/>
      <c r="B395" s="29"/>
      <c r="C395" s="29"/>
      <c r="D395" s="29"/>
      <c r="E395" s="30"/>
      <c r="F395" s="29"/>
      <c r="G395" s="29"/>
      <c r="H395" s="29"/>
      <c r="I395" s="29"/>
      <c r="J395" s="30"/>
      <c r="K395" s="88"/>
      <c r="L395" s="31"/>
      <c r="M395" s="29"/>
      <c r="N395" s="29"/>
      <c r="O395" s="29"/>
      <c r="P395" s="79"/>
      <c r="Q395" s="29"/>
      <c r="R395" s="29"/>
      <c r="S395" s="43"/>
      <c r="T395" s="22">
        <f t="shared" si="14"/>
        <v>21</v>
      </c>
      <c r="U395" s="22"/>
      <c r="V395" s="22"/>
      <c r="W395" s="32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4.25" customHeight="1">
      <c r="A396" s="29"/>
      <c r="B396" s="29"/>
      <c r="C396" s="29"/>
      <c r="D396" s="29"/>
      <c r="E396" s="30"/>
      <c r="F396" s="29"/>
      <c r="G396" s="29"/>
      <c r="H396" s="29"/>
      <c r="I396" s="29"/>
      <c r="J396" s="30"/>
      <c r="K396" s="88"/>
      <c r="L396" s="31"/>
      <c r="M396" s="29"/>
      <c r="N396" s="29"/>
      <c r="O396" s="29"/>
      <c r="P396" s="79"/>
      <c r="Q396" s="29"/>
      <c r="R396" s="29"/>
      <c r="S396" s="43"/>
      <c r="T396" s="22">
        <f t="shared" si="14"/>
        <v>21</v>
      </c>
      <c r="U396" s="22"/>
      <c r="V396" s="22"/>
      <c r="W396" s="32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4.25" customHeight="1">
      <c r="A397" s="29"/>
      <c r="B397" s="29"/>
      <c r="C397" s="29"/>
      <c r="D397" s="29"/>
      <c r="E397" s="30"/>
      <c r="F397" s="29"/>
      <c r="G397" s="29"/>
      <c r="H397" s="29"/>
      <c r="I397" s="29"/>
      <c r="J397" s="30"/>
      <c r="K397" s="88"/>
      <c r="L397" s="31"/>
      <c r="M397" s="29"/>
      <c r="N397" s="29"/>
      <c r="O397" s="29"/>
      <c r="P397" s="79"/>
      <c r="Q397" s="29"/>
      <c r="R397" s="29"/>
      <c r="S397" s="43"/>
      <c r="T397" s="22">
        <f t="shared" si="14"/>
        <v>21</v>
      </c>
      <c r="U397" s="22"/>
      <c r="V397" s="22"/>
      <c r="W397" s="32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4.25" customHeight="1">
      <c r="A398" s="29"/>
      <c r="B398" s="29"/>
      <c r="C398" s="29"/>
      <c r="D398" s="29"/>
      <c r="E398" s="30"/>
      <c r="F398" s="29"/>
      <c r="G398" s="29"/>
      <c r="H398" s="29"/>
      <c r="I398" s="29"/>
      <c r="J398" s="30"/>
      <c r="K398" s="88"/>
      <c r="L398" s="31"/>
      <c r="M398" s="29"/>
      <c r="N398" s="29"/>
      <c r="O398" s="29"/>
      <c r="P398" s="79"/>
      <c r="Q398" s="29"/>
      <c r="R398" s="29"/>
      <c r="S398" s="43"/>
      <c r="T398" s="22">
        <f t="shared" si="14"/>
        <v>21</v>
      </c>
      <c r="U398" s="22"/>
      <c r="V398" s="22"/>
      <c r="W398" s="32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4.25" customHeight="1">
      <c r="A399" s="29"/>
      <c r="B399" s="29"/>
      <c r="C399" s="29"/>
      <c r="D399" s="29"/>
      <c r="E399" s="30"/>
      <c r="F399" s="29"/>
      <c r="G399" s="29"/>
      <c r="H399" s="29"/>
      <c r="I399" s="29"/>
      <c r="J399" s="30"/>
      <c r="K399" s="88"/>
      <c r="L399" s="31"/>
      <c r="M399" s="29"/>
      <c r="N399" s="29"/>
      <c r="O399" s="29"/>
      <c r="P399" s="79"/>
      <c r="Q399" s="29"/>
      <c r="R399" s="29"/>
      <c r="S399" s="43"/>
      <c r="T399" s="22">
        <f t="shared" si="14"/>
        <v>21</v>
      </c>
      <c r="U399" s="22"/>
      <c r="V399" s="22"/>
      <c r="W399" s="32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4.25" customHeight="1">
      <c r="A400" s="29"/>
      <c r="B400" s="29"/>
      <c r="C400" s="29"/>
      <c r="D400" s="29"/>
      <c r="E400" s="30"/>
      <c r="F400" s="29"/>
      <c r="G400" s="29"/>
      <c r="H400" s="29"/>
      <c r="I400" s="29"/>
      <c r="J400" s="30"/>
      <c r="K400" s="88"/>
      <c r="L400" s="31"/>
      <c r="M400" s="29"/>
      <c r="N400" s="29"/>
      <c r="O400" s="29"/>
      <c r="P400" s="79"/>
      <c r="Q400" s="29"/>
      <c r="R400" s="29"/>
      <c r="S400" s="43"/>
      <c r="T400" s="22">
        <f t="shared" si="14"/>
        <v>21</v>
      </c>
      <c r="U400" s="22"/>
      <c r="V400" s="22"/>
      <c r="W400" s="32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4.25" customHeight="1">
      <c r="A401" s="29"/>
      <c r="B401" s="29"/>
      <c r="C401" s="29"/>
      <c r="D401" s="29"/>
      <c r="E401" s="30"/>
      <c r="F401" s="29"/>
      <c r="G401" s="29"/>
      <c r="H401" s="29"/>
      <c r="I401" s="29"/>
      <c r="J401" s="30"/>
      <c r="K401" s="88"/>
      <c r="L401" s="31"/>
      <c r="M401" s="29"/>
      <c r="N401" s="29"/>
      <c r="O401" s="29"/>
      <c r="P401" s="79"/>
      <c r="Q401" s="29"/>
      <c r="R401" s="29"/>
      <c r="S401" s="43"/>
      <c r="T401" s="22">
        <f t="shared" si="14"/>
        <v>21</v>
      </c>
      <c r="U401" s="22"/>
      <c r="V401" s="22"/>
      <c r="W401" s="32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4.25" customHeight="1">
      <c r="A402" s="29"/>
      <c r="B402" s="29"/>
      <c r="C402" s="29"/>
      <c r="D402" s="29"/>
      <c r="E402" s="30"/>
      <c r="F402" s="29"/>
      <c r="G402" s="29"/>
      <c r="H402" s="29"/>
      <c r="I402" s="29"/>
      <c r="J402" s="30"/>
      <c r="K402" s="88"/>
      <c r="L402" s="31"/>
      <c r="M402" s="29"/>
      <c r="N402" s="29"/>
      <c r="O402" s="29"/>
      <c r="P402" s="79"/>
      <c r="Q402" s="29"/>
      <c r="R402" s="29"/>
      <c r="S402" s="43"/>
      <c r="T402" s="22">
        <f t="shared" ref="T402:T465" si="15">Q402+21</f>
        <v>21</v>
      </c>
      <c r="U402" s="22"/>
      <c r="V402" s="22"/>
      <c r="W402" s="32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4.25" customHeight="1">
      <c r="A403" s="29"/>
      <c r="B403" s="29"/>
      <c r="C403" s="29"/>
      <c r="D403" s="29"/>
      <c r="E403" s="30"/>
      <c r="F403" s="29"/>
      <c r="G403" s="29"/>
      <c r="H403" s="29"/>
      <c r="I403" s="29"/>
      <c r="J403" s="30"/>
      <c r="K403" s="88"/>
      <c r="L403" s="31"/>
      <c r="M403" s="29"/>
      <c r="N403" s="29"/>
      <c r="O403" s="29"/>
      <c r="P403" s="79"/>
      <c r="Q403" s="29"/>
      <c r="R403" s="29"/>
      <c r="S403" s="43"/>
      <c r="T403" s="22">
        <f t="shared" si="15"/>
        <v>21</v>
      </c>
      <c r="U403" s="22"/>
      <c r="V403" s="22"/>
      <c r="W403" s="32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4.25" customHeight="1">
      <c r="A404" s="29"/>
      <c r="B404" s="29"/>
      <c r="C404" s="29"/>
      <c r="D404" s="29"/>
      <c r="E404" s="30"/>
      <c r="F404" s="29"/>
      <c r="G404" s="29"/>
      <c r="H404" s="29"/>
      <c r="I404" s="29"/>
      <c r="J404" s="30"/>
      <c r="K404" s="88"/>
      <c r="L404" s="31"/>
      <c r="M404" s="29"/>
      <c r="N404" s="29"/>
      <c r="O404" s="29"/>
      <c r="P404" s="79"/>
      <c r="Q404" s="29"/>
      <c r="R404" s="29"/>
      <c r="S404" s="43"/>
      <c r="T404" s="22">
        <f t="shared" si="15"/>
        <v>21</v>
      </c>
      <c r="U404" s="22"/>
      <c r="V404" s="22"/>
      <c r="W404" s="32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4.25" customHeight="1">
      <c r="A405" s="29"/>
      <c r="B405" s="29"/>
      <c r="C405" s="29"/>
      <c r="D405" s="29"/>
      <c r="E405" s="30"/>
      <c r="F405" s="29"/>
      <c r="G405" s="29"/>
      <c r="H405" s="29"/>
      <c r="I405" s="29"/>
      <c r="J405" s="30"/>
      <c r="K405" s="88"/>
      <c r="L405" s="31"/>
      <c r="M405" s="29"/>
      <c r="N405" s="29"/>
      <c r="O405" s="29"/>
      <c r="P405" s="79"/>
      <c r="Q405" s="29"/>
      <c r="R405" s="29"/>
      <c r="S405" s="43"/>
      <c r="T405" s="22">
        <f t="shared" si="15"/>
        <v>21</v>
      </c>
      <c r="U405" s="22"/>
      <c r="V405" s="22"/>
      <c r="W405" s="32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4.25" customHeight="1">
      <c r="A406" s="29"/>
      <c r="B406" s="29"/>
      <c r="C406" s="29"/>
      <c r="D406" s="29"/>
      <c r="E406" s="30"/>
      <c r="F406" s="29"/>
      <c r="G406" s="29"/>
      <c r="H406" s="29"/>
      <c r="I406" s="29"/>
      <c r="J406" s="30"/>
      <c r="K406" s="88"/>
      <c r="L406" s="31"/>
      <c r="M406" s="29"/>
      <c r="N406" s="29"/>
      <c r="O406" s="29"/>
      <c r="P406" s="79"/>
      <c r="Q406" s="29"/>
      <c r="R406" s="29"/>
      <c r="S406" s="43"/>
      <c r="T406" s="22">
        <f t="shared" si="15"/>
        <v>21</v>
      </c>
      <c r="U406" s="22"/>
      <c r="V406" s="22"/>
      <c r="W406" s="32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4.25" customHeight="1">
      <c r="A407" s="29"/>
      <c r="B407" s="29"/>
      <c r="C407" s="29"/>
      <c r="D407" s="29"/>
      <c r="E407" s="30"/>
      <c r="F407" s="29"/>
      <c r="G407" s="29"/>
      <c r="H407" s="29"/>
      <c r="I407" s="29"/>
      <c r="J407" s="30"/>
      <c r="K407" s="88"/>
      <c r="L407" s="31"/>
      <c r="M407" s="29"/>
      <c r="N407" s="29"/>
      <c r="O407" s="29"/>
      <c r="P407" s="79"/>
      <c r="Q407" s="29"/>
      <c r="R407" s="29"/>
      <c r="S407" s="43"/>
      <c r="T407" s="22">
        <f t="shared" si="15"/>
        <v>21</v>
      </c>
      <c r="U407" s="22"/>
      <c r="V407" s="22"/>
      <c r="W407" s="32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4.25" customHeight="1">
      <c r="A408" s="29"/>
      <c r="B408" s="29"/>
      <c r="C408" s="29"/>
      <c r="D408" s="29"/>
      <c r="E408" s="30"/>
      <c r="F408" s="29"/>
      <c r="G408" s="29"/>
      <c r="H408" s="29"/>
      <c r="I408" s="29"/>
      <c r="J408" s="30"/>
      <c r="K408" s="88"/>
      <c r="L408" s="31"/>
      <c r="M408" s="29"/>
      <c r="N408" s="29"/>
      <c r="O408" s="29"/>
      <c r="P408" s="79"/>
      <c r="Q408" s="29"/>
      <c r="R408" s="29"/>
      <c r="S408" s="43"/>
      <c r="T408" s="22">
        <f t="shared" si="15"/>
        <v>21</v>
      </c>
      <c r="U408" s="22"/>
      <c r="V408" s="22"/>
      <c r="W408" s="32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4.25" customHeight="1">
      <c r="A409" s="29"/>
      <c r="B409" s="29"/>
      <c r="C409" s="29"/>
      <c r="D409" s="29"/>
      <c r="E409" s="30"/>
      <c r="F409" s="29"/>
      <c r="G409" s="29"/>
      <c r="H409" s="29"/>
      <c r="I409" s="29"/>
      <c r="J409" s="30"/>
      <c r="K409" s="88"/>
      <c r="L409" s="31"/>
      <c r="M409" s="29"/>
      <c r="N409" s="29"/>
      <c r="O409" s="29"/>
      <c r="P409" s="79"/>
      <c r="Q409" s="29"/>
      <c r="R409" s="29"/>
      <c r="S409" s="43"/>
      <c r="T409" s="22">
        <f t="shared" si="15"/>
        <v>21</v>
      </c>
      <c r="U409" s="22"/>
      <c r="V409" s="22"/>
      <c r="W409" s="32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4.25" customHeight="1">
      <c r="A410" s="29"/>
      <c r="B410" s="29"/>
      <c r="C410" s="29"/>
      <c r="D410" s="29"/>
      <c r="E410" s="30"/>
      <c r="F410" s="29"/>
      <c r="G410" s="29"/>
      <c r="H410" s="29"/>
      <c r="I410" s="29"/>
      <c r="J410" s="30"/>
      <c r="K410" s="88"/>
      <c r="L410" s="31"/>
      <c r="M410" s="29"/>
      <c r="N410" s="29"/>
      <c r="O410" s="29"/>
      <c r="P410" s="79"/>
      <c r="Q410" s="29"/>
      <c r="R410" s="29"/>
      <c r="S410" s="43"/>
      <c r="T410" s="22">
        <f t="shared" si="15"/>
        <v>21</v>
      </c>
      <c r="U410" s="22"/>
      <c r="V410" s="22"/>
      <c r="W410" s="32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4.25" customHeight="1">
      <c r="A411" s="29"/>
      <c r="B411" s="29"/>
      <c r="C411" s="29"/>
      <c r="D411" s="29"/>
      <c r="E411" s="30"/>
      <c r="F411" s="29"/>
      <c r="G411" s="29"/>
      <c r="H411" s="29"/>
      <c r="I411" s="29"/>
      <c r="J411" s="30"/>
      <c r="K411" s="88"/>
      <c r="L411" s="31"/>
      <c r="M411" s="29"/>
      <c r="N411" s="29"/>
      <c r="O411" s="29"/>
      <c r="P411" s="79"/>
      <c r="Q411" s="29"/>
      <c r="R411" s="29"/>
      <c r="S411" s="43"/>
      <c r="T411" s="22">
        <f t="shared" si="15"/>
        <v>21</v>
      </c>
      <c r="U411" s="22"/>
      <c r="V411" s="22"/>
      <c r="W411" s="32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4.25" customHeight="1">
      <c r="A412" s="29"/>
      <c r="B412" s="29"/>
      <c r="C412" s="29"/>
      <c r="D412" s="29"/>
      <c r="E412" s="30"/>
      <c r="F412" s="29"/>
      <c r="G412" s="29"/>
      <c r="H412" s="29"/>
      <c r="I412" s="29"/>
      <c r="J412" s="30"/>
      <c r="K412" s="88"/>
      <c r="L412" s="31"/>
      <c r="M412" s="29"/>
      <c r="N412" s="29"/>
      <c r="O412" s="29"/>
      <c r="P412" s="79"/>
      <c r="Q412" s="29"/>
      <c r="R412" s="29"/>
      <c r="S412" s="43"/>
      <c r="T412" s="22">
        <f t="shared" si="15"/>
        <v>21</v>
      </c>
      <c r="U412" s="22"/>
      <c r="V412" s="22"/>
      <c r="W412" s="32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4.25" customHeight="1">
      <c r="A413" s="29"/>
      <c r="B413" s="29"/>
      <c r="C413" s="29"/>
      <c r="D413" s="29"/>
      <c r="E413" s="30"/>
      <c r="F413" s="29"/>
      <c r="G413" s="29"/>
      <c r="H413" s="29"/>
      <c r="I413" s="29"/>
      <c r="J413" s="30"/>
      <c r="K413" s="88"/>
      <c r="L413" s="31"/>
      <c r="M413" s="29"/>
      <c r="N413" s="29"/>
      <c r="O413" s="29"/>
      <c r="P413" s="79"/>
      <c r="Q413" s="29"/>
      <c r="R413" s="29"/>
      <c r="S413" s="43"/>
      <c r="T413" s="22">
        <f t="shared" si="15"/>
        <v>21</v>
      </c>
      <c r="U413" s="22"/>
      <c r="V413" s="22"/>
      <c r="W413" s="32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4.25" customHeight="1">
      <c r="A414" s="29"/>
      <c r="B414" s="29"/>
      <c r="C414" s="29"/>
      <c r="D414" s="29"/>
      <c r="E414" s="30"/>
      <c r="F414" s="29"/>
      <c r="G414" s="29"/>
      <c r="H414" s="29"/>
      <c r="I414" s="29"/>
      <c r="J414" s="30"/>
      <c r="K414" s="88"/>
      <c r="L414" s="31"/>
      <c r="M414" s="29"/>
      <c r="N414" s="29"/>
      <c r="O414" s="29"/>
      <c r="P414" s="79"/>
      <c r="Q414" s="29"/>
      <c r="R414" s="29"/>
      <c r="S414" s="43"/>
      <c r="T414" s="22">
        <f t="shared" si="15"/>
        <v>21</v>
      </c>
      <c r="U414" s="22"/>
      <c r="V414" s="22"/>
      <c r="W414" s="3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4.25" customHeight="1">
      <c r="A415" s="29"/>
      <c r="B415" s="29"/>
      <c r="C415" s="29"/>
      <c r="D415" s="29"/>
      <c r="E415" s="30"/>
      <c r="F415" s="29"/>
      <c r="G415" s="29"/>
      <c r="H415" s="29"/>
      <c r="I415" s="29"/>
      <c r="J415" s="30"/>
      <c r="K415" s="88"/>
      <c r="L415" s="31"/>
      <c r="M415" s="29"/>
      <c r="N415" s="29"/>
      <c r="O415" s="29"/>
      <c r="P415" s="79"/>
      <c r="Q415" s="29"/>
      <c r="R415" s="29"/>
      <c r="S415" s="43"/>
      <c r="T415" s="22">
        <f t="shared" si="15"/>
        <v>21</v>
      </c>
      <c r="U415" s="22"/>
      <c r="V415" s="22"/>
      <c r="W415" s="32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4.25" customHeight="1">
      <c r="A416" s="29"/>
      <c r="B416" s="29"/>
      <c r="C416" s="29"/>
      <c r="D416" s="29"/>
      <c r="E416" s="30"/>
      <c r="F416" s="29"/>
      <c r="G416" s="29"/>
      <c r="H416" s="29"/>
      <c r="I416" s="29"/>
      <c r="J416" s="30"/>
      <c r="K416" s="88"/>
      <c r="L416" s="31"/>
      <c r="M416" s="29"/>
      <c r="N416" s="29"/>
      <c r="O416" s="29"/>
      <c r="P416" s="79"/>
      <c r="Q416" s="29"/>
      <c r="R416" s="29"/>
      <c r="S416" s="43"/>
      <c r="T416" s="22">
        <f t="shared" si="15"/>
        <v>21</v>
      </c>
      <c r="U416" s="22"/>
      <c r="V416" s="22"/>
      <c r="W416" s="32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4.25" customHeight="1">
      <c r="A417" s="29"/>
      <c r="B417" s="29"/>
      <c r="C417" s="29"/>
      <c r="D417" s="29"/>
      <c r="E417" s="30"/>
      <c r="F417" s="29"/>
      <c r="G417" s="29"/>
      <c r="H417" s="29"/>
      <c r="I417" s="29"/>
      <c r="J417" s="30"/>
      <c r="K417" s="88"/>
      <c r="L417" s="31"/>
      <c r="M417" s="29"/>
      <c r="N417" s="29"/>
      <c r="O417" s="29"/>
      <c r="P417" s="79"/>
      <c r="Q417" s="29"/>
      <c r="R417" s="29"/>
      <c r="S417" s="43"/>
      <c r="T417" s="22">
        <f t="shared" si="15"/>
        <v>21</v>
      </c>
      <c r="U417" s="22"/>
      <c r="V417" s="22"/>
      <c r="W417" s="32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4.25" customHeight="1">
      <c r="A418" s="29"/>
      <c r="B418" s="29"/>
      <c r="C418" s="29"/>
      <c r="D418" s="29"/>
      <c r="E418" s="30"/>
      <c r="F418" s="29"/>
      <c r="G418" s="29"/>
      <c r="H418" s="29"/>
      <c r="I418" s="29"/>
      <c r="J418" s="30"/>
      <c r="K418" s="88"/>
      <c r="L418" s="31"/>
      <c r="M418" s="29"/>
      <c r="N418" s="29"/>
      <c r="O418" s="29"/>
      <c r="P418" s="79"/>
      <c r="Q418" s="29"/>
      <c r="R418" s="29"/>
      <c r="S418" s="43"/>
      <c r="T418" s="22">
        <f t="shared" si="15"/>
        <v>21</v>
      </c>
      <c r="U418" s="22"/>
      <c r="V418" s="22"/>
      <c r="W418" s="32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4.25" customHeight="1">
      <c r="A419" s="29"/>
      <c r="B419" s="29"/>
      <c r="C419" s="29"/>
      <c r="D419" s="29"/>
      <c r="E419" s="30"/>
      <c r="F419" s="29"/>
      <c r="G419" s="29"/>
      <c r="H419" s="29"/>
      <c r="I419" s="29"/>
      <c r="J419" s="30"/>
      <c r="K419" s="88"/>
      <c r="L419" s="31"/>
      <c r="M419" s="29"/>
      <c r="N419" s="29"/>
      <c r="O419" s="29"/>
      <c r="P419" s="79"/>
      <c r="Q419" s="29"/>
      <c r="R419" s="29"/>
      <c r="S419" s="43"/>
      <c r="T419" s="22">
        <f t="shared" si="15"/>
        <v>21</v>
      </c>
      <c r="U419" s="22"/>
      <c r="V419" s="22"/>
      <c r="W419" s="32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4.25" customHeight="1">
      <c r="A420" s="29"/>
      <c r="B420" s="29"/>
      <c r="C420" s="29"/>
      <c r="D420" s="29"/>
      <c r="E420" s="30"/>
      <c r="F420" s="29"/>
      <c r="G420" s="29"/>
      <c r="H420" s="29"/>
      <c r="I420" s="29"/>
      <c r="J420" s="30"/>
      <c r="K420" s="88"/>
      <c r="L420" s="31"/>
      <c r="M420" s="29"/>
      <c r="N420" s="29"/>
      <c r="O420" s="29"/>
      <c r="P420" s="79"/>
      <c r="Q420" s="29"/>
      <c r="R420" s="29"/>
      <c r="S420" s="43"/>
      <c r="T420" s="22">
        <f t="shared" si="15"/>
        <v>21</v>
      </c>
      <c r="U420" s="22"/>
      <c r="V420" s="22"/>
      <c r="W420" s="32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4.25" customHeight="1">
      <c r="A421" s="29"/>
      <c r="B421" s="29"/>
      <c r="C421" s="29"/>
      <c r="D421" s="29"/>
      <c r="E421" s="30"/>
      <c r="F421" s="29"/>
      <c r="G421" s="29"/>
      <c r="H421" s="29"/>
      <c r="I421" s="29"/>
      <c r="J421" s="30"/>
      <c r="K421" s="88"/>
      <c r="L421" s="31"/>
      <c r="M421" s="29"/>
      <c r="N421" s="29"/>
      <c r="O421" s="29"/>
      <c r="P421" s="79"/>
      <c r="Q421" s="29"/>
      <c r="R421" s="29"/>
      <c r="S421" s="43"/>
      <c r="T421" s="22">
        <f t="shared" si="15"/>
        <v>21</v>
      </c>
      <c r="U421" s="22"/>
      <c r="V421" s="22"/>
      <c r="W421" s="32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4.25" customHeight="1">
      <c r="A422" s="29"/>
      <c r="B422" s="29"/>
      <c r="C422" s="29"/>
      <c r="D422" s="29"/>
      <c r="E422" s="30"/>
      <c r="F422" s="29"/>
      <c r="G422" s="29"/>
      <c r="H422" s="29"/>
      <c r="I422" s="29"/>
      <c r="J422" s="30"/>
      <c r="K422" s="88"/>
      <c r="L422" s="31"/>
      <c r="M422" s="29"/>
      <c r="N422" s="29"/>
      <c r="O422" s="29"/>
      <c r="P422" s="79"/>
      <c r="Q422" s="29"/>
      <c r="R422" s="29"/>
      <c r="S422" s="43"/>
      <c r="T422" s="22">
        <f t="shared" si="15"/>
        <v>21</v>
      </c>
      <c r="U422" s="22"/>
      <c r="V422" s="22"/>
      <c r="W422" s="32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4.25" customHeight="1">
      <c r="A423" s="29"/>
      <c r="B423" s="29"/>
      <c r="C423" s="29"/>
      <c r="D423" s="29"/>
      <c r="E423" s="30"/>
      <c r="F423" s="29"/>
      <c r="G423" s="29"/>
      <c r="H423" s="29"/>
      <c r="I423" s="29"/>
      <c r="J423" s="30"/>
      <c r="K423" s="88"/>
      <c r="L423" s="31"/>
      <c r="M423" s="29"/>
      <c r="N423" s="29"/>
      <c r="O423" s="29"/>
      <c r="P423" s="79"/>
      <c r="Q423" s="29"/>
      <c r="R423" s="29"/>
      <c r="S423" s="43"/>
      <c r="T423" s="22">
        <f t="shared" si="15"/>
        <v>21</v>
      </c>
      <c r="U423" s="22"/>
      <c r="V423" s="22"/>
      <c r="W423" s="32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4.25" customHeight="1">
      <c r="A424" s="29"/>
      <c r="B424" s="29"/>
      <c r="C424" s="29"/>
      <c r="D424" s="29"/>
      <c r="E424" s="30"/>
      <c r="F424" s="29"/>
      <c r="G424" s="29"/>
      <c r="H424" s="29"/>
      <c r="I424" s="29"/>
      <c r="J424" s="30"/>
      <c r="K424" s="88"/>
      <c r="L424" s="31"/>
      <c r="M424" s="29"/>
      <c r="N424" s="29"/>
      <c r="O424" s="29"/>
      <c r="P424" s="79"/>
      <c r="Q424" s="29"/>
      <c r="R424" s="29"/>
      <c r="S424" s="43"/>
      <c r="T424" s="22">
        <f t="shared" si="15"/>
        <v>21</v>
      </c>
      <c r="U424" s="22"/>
      <c r="V424" s="22"/>
      <c r="W424" s="32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4.25" customHeight="1">
      <c r="A425" s="29"/>
      <c r="B425" s="29"/>
      <c r="C425" s="29"/>
      <c r="D425" s="29"/>
      <c r="E425" s="30"/>
      <c r="F425" s="29"/>
      <c r="G425" s="29"/>
      <c r="H425" s="29"/>
      <c r="I425" s="29"/>
      <c r="J425" s="30"/>
      <c r="K425" s="88"/>
      <c r="L425" s="31"/>
      <c r="M425" s="29"/>
      <c r="N425" s="29"/>
      <c r="O425" s="29"/>
      <c r="P425" s="79"/>
      <c r="Q425" s="29"/>
      <c r="R425" s="29"/>
      <c r="S425" s="43"/>
      <c r="T425" s="22">
        <f t="shared" si="15"/>
        <v>21</v>
      </c>
      <c r="U425" s="22"/>
      <c r="V425" s="22"/>
      <c r="W425" s="32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4.25" customHeight="1">
      <c r="A426" s="29"/>
      <c r="B426" s="29"/>
      <c r="C426" s="29"/>
      <c r="D426" s="29"/>
      <c r="E426" s="30"/>
      <c r="F426" s="29"/>
      <c r="G426" s="29"/>
      <c r="H426" s="29"/>
      <c r="I426" s="29"/>
      <c r="J426" s="30"/>
      <c r="K426" s="88"/>
      <c r="L426" s="31"/>
      <c r="M426" s="29"/>
      <c r="N426" s="29"/>
      <c r="O426" s="29"/>
      <c r="P426" s="79"/>
      <c r="Q426" s="29"/>
      <c r="R426" s="29"/>
      <c r="S426" s="43"/>
      <c r="T426" s="22">
        <f t="shared" si="15"/>
        <v>21</v>
      </c>
      <c r="U426" s="22"/>
      <c r="V426" s="22"/>
      <c r="W426" s="32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4.25" customHeight="1">
      <c r="A427" s="29"/>
      <c r="B427" s="29"/>
      <c r="C427" s="29"/>
      <c r="D427" s="29"/>
      <c r="E427" s="30"/>
      <c r="F427" s="29"/>
      <c r="G427" s="29"/>
      <c r="H427" s="29"/>
      <c r="I427" s="29"/>
      <c r="J427" s="30"/>
      <c r="K427" s="88"/>
      <c r="L427" s="31"/>
      <c r="M427" s="29"/>
      <c r="N427" s="29"/>
      <c r="O427" s="29"/>
      <c r="P427" s="79"/>
      <c r="Q427" s="29"/>
      <c r="R427" s="29"/>
      <c r="S427" s="43"/>
      <c r="T427" s="22">
        <f t="shared" si="15"/>
        <v>21</v>
      </c>
      <c r="U427" s="22"/>
      <c r="V427" s="22"/>
      <c r="W427" s="32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4.25" customHeight="1">
      <c r="A428" s="29"/>
      <c r="B428" s="29"/>
      <c r="C428" s="29"/>
      <c r="D428" s="29"/>
      <c r="E428" s="30"/>
      <c r="F428" s="29"/>
      <c r="G428" s="29"/>
      <c r="H428" s="29"/>
      <c r="I428" s="29"/>
      <c r="J428" s="30"/>
      <c r="K428" s="88"/>
      <c r="L428" s="31"/>
      <c r="M428" s="29"/>
      <c r="N428" s="29"/>
      <c r="O428" s="29"/>
      <c r="P428" s="79"/>
      <c r="Q428" s="29"/>
      <c r="R428" s="29"/>
      <c r="S428" s="43"/>
      <c r="T428" s="22">
        <f t="shared" si="15"/>
        <v>21</v>
      </c>
      <c r="U428" s="22"/>
      <c r="V428" s="22"/>
      <c r="W428" s="32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4.25" customHeight="1">
      <c r="A429" s="29"/>
      <c r="B429" s="29"/>
      <c r="C429" s="29"/>
      <c r="D429" s="29"/>
      <c r="E429" s="30"/>
      <c r="F429" s="29"/>
      <c r="G429" s="29"/>
      <c r="H429" s="29"/>
      <c r="I429" s="29"/>
      <c r="J429" s="30"/>
      <c r="K429" s="88"/>
      <c r="L429" s="31"/>
      <c r="M429" s="29"/>
      <c r="N429" s="29"/>
      <c r="O429" s="29"/>
      <c r="P429" s="79"/>
      <c r="Q429" s="29"/>
      <c r="R429" s="29"/>
      <c r="S429" s="43"/>
      <c r="T429" s="22">
        <f t="shared" si="15"/>
        <v>21</v>
      </c>
      <c r="U429" s="22"/>
      <c r="V429" s="22"/>
      <c r="W429" s="32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4.25" customHeight="1">
      <c r="A430" s="29"/>
      <c r="B430" s="29"/>
      <c r="C430" s="29"/>
      <c r="D430" s="29"/>
      <c r="E430" s="30"/>
      <c r="F430" s="29"/>
      <c r="G430" s="29"/>
      <c r="H430" s="29"/>
      <c r="I430" s="29"/>
      <c r="J430" s="30"/>
      <c r="K430" s="88"/>
      <c r="L430" s="31"/>
      <c r="M430" s="29"/>
      <c r="N430" s="29"/>
      <c r="O430" s="29"/>
      <c r="P430" s="79"/>
      <c r="Q430" s="29"/>
      <c r="R430" s="29"/>
      <c r="S430" s="43"/>
      <c r="T430" s="22">
        <f t="shared" si="15"/>
        <v>21</v>
      </c>
      <c r="U430" s="22"/>
      <c r="V430" s="22"/>
      <c r="W430" s="32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4.25" customHeight="1">
      <c r="A431" s="29"/>
      <c r="B431" s="29"/>
      <c r="C431" s="29"/>
      <c r="D431" s="29"/>
      <c r="E431" s="30"/>
      <c r="F431" s="29"/>
      <c r="G431" s="29"/>
      <c r="H431" s="29"/>
      <c r="I431" s="29"/>
      <c r="J431" s="30"/>
      <c r="K431" s="88"/>
      <c r="L431" s="31"/>
      <c r="M431" s="29"/>
      <c r="N431" s="29"/>
      <c r="O431" s="29"/>
      <c r="P431" s="79"/>
      <c r="Q431" s="29"/>
      <c r="R431" s="29"/>
      <c r="S431" s="43"/>
      <c r="T431" s="22">
        <f t="shared" si="15"/>
        <v>21</v>
      </c>
      <c r="U431" s="22"/>
      <c r="V431" s="22"/>
      <c r="W431" s="32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4.25" customHeight="1">
      <c r="A432" s="29"/>
      <c r="B432" s="29"/>
      <c r="C432" s="29"/>
      <c r="D432" s="29"/>
      <c r="E432" s="30"/>
      <c r="F432" s="29"/>
      <c r="G432" s="29"/>
      <c r="H432" s="29"/>
      <c r="I432" s="29"/>
      <c r="J432" s="30"/>
      <c r="K432" s="88"/>
      <c r="L432" s="31"/>
      <c r="M432" s="29"/>
      <c r="N432" s="29"/>
      <c r="O432" s="29"/>
      <c r="P432" s="79"/>
      <c r="Q432" s="29"/>
      <c r="R432" s="29"/>
      <c r="S432" s="43"/>
      <c r="T432" s="22">
        <f t="shared" si="15"/>
        <v>21</v>
      </c>
      <c r="U432" s="22"/>
      <c r="V432" s="22"/>
      <c r="W432" s="32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4.25" customHeight="1">
      <c r="A433" s="29"/>
      <c r="B433" s="29"/>
      <c r="C433" s="29"/>
      <c r="D433" s="29"/>
      <c r="E433" s="30"/>
      <c r="F433" s="29"/>
      <c r="G433" s="29"/>
      <c r="H433" s="29"/>
      <c r="I433" s="29"/>
      <c r="J433" s="30"/>
      <c r="K433" s="88"/>
      <c r="L433" s="31"/>
      <c r="M433" s="29"/>
      <c r="N433" s="29"/>
      <c r="O433" s="29"/>
      <c r="P433" s="79"/>
      <c r="Q433" s="29"/>
      <c r="R433" s="29"/>
      <c r="S433" s="43"/>
      <c r="T433" s="22">
        <f t="shared" si="15"/>
        <v>21</v>
      </c>
      <c r="U433" s="22"/>
      <c r="V433" s="22"/>
      <c r="W433" s="32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4.25" customHeight="1">
      <c r="A434" s="29"/>
      <c r="B434" s="29"/>
      <c r="C434" s="29"/>
      <c r="D434" s="29"/>
      <c r="E434" s="30"/>
      <c r="F434" s="29"/>
      <c r="G434" s="29"/>
      <c r="H434" s="29"/>
      <c r="I434" s="29"/>
      <c r="J434" s="30"/>
      <c r="K434" s="88"/>
      <c r="L434" s="31"/>
      <c r="M434" s="29"/>
      <c r="N434" s="29"/>
      <c r="O434" s="29"/>
      <c r="P434" s="79"/>
      <c r="Q434" s="29"/>
      <c r="R434" s="29"/>
      <c r="S434" s="43"/>
      <c r="T434" s="22">
        <f t="shared" si="15"/>
        <v>21</v>
      </c>
      <c r="U434" s="22"/>
      <c r="V434" s="22"/>
      <c r="W434" s="32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4.25" customHeight="1">
      <c r="A435" s="29"/>
      <c r="B435" s="29"/>
      <c r="C435" s="29"/>
      <c r="D435" s="29"/>
      <c r="E435" s="30"/>
      <c r="F435" s="29"/>
      <c r="G435" s="29"/>
      <c r="H435" s="29"/>
      <c r="I435" s="29"/>
      <c r="J435" s="30"/>
      <c r="K435" s="88"/>
      <c r="L435" s="31"/>
      <c r="M435" s="29"/>
      <c r="N435" s="29"/>
      <c r="O435" s="29"/>
      <c r="P435" s="79"/>
      <c r="Q435" s="29"/>
      <c r="R435" s="29"/>
      <c r="S435" s="43"/>
      <c r="T435" s="22">
        <f t="shared" si="15"/>
        <v>21</v>
      </c>
      <c r="U435" s="22"/>
      <c r="V435" s="22"/>
      <c r="W435" s="32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4.25" customHeight="1">
      <c r="A436" s="29"/>
      <c r="B436" s="29"/>
      <c r="C436" s="29"/>
      <c r="D436" s="29"/>
      <c r="E436" s="30"/>
      <c r="F436" s="29"/>
      <c r="G436" s="29"/>
      <c r="H436" s="29"/>
      <c r="I436" s="29"/>
      <c r="J436" s="30"/>
      <c r="K436" s="88"/>
      <c r="L436" s="31"/>
      <c r="M436" s="29"/>
      <c r="N436" s="29"/>
      <c r="O436" s="29"/>
      <c r="P436" s="79"/>
      <c r="Q436" s="29"/>
      <c r="R436" s="29"/>
      <c r="S436" s="43"/>
      <c r="T436" s="22">
        <f t="shared" si="15"/>
        <v>21</v>
      </c>
      <c r="U436" s="22"/>
      <c r="V436" s="22"/>
      <c r="W436" s="32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4.25" customHeight="1">
      <c r="A437" s="29"/>
      <c r="B437" s="29"/>
      <c r="C437" s="29"/>
      <c r="D437" s="29"/>
      <c r="E437" s="30"/>
      <c r="F437" s="29"/>
      <c r="G437" s="29"/>
      <c r="H437" s="29"/>
      <c r="I437" s="29"/>
      <c r="J437" s="30"/>
      <c r="K437" s="88"/>
      <c r="L437" s="31"/>
      <c r="M437" s="29"/>
      <c r="N437" s="29"/>
      <c r="O437" s="29"/>
      <c r="P437" s="79"/>
      <c r="Q437" s="29"/>
      <c r="R437" s="29"/>
      <c r="S437" s="43"/>
      <c r="T437" s="22">
        <f t="shared" si="15"/>
        <v>21</v>
      </c>
      <c r="U437" s="22"/>
      <c r="V437" s="22"/>
      <c r="W437" s="32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4.25" customHeight="1">
      <c r="A438" s="29"/>
      <c r="B438" s="29"/>
      <c r="C438" s="29"/>
      <c r="D438" s="29"/>
      <c r="E438" s="30"/>
      <c r="F438" s="29"/>
      <c r="G438" s="29"/>
      <c r="H438" s="29"/>
      <c r="I438" s="29"/>
      <c r="J438" s="30"/>
      <c r="K438" s="88"/>
      <c r="L438" s="31"/>
      <c r="M438" s="29"/>
      <c r="N438" s="29"/>
      <c r="O438" s="29"/>
      <c r="P438" s="79"/>
      <c r="Q438" s="29"/>
      <c r="R438" s="29"/>
      <c r="S438" s="43"/>
      <c r="T438" s="22">
        <f t="shared" si="15"/>
        <v>21</v>
      </c>
      <c r="U438" s="22"/>
      <c r="V438" s="22"/>
      <c r="W438" s="32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4.25" customHeight="1">
      <c r="A439" s="29"/>
      <c r="B439" s="29"/>
      <c r="C439" s="29"/>
      <c r="D439" s="29"/>
      <c r="E439" s="30"/>
      <c r="F439" s="29"/>
      <c r="G439" s="29"/>
      <c r="H439" s="29"/>
      <c r="I439" s="29"/>
      <c r="J439" s="30"/>
      <c r="K439" s="88"/>
      <c r="L439" s="31"/>
      <c r="M439" s="29"/>
      <c r="N439" s="29"/>
      <c r="O439" s="29"/>
      <c r="P439" s="79"/>
      <c r="Q439" s="29"/>
      <c r="R439" s="29"/>
      <c r="S439" s="43"/>
      <c r="T439" s="22">
        <f t="shared" si="15"/>
        <v>21</v>
      </c>
      <c r="U439" s="22"/>
      <c r="V439" s="22"/>
      <c r="W439" s="32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4.25" customHeight="1">
      <c r="A440" s="29"/>
      <c r="B440" s="29"/>
      <c r="C440" s="29"/>
      <c r="D440" s="29"/>
      <c r="E440" s="30"/>
      <c r="F440" s="29"/>
      <c r="G440" s="29"/>
      <c r="H440" s="29"/>
      <c r="I440" s="29"/>
      <c r="J440" s="30"/>
      <c r="K440" s="88"/>
      <c r="L440" s="31"/>
      <c r="M440" s="29"/>
      <c r="N440" s="29"/>
      <c r="O440" s="29"/>
      <c r="P440" s="79"/>
      <c r="Q440" s="29"/>
      <c r="R440" s="29"/>
      <c r="S440" s="43"/>
      <c r="T440" s="22">
        <f t="shared" si="15"/>
        <v>21</v>
      </c>
      <c r="U440" s="22"/>
      <c r="V440" s="22"/>
      <c r="W440" s="32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4.25" customHeight="1">
      <c r="A441" s="29"/>
      <c r="B441" s="29"/>
      <c r="C441" s="29"/>
      <c r="D441" s="29"/>
      <c r="E441" s="30"/>
      <c r="F441" s="29"/>
      <c r="G441" s="29"/>
      <c r="H441" s="29"/>
      <c r="I441" s="29"/>
      <c r="J441" s="30"/>
      <c r="K441" s="88"/>
      <c r="L441" s="31"/>
      <c r="M441" s="29"/>
      <c r="N441" s="29"/>
      <c r="O441" s="29"/>
      <c r="P441" s="79"/>
      <c r="Q441" s="29"/>
      <c r="R441" s="29"/>
      <c r="S441" s="43"/>
      <c r="T441" s="22">
        <f t="shared" si="15"/>
        <v>21</v>
      </c>
      <c r="U441" s="22"/>
      <c r="V441" s="22"/>
      <c r="W441" s="32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4.25" customHeight="1">
      <c r="A442" s="29"/>
      <c r="B442" s="29"/>
      <c r="C442" s="29"/>
      <c r="D442" s="29"/>
      <c r="E442" s="30"/>
      <c r="F442" s="29"/>
      <c r="G442" s="29"/>
      <c r="H442" s="29"/>
      <c r="I442" s="29"/>
      <c r="J442" s="30"/>
      <c r="K442" s="88"/>
      <c r="L442" s="31"/>
      <c r="M442" s="29"/>
      <c r="N442" s="29"/>
      <c r="O442" s="29"/>
      <c r="P442" s="79"/>
      <c r="Q442" s="29"/>
      <c r="R442" s="29"/>
      <c r="S442" s="43"/>
      <c r="T442" s="22">
        <f t="shared" si="15"/>
        <v>21</v>
      </c>
      <c r="U442" s="22"/>
      <c r="V442" s="22"/>
      <c r="W442" s="32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4.25" customHeight="1">
      <c r="A443" s="29"/>
      <c r="B443" s="29"/>
      <c r="C443" s="29"/>
      <c r="D443" s="29"/>
      <c r="E443" s="30"/>
      <c r="F443" s="29"/>
      <c r="G443" s="29"/>
      <c r="H443" s="29"/>
      <c r="I443" s="29"/>
      <c r="J443" s="30"/>
      <c r="K443" s="88"/>
      <c r="L443" s="31"/>
      <c r="M443" s="29"/>
      <c r="N443" s="29"/>
      <c r="O443" s="29"/>
      <c r="P443" s="79"/>
      <c r="Q443" s="29"/>
      <c r="R443" s="29"/>
      <c r="S443" s="43"/>
      <c r="T443" s="22">
        <f t="shared" si="15"/>
        <v>21</v>
      </c>
      <c r="U443" s="22"/>
      <c r="V443" s="22"/>
      <c r="W443" s="32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4.25" customHeight="1">
      <c r="A444" s="29"/>
      <c r="B444" s="29"/>
      <c r="C444" s="29"/>
      <c r="D444" s="29"/>
      <c r="E444" s="30"/>
      <c r="F444" s="29"/>
      <c r="G444" s="29"/>
      <c r="H444" s="29"/>
      <c r="I444" s="29"/>
      <c r="J444" s="30"/>
      <c r="K444" s="88"/>
      <c r="L444" s="31"/>
      <c r="M444" s="29"/>
      <c r="N444" s="29"/>
      <c r="O444" s="29"/>
      <c r="P444" s="79"/>
      <c r="Q444" s="29"/>
      <c r="R444" s="29"/>
      <c r="S444" s="43"/>
      <c r="T444" s="22">
        <f t="shared" si="15"/>
        <v>21</v>
      </c>
      <c r="U444" s="22"/>
      <c r="V444" s="22"/>
      <c r="W444" s="32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4.25" customHeight="1">
      <c r="A445" s="29"/>
      <c r="B445" s="29"/>
      <c r="C445" s="29"/>
      <c r="D445" s="29"/>
      <c r="E445" s="30"/>
      <c r="F445" s="29"/>
      <c r="G445" s="29"/>
      <c r="H445" s="29"/>
      <c r="I445" s="29"/>
      <c r="J445" s="30"/>
      <c r="K445" s="88"/>
      <c r="L445" s="31"/>
      <c r="M445" s="29"/>
      <c r="N445" s="29"/>
      <c r="O445" s="29"/>
      <c r="P445" s="79"/>
      <c r="Q445" s="29"/>
      <c r="R445" s="29"/>
      <c r="S445" s="43"/>
      <c r="T445" s="22">
        <f t="shared" si="15"/>
        <v>21</v>
      </c>
      <c r="U445" s="22"/>
      <c r="V445" s="22"/>
      <c r="W445" s="32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4.25" customHeight="1">
      <c r="A446" s="29"/>
      <c r="B446" s="29"/>
      <c r="C446" s="29"/>
      <c r="D446" s="29"/>
      <c r="E446" s="30"/>
      <c r="F446" s="29"/>
      <c r="G446" s="29"/>
      <c r="H446" s="29"/>
      <c r="I446" s="29"/>
      <c r="J446" s="30"/>
      <c r="K446" s="88"/>
      <c r="L446" s="31"/>
      <c r="M446" s="29"/>
      <c r="N446" s="29"/>
      <c r="O446" s="29"/>
      <c r="P446" s="79"/>
      <c r="Q446" s="29"/>
      <c r="R446" s="29"/>
      <c r="S446" s="43"/>
      <c r="T446" s="22">
        <f t="shared" si="15"/>
        <v>21</v>
      </c>
      <c r="U446" s="22"/>
      <c r="V446" s="22"/>
      <c r="W446" s="32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4.25" customHeight="1">
      <c r="A447" s="29"/>
      <c r="B447" s="29"/>
      <c r="C447" s="29"/>
      <c r="D447" s="29"/>
      <c r="E447" s="30"/>
      <c r="F447" s="29"/>
      <c r="G447" s="29"/>
      <c r="H447" s="29"/>
      <c r="I447" s="29"/>
      <c r="J447" s="30"/>
      <c r="K447" s="88"/>
      <c r="L447" s="31"/>
      <c r="M447" s="29"/>
      <c r="N447" s="29"/>
      <c r="O447" s="29"/>
      <c r="P447" s="79"/>
      <c r="Q447" s="29"/>
      <c r="R447" s="29"/>
      <c r="S447" s="43"/>
      <c r="T447" s="22">
        <f t="shared" si="15"/>
        <v>21</v>
      </c>
      <c r="U447" s="22"/>
      <c r="V447" s="22"/>
      <c r="W447" s="32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4.25" customHeight="1">
      <c r="A448" s="29"/>
      <c r="B448" s="29"/>
      <c r="C448" s="29"/>
      <c r="D448" s="29"/>
      <c r="E448" s="30"/>
      <c r="F448" s="29"/>
      <c r="G448" s="29"/>
      <c r="H448" s="29"/>
      <c r="I448" s="29"/>
      <c r="J448" s="30"/>
      <c r="K448" s="88"/>
      <c r="L448" s="31"/>
      <c r="M448" s="29"/>
      <c r="N448" s="29"/>
      <c r="O448" s="29"/>
      <c r="P448" s="79"/>
      <c r="Q448" s="29"/>
      <c r="R448" s="29"/>
      <c r="S448" s="43"/>
      <c r="T448" s="22">
        <f t="shared" si="15"/>
        <v>21</v>
      </c>
      <c r="U448" s="22"/>
      <c r="V448" s="22"/>
      <c r="W448" s="32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4.25" customHeight="1">
      <c r="A449" s="29"/>
      <c r="B449" s="29"/>
      <c r="C449" s="29"/>
      <c r="D449" s="29"/>
      <c r="E449" s="30"/>
      <c r="F449" s="29"/>
      <c r="G449" s="29"/>
      <c r="H449" s="29"/>
      <c r="I449" s="29"/>
      <c r="J449" s="30"/>
      <c r="K449" s="88"/>
      <c r="L449" s="31"/>
      <c r="M449" s="29"/>
      <c r="N449" s="29"/>
      <c r="O449" s="29"/>
      <c r="P449" s="79"/>
      <c r="Q449" s="29"/>
      <c r="R449" s="29"/>
      <c r="S449" s="43"/>
      <c r="T449" s="22">
        <f t="shared" si="15"/>
        <v>21</v>
      </c>
      <c r="U449" s="22"/>
      <c r="V449" s="22"/>
      <c r="W449" s="32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4.25" customHeight="1">
      <c r="A450" s="29"/>
      <c r="B450" s="29"/>
      <c r="C450" s="29"/>
      <c r="D450" s="29"/>
      <c r="E450" s="30"/>
      <c r="F450" s="29"/>
      <c r="G450" s="29"/>
      <c r="H450" s="29"/>
      <c r="I450" s="29"/>
      <c r="J450" s="30"/>
      <c r="K450" s="88"/>
      <c r="L450" s="31"/>
      <c r="M450" s="29"/>
      <c r="N450" s="29"/>
      <c r="O450" s="29"/>
      <c r="P450" s="79"/>
      <c r="Q450" s="29"/>
      <c r="R450" s="29"/>
      <c r="S450" s="43"/>
      <c r="T450" s="22">
        <f t="shared" si="15"/>
        <v>21</v>
      </c>
      <c r="U450" s="22"/>
      <c r="V450" s="22"/>
      <c r="W450" s="32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4.25" customHeight="1">
      <c r="A451" s="29"/>
      <c r="B451" s="29"/>
      <c r="C451" s="29"/>
      <c r="D451" s="29"/>
      <c r="E451" s="30"/>
      <c r="F451" s="29"/>
      <c r="G451" s="29"/>
      <c r="H451" s="29"/>
      <c r="I451" s="29"/>
      <c r="J451" s="30"/>
      <c r="K451" s="88"/>
      <c r="L451" s="31"/>
      <c r="M451" s="29"/>
      <c r="N451" s="29"/>
      <c r="O451" s="29"/>
      <c r="P451" s="79"/>
      <c r="Q451" s="29"/>
      <c r="R451" s="29"/>
      <c r="S451" s="43"/>
      <c r="T451" s="22">
        <f t="shared" si="15"/>
        <v>21</v>
      </c>
      <c r="U451" s="22"/>
      <c r="V451" s="22"/>
      <c r="W451" s="32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4.25" customHeight="1">
      <c r="A452" s="29"/>
      <c r="B452" s="29"/>
      <c r="C452" s="29"/>
      <c r="D452" s="29"/>
      <c r="E452" s="30"/>
      <c r="F452" s="29"/>
      <c r="G452" s="29"/>
      <c r="H452" s="29"/>
      <c r="I452" s="29"/>
      <c r="J452" s="30"/>
      <c r="K452" s="88"/>
      <c r="L452" s="31"/>
      <c r="M452" s="29"/>
      <c r="N452" s="29"/>
      <c r="O452" s="29"/>
      <c r="P452" s="79"/>
      <c r="Q452" s="29"/>
      <c r="R452" s="29"/>
      <c r="S452" s="43"/>
      <c r="T452" s="22">
        <f t="shared" si="15"/>
        <v>21</v>
      </c>
      <c r="U452" s="22"/>
      <c r="V452" s="22"/>
      <c r="W452" s="32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4.25" customHeight="1">
      <c r="A453" s="29"/>
      <c r="B453" s="29"/>
      <c r="C453" s="29"/>
      <c r="D453" s="29"/>
      <c r="E453" s="30"/>
      <c r="F453" s="29"/>
      <c r="G453" s="29"/>
      <c r="H453" s="29"/>
      <c r="I453" s="29"/>
      <c r="J453" s="30"/>
      <c r="K453" s="88"/>
      <c r="L453" s="31"/>
      <c r="M453" s="29"/>
      <c r="N453" s="29"/>
      <c r="O453" s="29"/>
      <c r="P453" s="79"/>
      <c r="Q453" s="29"/>
      <c r="R453" s="29"/>
      <c r="S453" s="43"/>
      <c r="T453" s="22">
        <f t="shared" si="15"/>
        <v>21</v>
      </c>
      <c r="U453" s="22"/>
      <c r="V453" s="22"/>
      <c r="W453" s="32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4.25" customHeight="1">
      <c r="A454" s="29"/>
      <c r="B454" s="29"/>
      <c r="C454" s="29"/>
      <c r="D454" s="29"/>
      <c r="E454" s="30"/>
      <c r="F454" s="29"/>
      <c r="G454" s="29"/>
      <c r="H454" s="29"/>
      <c r="I454" s="29"/>
      <c r="J454" s="30"/>
      <c r="K454" s="88"/>
      <c r="L454" s="31"/>
      <c r="M454" s="29"/>
      <c r="N454" s="29"/>
      <c r="O454" s="29"/>
      <c r="P454" s="79"/>
      <c r="Q454" s="29"/>
      <c r="R454" s="29"/>
      <c r="S454" s="43"/>
      <c r="T454" s="22">
        <f t="shared" si="15"/>
        <v>21</v>
      </c>
      <c r="U454" s="22"/>
      <c r="V454" s="22"/>
      <c r="W454" s="32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4.25" customHeight="1">
      <c r="A455" s="29"/>
      <c r="B455" s="29"/>
      <c r="C455" s="29"/>
      <c r="D455" s="29"/>
      <c r="E455" s="30"/>
      <c r="F455" s="29"/>
      <c r="G455" s="29"/>
      <c r="H455" s="29"/>
      <c r="I455" s="29"/>
      <c r="J455" s="30"/>
      <c r="K455" s="88"/>
      <c r="L455" s="31"/>
      <c r="M455" s="29"/>
      <c r="N455" s="29"/>
      <c r="O455" s="29"/>
      <c r="P455" s="79"/>
      <c r="Q455" s="29"/>
      <c r="R455" s="29"/>
      <c r="S455" s="43"/>
      <c r="T455" s="22">
        <f t="shared" si="15"/>
        <v>21</v>
      </c>
      <c r="U455" s="22"/>
      <c r="V455" s="22"/>
      <c r="W455" s="32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4.25" customHeight="1">
      <c r="A456" s="29"/>
      <c r="B456" s="29"/>
      <c r="C456" s="29"/>
      <c r="D456" s="29"/>
      <c r="E456" s="30"/>
      <c r="F456" s="29"/>
      <c r="G456" s="29"/>
      <c r="H456" s="29"/>
      <c r="I456" s="29"/>
      <c r="J456" s="30"/>
      <c r="K456" s="88"/>
      <c r="L456" s="31"/>
      <c r="M456" s="29"/>
      <c r="N456" s="29"/>
      <c r="O456" s="29"/>
      <c r="P456" s="79"/>
      <c r="Q456" s="29"/>
      <c r="R456" s="29"/>
      <c r="S456" s="43"/>
      <c r="T456" s="22">
        <f t="shared" si="15"/>
        <v>21</v>
      </c>
      <c r="U456" s="22"/>
      <c r="V456" s="22"/>
      <c r="W456" s="32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4.25" customHeight="1">
      <c r="A457" s="29"/>
      <c r="B457" s="29"/>
      <c r="C457" s="29"/>
      <c r="D457" s="29"/>
      <c r="E457" s="30"/>
      <c r="F457" s="29"/>
      <c r="G457" s="29"/>
      <c r="H457" s="29"/>
      <c r="I457" s="29"/>
      <c r="J457" s="30"/>
      <c r="K457" s="88"/>
      <c r="L457" s="31"/>
      <c r="M457" s="29"/>
      <c r="N457" s="29"/>
      <c r="O457" s="29"/>
      <c r="P457" s="79"/>
      <c r="Q457" s="29"/>
      <c r="R457" s="29"/>
      <c r="S457" s="43"/>
      <c r="T457" s="22">
        <f t="shared" si="15"/>
        <v>21</v>
      </c>
      <c r="U457" s="22"/>
      <c r="V457" s="22"/>
      <c r="W457" s="32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4.25" customHeight="1">
      <c r="A458" s="29"/>
      <c r="B458" s="29"/>
      <c r="C458" s="29"/>
      <c r="D458" s="29"/>
      <c r="E458" s="30"/>
      <c r="F458" s="29"/>
      <c r="G458" s="29"/>
      <c r="H458" s="29"/>
      <c r="I458" s="29"/>
      <c r="J458" s="30"/>
      <c r="K458" s="88"/>
      <c r="L458" s="31"/>
      <c r="M458" s="29"/>
      <c r="N458" s="29"/>
      <c r="O458" s="29"/>
      <c r="P458" s="79"/>
      <c r="Q458" s="29"/>
      <c r="R458" s="29"/>
      <c r="S458" s="43"/>
      <c r="T458" s="22">
        <f t="shared" si="15"/>
        <v>21</v>
      </c>
      <c r="U458" s="22"/>
      <c r="V458" s="22"/>
      <c r="W458" s="32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4.25" customHeight="1">
      <c r="A459" s="29"/>
      <c r="B459" s="29"/>
      <c r="C459" s="29"/>
      <c r="D459" s="29"/>
      <c r="E459" s="30"/>
      <c r="F459" s="29"/>
      <c r="G459" s="29"/>
      <c r="H459" s="29"/>
      <c r="I459" s="29"/>
      <c r="J459" s="30"/>
      <c r="K459" s="88"/>
      <c r="L459" s="31"/>
      <c r="M459" s="29"/>
      <c r="N459" s="29"/>
      <c r="O459" s="29"/>
      <c r="P459" s="79"/>
      <c r="Q459" s="29"/>
      <c r="R459" s="29"/>
      <c r="S459" s="43"/>
      <c r="T459" s="22">
        <f t="shared" si="15"/>
        <v>21</v>
      </c>
      <c r="U459" s="22"/>
      <c r="V459" s="22"/>
      <c r="W459" s="32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4.25" customHeight="1">
      <c r="A460" s="29"/>
      <c r="B460" s="29"/>
      <c r="C460" s="29"/>
      <c r="D460" s="29"/>
      <c r="E460" s="30"/>
      <c r="F460" s="29"/>
      <c r="G460" s="29"/>
      <c r="H460" s="29"/>
      <c r="I460" s="29"/>
      <c r="J460" s="30"/>
      <c r="K460" s="88"/>
      <c r="L460" s="31"/>
      <c r="M460" s="29"/>
      <c r="N460" s="29"/>
      <c r="O460" s="29"/>
      <c r="P460" s="79"/>
      <c r="Q460" s="29"/>
      <c r="R460" s="29"/>
      <c r="S460" s="43"/>
      <c r="T460" s="22">
        <f t="shared" si="15"/>
        <v>21</v>
      </c>
      <c r="U460" s="22"/>
      <c r="V460" s="22"/>
      <c r="W460" s="32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4.25" customHeight="1">
      <c r="A461" s="29"/>
      <c r="B461" s="29"/>
      <c r="C461" s="29"/>
      <c r="D461" s="29"/>
      <c r="E461" s="30"/>
      <c r="F461" s="29"/>
      <c r="G461" s="29"/>
      <c r="H461" s="29"/>
      <c r="I461" s="29"/>
      <c r="J461" s="30"/>
      <c r="K461" s="88"/>
      <c r="L461" s="31"/>
      <c r="M461" s="29"/>
      <c r="N461" s="29"/>
      <c r="O461" s="29"/>
      <c r="P461" s="79"/>
      <c r="Q461" s="29"/>
      <c r="R461" s="29"/>
      <c r="S461" s="43"/>
      <c r="T461" s="22">
        <f t="shared" si="15"/>
        <v>21</v>
      </c>
      <c r="U461" s="22"/>
      <c r="V461" s="22"/>
      <c r="W461" s="32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4.25" customHeight="1">
      <c r="A462" s="29"/>
      <c r="B462" s="29"/>
      <c r="C462" s="29"/>
      <c r="D462" s="29"/>
      <c r="E462" s="30"/>
      <c r="F462" s="29"/>
      <c r="G462" s="29"/>
      <c r="H462" s="29"/>
      <c r="I462" s="29"/>
      <c r="J462" s="30"/>
      <c r="K462" s="88"/>
      <c r="L462" s="31"/>
      <c r="M462" s="29"/>
      <c r="N462" s="29"/>
      <c r="O462" s="29"/>
      <c r="P462" s="79"/>
      <c r="Q462" s="29"/>
      <c r="R462" s="29"/>
      <c r="S462" s="43"/>
      <c r="T462" s="22">
        <f t="shared" si="15"/>
        <v>21</v>
      </c>
      <c r="U462" s="22"/>
      <c r="V462" s="22"/>
      <c r="W462" s="32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4.25" customHeight="1">
      <c r="A463" s="29"/>
      <c r="B463" s="29"/>
      <c r="C463" s="29"/>
      <c r="D463" s="29"/>
      <c r="E463" s="30"/>
      <c r="F463" s="29"/>
      <c r="G463" s="29"/>
      <c r="H463" s="29"/>
      <c r="I463" s="29"/>
      <c r="J463" s="30"/>
      <c r="K463" s="88"/>
      <c r="L463" s="31"/>
      <c r="M463" s="29"/>
      <c r="N463" s="29"/>
      <c r="O463" s="29"/>
      <c r="P463" s="79"/>
      <c r="Q463" s="29"/>
      <c r="R463" s="29"/>
      <c r="S463" s="43"/>
      <c r="T463" s="22">
        <f t="shared" si="15"/>
        <v>21</v>
      </c>
      <c r="U463" s="22"/>
      <c r="V463" s="22"/>
      <c r="W463" s="32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4.25" customHeight="1">
      <c r="A464" s="29"/>
      <c r="B464" s="29"/>
      <c r="C464" s="29"/>
      <c r="D464" s="29"/>
      <c r="E464" s="30"/>
      <c r="F464" s="29"/>
      <c r="G464" s="29"/>
      <c r="H464" s="29"/>
      <c r="I464" s="29"/>
      <c r="J464" s="30"/>
      <c r="K464" s="88"/>
      <c r="L464" s="31"/>
      <c r="M464" s="29"/>
      <c r="N464" s="29"/>
      <c r="O464" s="29"/>
      <c r="P464" s="79"/>
      <c r="Q464" s="29"/>
      <c r="R464" s="29"/>
      <c r="S464" s="43"/>
      <c r="T464" s="22">
        <f t="shared" si="15"/>
        <v>21</v>
      </c>
      <c r="U464" s="22"/>
      <c r="V464" s="22"/>
      <c r="W464" s="32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4.25" customHeight="1">
      <c r="A465" s="29"/>
      <c r="B465" s="29"/>
      <c r="C465" s="29"/>
      <c r="D465" s="29"/>
      <c r="E465" s="30"/>
      <c r="F465" s="29"/>
      <c r="G465" s="29"/>
      <c r="H465" s="29"/>
      <c r="I465" s="29"/>
      <c r="J465" s="30"/>
      <c r="K465" s="88"/>
      <c r="L465" s="31"/>
      <c r="M465" s="29"/>
      <c r="N465" s="29"/>
      <c r="O465" s="29"/>
      <c r="P465" s="79"/>
      <c r="Q465" s="29"/>
      <c r="R465" s="29"/>
      <c r="S465" s="43"/>
      <c r="T465" s="22">
        <f t="shared" si="15"/>
        <v>21</v>
      </c>
      <c r="U465" s="22"/>
      <c r="V465" s="22"/>
      <c r="W465" s="32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4.25" customHeight="1">
      <c r="A466" s="29"/>
      <c r="B466" s="29"/>
      <c r="C466" s="29"/>
      <c r="D466" s="29"/>
      <c r="E466" s="30"/>
      <c r="F466" s="29"/>
      <c r="G466" s="29"/>
      <c r="H466" s="29"/>
      <c r="I466" s="29"/>
      <c r="J466" s="30"/>
      <c r="K466" s="88"/>
      <c r="L466" s="31"/>
      <c r="M466" s="29"/>
      <c r="N466" s="29"/>
      <c r="O466" s="29"/>
      <c r="P466" s="79"/>
      <c r="Q466" s="29"/>
      <c r="R466" s="29"/>
      <c r="S466" s="43"/>
      <c r="T466" s="22">
        <f t="shared" ref="T466:T529" si="16">Q466+21</f>
        <v>21</v>
      </c>
      <c r="U466" s="22"/>
      <c r="V466" s="22"/>
      <c r="W466" s="32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4.25" customHeight="1">
      <c r="A467" s="29"/>
      <c r="B467" s="29"/>
      <c r="C467" s="29"/>
      <c r="D467" s="29"/>
      <c r="E467" s="30"/>
      <c r="F467" s="29"/>
      <c r="G467" s="29"/>
      <c r="H467" s="29"/>
      <c r="I467" s="29"/>
      <c r="J467" s="30"/>
      <c r="K467" s="88"/>
      <c r="L467" s="31"/>
      <c r="M467" s="29"/>
      <c r="N467" s="29"/>
      <c r="O467" s="29"/>
      <c r="P467" s="79"/>
      <c r="Q467" s="29"/>
      <c r="R467" s="29"/>
      <c r="S467" s="43"/>
      <c r="T467" s="22">
        <f t="shared" si="16"/>
        <v>21</v>
      </c>
      <c r="U467" s="22"/>
      <c r="V467" s="22"/>
      <c r="W467" s="32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4.25" customHeight="1">
      <c r="A468" s="29"/>
      <c r="B468" s="29"/>
      <c r="C468" s="29"/>
      <c r="D468" s="29"/>
      <c r="E468" s="30"/>
      <c r="F468" s="29"/>
      <c r="G468" s="29"/>
      <c r="H468" s="29"/>
      <c r="I468" s="29"/>
      <c r="J468" s="30"/>
      <c r="K468" s="88"/>
      <c r="L468" s="31"/>
      <c r="M468" s="29"/>
      <c r="N468" s="29"/>
      <c r="O468" s="29"/>
      <c r="P468" s="79"/>
      <c r="Q468" s="29"/>
      <c r="R468" s="29"/>
      <c r="S468" s="43"/>
      <c r="T468" s="22">
        <f t="shared" si="16"/>
        <v>21</v>
      </c>
      <c r="U468" s="22"/>
      <c r="V468" s="22"/>
      <c r="W468" s="32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4.25" customHeight="1">
      <c r="A469" s="29"/>
      <c r="B469" s="29"/>
      <c r="C469" s="29"/>
      <c r="D469" s="29"/>
      <c r="E469" s="30"/>
      <c r="F469" s="29"/>
      <c r="G469" s="29"/>
      <c r="H469" s="29"/>
      <c r="I469" s="29"/>
      <c r="J469" s="30"/>
      <c r="K469" s="88"/>
      <c r="L469" s="31"/>
      <c r="M469" s="29"/>
      <c r="N469" s="29"/>
      <c r="O469" s="29"/>
      <c r="P469" s="79"/>
      <c r="Q469" s="29"/>
      <c r="R469" s="29"/>
      <c r="S469" s="43"/>
      <c r="T469" s="22">
        <f t="shared" si="16"/>
        <v>21</v>
      </c>
      <c r="U469" s="22"/>
      <c r="V469" s="22"/>
      <c r="W469" s="32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4.25" customHeight="1">
      <c r="A470" s="29"/>
      <c r="B470" s="29"/>
      <c r="C470" s="29"/>
      <c r="D470" s="29"/>
      <c r="E470" s="30"/>
      <c r="F470" s="29"/>
      <c r="G470" s="29"/>
      <c r="H470" s="29"/>
      <c r="I470" s="29"/>
      <c r="J470" s="30"/>
      <c r="K470" s="88"/>
      <c r="L470" s="31"/>
      <c r="M470" s="29"/>
      <c r="N470" s="29"/>
      <c r="O470" s="29"/>
      <c r="P470" s="79"/>
      <c r="Q470" s="29"/>
      <c r="R470" s="29"/>
      <c r="S470" s="43"/>
      <c r="T470" s="22">
        <f t="shared" si="16"/>
        <v>21</v>
      </c>
      <c r="U470" s="22"/>
      <c r="V470" s="22"/>
      <c r="W470" s="32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4.25" customHeight="1">
      <c r="A471" s="29"/>
      <c r="B471" s="29"/>
      <c r="C471" s="29"/>
      <c r="D471" s="29"/>
      <c r="E471" s="30"/>
      <c r="F471" s="29"/>
      <c r="G471" s="29"/>
      <c r="H471" s="29"/>
      <c r="I471" s="29"/>
      <c r="J471" s="30"/>
      <c r="K471" s="88"/>
      <c r="L471" s="31"/>
      <c r="M471" s="29"/>
      <c r="N471" s="29"/>
      <c r="O471" s="29"/>
      <c r="P471" s="79"/>
      <c r="Q471" s="29"/>
      <c r="R471" s="29"/>
      <c r="S471" s="43"/>
      <c r="T471" s="22">
        <f t="shared" si="16"/>
        <v>21</v>
      </c>
      <c r="U471" s="22"/>
      <c r="V471" s="22"/>
      <c r="W471" s="32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4.25" customHeight="1">
      <c r="A472" s="29"/>
      <c r="B472" s="29"/>
      <c r="C472" s="29"/>
      <c r="D472" s="29"/>
      <c r="E472" s="30"/>
      <c r="F472" s="29"/>
      <c r="G472" s="29"/>
      <c r="H472" s="29"/>
      <c r="I472" s="29"/>
      <c r="J472" s="30"/>
      <c r="K472" s="88"/>
      <c r="L472" s="31"/>
      <c r="M472" s="29"/>
      <c r="N472" s="29"/>
      <c r="O472" s="29"/>
      <c r="P472" s="79"/>
      <c r="Q472" s="29"/>
      <c r="R472" s="29"/>
      <c r="S472" s="43"/>
      <c r="T472" s="22">
        <f t="shared" si="16"/>
        <v>21</v>
      </c>
      <c r="U472" s="22"/>
      <c r="V472" s="22"/>
      <c r="W472" s="32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4.25" customHeight="1">
      <c r="A473" s="29"/>
      <c r="B473" s="29"/>
      <c r="C473" s="29"/>
      <c r="D473" s="29"/>
      <c r="E473" s="30"/>
      <c r="F473" s="29"/>
      <c r="G473" s="29"/>
      <c r="H473" s="29"/>
      <c r="I473" s="29"/>
      <c r="J473" s="30"/>
      <c r="K473" s="88"/>
      <c r="L473" s="31"/>
      <c r="M473" s="29"/>
      <c r="N473" s="29"/>
      <c r="O473" s="29"/>
      <c r="P473" s="79"/>
      <c r="Q473" s="29"/>
      <c r="R473" s="29"/>
      <c r="S473" s="43"/>
      <c r="T473" s="22">
        <f t="shared" si="16"/>
        <v>21</v>
      </c>
      <c r="U473" s="22"/>
      <c r="V473" s="22"/>
      <c r="W473" s="32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4.25" customHeight="1">
      <c r="A474" s="29"/>
      <c r="B474" s="29"/>
      <c r="C474" s="29"/>
      <c r="D474" s="29"/>
      <c r="E474" s="30"/>
      <c r="F474" s="29"/>
      <c r="G474" s="29"/>
      <c r="H474" s="29"/>
      <c r="I474" s="29"/>
      <c r="J474" s="30"/>
      <c r="K474" s="88"/>
      <c r="L474" s="31"/>
      <c r="M474" s="29"/>
      <c r="N474" s="29"/>
      <c r="O474" s="29"/>
      <c r="P474" s="79"/>
      <c r="Q474" s="29"/>
      <c r="R474" s="29"/>
      <c r="S474" s="43"/>
      <c r="T474" s="22">
        <f t="shared" si="16"/>
        <v>21</v>
      </c>
      <c r="U474" s="22"/>
      <c r="V474" s="22"/>
      <c r="W474" s="32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4.25" customHeight="1">
      <c r="A475" s="29"/>
      <c r="B475" s="29"/>
      <c r="C475" s="29"/>
      <c r="D475" s="29"/>
      <c r="E475" s="30"/>
      <c r="F475" s="29"/>
      <c r="G475" s="29"/>
      <c r="H475" s="29"/>
      <c r="I475" s="29"/>
      <c r="J475" s="30"/>
      <c r="K475" s="88"/>
      <c r="L475" s="31"/>
      <c r="M475" s="29"/>
      <c r="N475" s="29"/>
      <c r="O475" s="29"/>
      <c r="P475" s="79"/>
      <c r="Q475" s="29"/>
      <c r="R475" s="29"/>
      <c r="S475" s="43"/>
      <c r="T475" s="22">
        <f t="shared" si="16"/>
        <v>21</v>
      </c>
      <c r="U475" s="22"/>
      <c r="V475" s="22"/>
      <c r="W475" s="32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4.25" customHeight="1">
      <c r="A476" s="29"/>
      <c r="B476" s="29"/>
      <c r="C476" s="29"/>
      <c r="D476" s="29"/>
      <c r="E476" s="30"/>
      <c r="F476" s="29"/>
      <c r="G476" s="29"/>
      <c r="H476" s="29"/>
      <c r="I476" s="29"/>
      <c r="J476" s="30"/>
      <c r="K476" s="88"/>
      <c r="L476" s="31"/>
      <c r="M476" s="29"/>
      <c r="N476" s="29"/>
      <c r="O476" s="29"/>
      <c r="P476" s="79"/>
      <c r="Q476" s="29"/>
      <c r="R476" s="29"/>
      <c r="S476" s="43"/>
      <c r="T476" s="22">
        <f t="shared" si="16"/>
        <v>21</v>
      </c>
      <c r="U476" s="22"/>
      <c r="V476" s="22"/>
      <c r="W476" s="32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4.25" customHeight="1">
      <c r="A477" s="29"/>
      <c r="B477" s="29"/>
      <c r="C477" s="29"/>
      <c r="D477" s="29"/>
      <c r="E477" s="30"/>
      <c r="F477" s="29"/>
      <c r="G477" s="29"/>
      <c r="H477" s="29"/>
      <c r="I477" s="29"/>
      <c r="J477" s="30"/>
      <c r="K477" s="88"/>
      <c r="L477" s="31"/>
      <c r="M477" s="29"/>
      <c r="N477" s="29"/>
      <c r="O477" s="29"/>
      <c r="P477" s="79"/>
      <c r="Q477" s="29"/>
      <c r="R477" s="29"/>
      <c r="S477" s="43"/>
      <c r="T477" s="22">
        <f t="shared" si="16"/>
        <v>21</v>
      </c>
      <c r="U477" s="22"/>
      <c r="V477" s="22"/>
      <c r="W477" s="32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4.25" customHeight="1">
      <c r="A478" s="29"/>
      <c r="B478" s="29"/>
      <c r="C478" s="29"/>
      <c r="D478" s="29"/>
      <c r="E478" s="30"/>
      <c r="F478" s="29"/>
      <c r="G478" s="29"/>
      <c r="H478" s="29"/>
      <c r="I478" s="29"/>
      <c r="J478" s="30"/>
      <c r="K478" s="88"/>
      <c r="L478" s="31"/>
      <c r="M478" s="29"/>
      <c r="N478" s="29"/>
      <c r="O478" s="29"/>
      <c r="P478" s="79"/>
      <c r="Q478" s="29"/>
      <c r="R478" s="29"/>
      <c r="S478" s="43"/>
      <c r="T478" s="22">
        <f t="shared" si="16"/>
        <v>21</v>
      </c>
      <c r="U478" s="22"/>
      <c r="V478" s="22"/>
      <c r="W478" s="32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4.25" customHeight="1">
      <c r="A479" s="29"/>
      <c r="B479" s="29"/>
      <c r="C479" s="29"/>
      <c r="D479" s="29"/>
      <c r="E479" s="30"/>
      <c r="F479" s="29"/>
      <c r="G479" s="29"/>
      <c r="H479" s="29"/>
      <c r="I479" s="29"/>
      <c r="J479" s="30"/>
      <c r="K479" s="88"/>
      <c r="L479" s="31"/>
      <c r="M479" s="29"/>
      <c r="N479" s="29"/>
      <c r="O479" s="29"/>
      <c r="P479" s="79"/>
      <c r="Q479" s="29"/>
      <c r="R479" s="29"/>
      <c r="S479" s="43"/>
      <c r="T479" s="22">
        <f t="shared" si="16"/>
        <v>21</v>
      </c>
      <c r="U479" s="22"/>
      <c r="V479" s="22"/>
      <c r="W479" s="32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4.25" customHeight="1">
      <c r="A480" s="29"/>
      <c r="B480" s="29"/>
      <c r="C480" s="29"/>
      <c r="D480" s="29"/>
      <c r="E480" s="30"/>
      <c r="F480" s="29"/>
      <c r="G480" s="29"/>
      <c r="H480" s="29"/>
      <c r="I480" s="29"/>
      <c r="J480" s="30"/>
      <c r="K480" s="88"/>
      <c r="L480" s="31"/>
      <c r="M480" s="29"/>
      <c r="N480" s="29"/>
      <c r="O480" s="29"/>
      <c r="P480" s="79"/>
      <c r="Q480" s="29"/>
      <c r="R480" s="29"/>
      <c r="S480" s="43"/>
      <c r="T480" s="22">
        <f t="shared" si="16"/>
        <v>21</v>
      </c>
      <c r="U480" s="22"/>
      <c r="V480" s="22"/>
      <c r="W480" s="32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4.25" customHeight="1">
      <c r="A481" s="29"/>
      <c r="B481" s="29"/>
      <c r="C481" s="29"/>
      <c r="D481" s="29"/>
      <c r="E481" s="30"/>
      <c r="F481" s="29"/>
      <c r="G481" s="29"/>
      <c r="H481" s="29"/>
      <c r="I481" s="29"/>
      <c r="J481" s="30"/>
      <c r="K481" s="88"/>
      <c r="L481" s="31"/>
      <c r="M481" s="29"/>
      <c r="N481" s="29"/>
      <c r="O481" s="29"/>
      <c r="P481" s="79"/>
      <c r="Q481" s="29"/>
      <c r="R481" s="29"/>
      <c r="S481" s="43"/>
      <c r="T481" s="22">
        <f t="shared" si="16"/>
        <v>21</v>
      </c>
      <c r="U481" s="22"/>
      <c r="V481" s="22"/>
      <c r="W481" s="32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4.25" customHeight="1">
      <c r="A482" s="29"/>
      <c r="B482" s="29"/>
      <c r="C482" s="29"/>
      <c r="D482" s="29"/>
      <c r="E482" s="30"/>
      <c r="F482" s="29"/>
      <c r="G482" s="29"/>
      <c r="H482" s="29"/>
      <c r="I482" s="29"/>
      <c r="J482" s="30"/>
      <c r="K482" s="88"/>
      <c r="L482" s="31"/>
      <c r="M482" s="29"/>
      <c r="N482" s="29"/>
      <c r="O482" s="29"/>
      <c r="P482" s="79"/>
      <c r="Q482" s="29"/>
      <c r="R482" s="29"/>
      <c r="S482" s="43"/>
      <c r="T482" s="22">
        <f t="shared" si="16"/>
        <v>21</v>
      </c>
      <c r="U482" s="22"/>
      <c r="V482" s="22"/>
      <c r="W482" s="32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4.25" customHeight="1">
      <c r="A483" s="29"/>
      <c r="B483" s="29"/>
      <c r="C483" s="29"/>
      <c r="D483" s="29"/>
      <c r="E483" s="30"/>
      <c r="F483" s="29"/>
      <c r="G483" s="29"/>
      <c r="H483" s="29"/>
      <c r="I483" s="29"/>
      <c r="J483" s="30"/>
      <c r="K483" s="88"/>
      <c r="L483" s="31"/>
      <c r="M483" s="29"/>
      <c r="N483" s="29"/>
      <c r="O483" s="29"/>
      <c r="P483" s="79"/>
      <c r="Q483" s="29"/>
      <c r="R483" s="29"/>
      <c r="S483" s="43"/>
      <c r="T483" s="22">
        <f t="shared" si="16"/>
        <v>21</v>
      </c>
      <c r="U483" s="22"/>
      <c r="V483" s="22"/>
      <c r="W483" s="32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4.25" customHeight="1">
      <c r="A484" s="29"/>
      <c r="B484" s="29"/>
      <c r="C484" s="29"/>
      <c r="D484" s="29"/>
      <c r="E484" s="30"/>
      <c r="F484" s="29"/>
      <c r="G484" s="29"/>
      <c r="H484" s="29"/>
      <c r="I484" s="29"/>
      <c r="J484" s="30"/>
      <c r="K484" s="88"/>
      <c r="L484" s="31"/>
      <c r="M484" s="29"/>
      <c r="N484" s="29"/>
      <c r="O484" s="29"/>
      <c r="P484" s="79"/>
      <c r="Q484" s="29"/>
      <c r="R484" s="29"/>
      <c r="S484" s="43"/>
      <c r="T484" s="22">
        <f t="shared" si="16"/>
        <v>21</v>
      </c>
      <c r="U484" s="22"/>
      <c r="V484" s="22"/>
      <c r="W484" s="32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4.25" customHeight="1">
      <c r="A485" s="29"/>
      <c r="B485" s="29"/>
      <c r="C485" s="29"/>
      <c r="D485" s="29"/>
      <c r="E485" s="30"/>
      <c r="F485" s="29"/>
      <c r="G485" s="29"/>
      <c r="H485" s="29"/>
      <c r="I485" s="29"/>
      <c r="J485" s="30"/>
      <c r="K485" s="88"/>
      <c r="L485" s="31"/>
      <c r="M485" s="29"/>
      <c r="N485" s="29"/>
      <c r="O485" s="29"/>
      <c r="P485" s="79"/>
      <c r="Q485" s="29"/>
      <c r="R485" s="29"/>
      <c r="S485" s="43"/>
      <c r="T485" s="22">
        <f t="shared" si="16"/>
        <v>21</v>
      </c>
      <c r="U485" s="22"/>
      <c r="V485" s="22"/>
      <c r="W485" s="32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4.25" customHeight="1">
      <c r="A486" s="29"/>
      <c r="B486" s="29"/>
      <c r="C486" s="29"/>
      <c r="D486" s="29"/>
      <c r="E486" s="30"/>
      <c r="F486" s="29"/>
      <c r="G486" s="29"/>
      <c r="H486" s="29"/>
      <c r="I486" s="29"/>
      <c r="J486" s="30"/>
      <c r="K486" s="88"/>
      <c r="L486" s="31"/>
      <c r="M486" s="29"/>
      <c r="N486" s="29"/>
      <c r="O486" s="29"/>
      <c r="P486" s="79"/>
      <c r="Q486" s="29"/>
      <c r="R486" s="29"/>
      <c r="S486" s="43"/>
      <c r="T486" s="22">
        <f t="shared" si="16"/>
        <v>21</v>
      </c>
      <c r="U486" s="22"/>
      <c r="V486" s="22"/>
      <c r="W486" s="32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4.25" customHeight="1">
      <c r="A487" s="29"/>
      <c r="B487" s="29"/>
      <c r="C487" s="29"/>
      <c r="D487" s="29"/>
      <c r="E487" s="30"/>
      <c r="F487" s="29"/>
      <c r="G487" s="29"/>
      <c r="H487" s="29"/>
      <c r="I487" s="29"/>
      <c r="J487" s="30"/>
      <c r="K487" s="88"/>
      <c r="L487" s="31"/>
      <c r="M487" s="29"/>
      <c r="N487" s="29"/>
      <c r="O487" s="29"/>
      <c r="P487" s="79"/>
      <c r="Q487" s="29"/>
      <c r="R487" s="29"/>
      <c r="S487" s="43"/>
      <c r="T487" s="22">
        <f t="shared" si="16"/>
        <v>21</v>
      </c>
      <c r="U487" s="22"/>
      <c r="V487" s="22"/>
      <c r="W487" s="32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4.25" customHeight="1">
      <c r="A488" s="29"/>
      <c r="B488" s="29"/>
      <c r="C488" s="29"/>
      <c r="D488" s="29"/>
      <c r="E488" s="30"/>
      <c r="F488" s="29"/>
      <c r="G488" s="29"/>
      <c r="H488" s="29"/>
      <c r="I488" s="29"/>
      <c r="J488" s="30"/>
      <c r="K488" s="88"/>
      <c r="L488" s="31"/>
      <c r="M488" s="29"/>
      <c r="N488" s="29"/>
      <c r="O488" s="29"/>
      <c r="P488" s="79"/>
      <c r="Q488" s="29"/>
      <c r="R488" s="29"/>
      <c r="S488" s="43"/>
      <c r="T488" s="22">
        <f t="shared" si="16"/>
        <v>21</v>
      </c>
      <c r="U488" s="22"/>
      <c r="V488" s="22"/>
      <c r="W488" s="32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4.25" customHeight="1">
      <c r="A489" s="29"/>
      <c r="B489" s="29"/>
      <c r="C489" s="29"/>
      <c r="D489" s="29"/>
      <c r="E489" s="30"/>
      <c r="F489" s="29"/>
      <c r="G489" s="29"/>
      <c r="H489" s="29"/>
      <c r="I489" s="29"/>
      <c r="J489" s="30"/>
      <c r="K489" s="88"/>
      <c r="L489" s="31"/>
      <c r="M489" s="29"/>
      <c r="N489" s="29"/>
      <c r="O489" s="29"/>
      <c r="P489" s="79"/>
      <c r="Q489" s="29"/>
      <c r="R489" s="29"/>
      <c r="S489" s="43"/>
      <c r="T489" s="22">
        <f t="shared" si="16"/>
        <v>21</v>
      </c>
      <c r="U489" s="22"/>
      <c r="V489" s="22"/>
      <c r="W489" s="32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4.25" customHeight="1">
      <c r="A490" s="29"/>
      <c r="B490" s="29"/>
      <c r="C490" s="29"/>
      <c r="D490" s="29"/>
      <c r="E490" s="30"/>
      <c r="F490" s="29"/>
      <c r="G490" s="29"/>
      <c r="H490" s="29"/>
      <c r="I490" s="29"/>
      <c r="J490" s="30"/>
      <c r="K490" s="88"/>
      <c r="L490" s="31"/>
      <c r="M490" s="29"/>
      <c r="N490" s="29"/>
      <c r="O490" s="29"/>
      <c r="P490" s="79"/>
      <c r="Q490" s="29"/>
      <c r="R490" s="29"/>
      <c r="S490" s="43"/>
      <c r="T490" s="22">
        <f t="shared" si="16"/>
        <v>21</v>
      </c>
      <c r="U490" s="22"/>
      <c r="V490" s="22"/>
      <c r="W490" s="32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4.25" customHeight="1">
      <c r="A491" s="29"/>
      <c r="B491" s="29"/>
      <c r="C491" s="29"/>
      <c r="D491" s="29"/>
      <c r="E491" s="30"/>
      <c r="F491" s="29"/>
      <c r="G491" s="29"/>
      <c r="H491" s="29"/>
      <c r="I491" s="29"/>
      <c r="J491" s="30"/>
      <c r="K491" s="88"/>
      <c r="L491" s="31"/>
      <c r="M491" s="29"/>
      <c r="N491" s="29"/>
      <c r="O491" s="29"/>
      <c r="P491" s="79"/>
      <c r="Q491" s="29"/>
      <c r="R491" s="29"/>
      <c r="S491" s="43"/>
      <c r="T491" s="22">
        <f t="shared" si="16"/>
        <v>21</v>
      </c>
      <c r="U491" s="22"/>
      <c r="V491" s="22"/>
      <c r="W491" s="32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4.25" customHeight="1">
      <c r="A492" s="29"/>
      <c r="B492" s="29"/>
      <c r="C492" s="29"/>
      <c r="D492" s="29"/>
      <c r="E492" s="30"/>
      <c r="F492" s="29"/>
      <c r="G492" s="29"/>
      <c r="H492" s="29"/>
      <c r="I492" s="29"/>
      <c r="J492" s="30"/>
      <c r="K492" s="88"/>
      <c r="L492" s="31"/>
      <c r="M492" s="29"/>
      <c r="N492" s="29"/>
      <c r="O492" s="29"/>
      <c r="P492" s="79"/>
      <c r="Q492" s="29"/>
      <c r="R492" s="29"/>
      <c r="S492" s="43"/>
      <c r="T492" s="22">
        <f t="shared" si="16"/>
        <v>21</v>
      </c>
      <c r="U492" s="22"/>
      <c r="V492" s="22"/>
      <c r="W492" s="32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4.25" customHeight="1">
      <c r="A493" s="29"/>
      <c r="B493" s="29"/>
      <c r="C493" s="29"/>
      <c r="D493" s="29"/>
      <c r="E493" s="30"/>
      <c r="F493" s="29"/>
      <c r="G493" s="29"/>
      <c r="H493" s="29"/>
      <c r="I493" s="29"/>
      <c r="J493" s="30"/>
      <c r="K493" s="88"/>
      <c r="L493" s="31"/>
      <c r="M493" s="29"/>
      <c r="N493" s="29"/>
      <c r="O493" s="29"/>
      <c r="P493" s="79"/>
      <c r="Q493" s="29"/>
      <c r="R493" s="29"/>
      <c r="S493" s="43"/>
      <c r="T493" s="22">
        <f t="shared" si="16"/>
        <v>21</v>
      </c>
      <c r="U493" s="22"/>
      <c r="V493" s="22"/>
      <c r="W493" s="32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4.25" customHeight="1">
      <c r="A494" s="29"/>
      <c r="B494" s="29"/>
      <c r="C494" s="29"/>
      <c r="D494" s="29"/>
      <c r="E494" s="30"/>
      <c r="F494" s="29"/>
      <c r="G494" s="29"/>
      <c r="H494" s="29"/>
      <c r="I494" s="29"/>
      <c r="J494" s="30"/>
      <c r="K494" s="88"/>
      <c r="L494" s="31"/>
      <c r="M494" s="29"/>
      <c r="N494" s="29"/>
      <c r="O494" s="29"/>
      <c r="P494" s="79"/>
      <c r="Q494" s="29"/>
      <c r="R494" s="29"/>
      <c r="S494" s="43"/>
      <c r="T494" s="22">
        <f t="shared" si="16"/>
        <v>21</v>
      </c>
      <c r="U494" s="22"/>
      <c r="V494" s="22"/>
      <c r="W494" s="32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4.25" customHeight="1">
      <c r="A495" s="29"/>
      <c r="B495" s="29"/>
      <c r="C495" s="29"/>
      <c r="D495" s="29"/>
      <c r="E495" s="30"/>
      <c r="F495" s="29"/>
      <c r="G495" s="29"/>
      <c r="H495" s="29"/>
      <c r="I495" s="29"/>
      <c r="J495" s="30"/>
      <c r="K495" s="88"/>
      <c r="L495" s="31"/>
      <c r="M495" s="29"/>
      <c r="N495" s="29"/>
      <c r="O495" s="29"/>
      <c r="P495" s="79"/>
      <c r="Q495" s="29"/>
      <c r="R495" s="29"/>
      <c r="S495" s="43"/>
      <c r="T495" s="22">
        <f t="shared" si="16"/>
        <v>21</v>
      </c>
      <c r="U495" s="22"/>
      <c r="V495" s="22"/>
      <c r="W495" s="32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4.25" customHeight="1">
      <c r="A496" s="29"/>
      <c r="B496" s="29"/>
      <c r="C496" s="29"/>
      <c r="D496" s="29"/>
      <c r="E496" s="30"/>
      <c r="F496" s="29"/>
      <c r="G496" s="29"/>
      <c r="H496" s="29"/>
      <c r="I496" s="29"/>
      <c r="J496" s="30"/>
      <c r="K496" s="88"/>
      <c r="L496" s="31"/>
      <c r="M496" s="29"/>
      <c r="N496" s="29"/>
      <c r="O496" s="29"/>
      <c r="P496" s="79"/>
      <c r="Q496" s="29"/>
      <c r="R496" s="29"/>
      <c r="S496" s="43"/>
      <c r="T496" s="22">
        <f t="shared" si="16"/>
        <v>21</v>
      </c>
      <c r="U496" s="22"/>
      <c r="V496" s="22"/>
      <c r="W496" s="32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4.25" customHeight="1">
      <c r="A497" s="29"/>
      <c r="B497" s="29"/>
      <c r="C497" s="29"/>
      <c r="D497" s="29"/>
      <c r="E497" s="30"/>
      <c r="F497" s="29"/>
      <c r="G497" s="29"/>
      <c r="H497" s="29"/>
      <c r="I497" s="29"/>
      <c r="J497" s="30"/>
      <c r="K497" s="88"/>
      <c r="L497" s="31"/>
      <c r="M497" s="29"/>
      <c r="N497" s="29"/>
      <c r="O497" s="29"/>
      <c r="P497" s="79"/>
      <c r="Q497" s="29"/>
      <c r="R497" s="29"/>
      <c r="S497" s="43"/>
      <c r="T497" s="22">
        <f t="shared" si="16"/>
        <v>21</v>
      </c>
      <c r="U497" s="22"/>
      <c r="V497" s="22"/>
      <c r="W497" s="32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4.25" customHeight="1">
      <c r="A498" s="29"/>
      <c r="B498" s="29"/>
      <c r="C498" s="29"/>
      <c r="D498" s="29"/>
      <c r="E498" s="30"/>
      <c r="F498" s="29"/>
      <c r="G498" s="29"/>
      <c r="H498" s="29"/>
      <c r="I498" s="29"/>
      <c r="J498" s="30"/>
      <c r="K498" s="88"/>
      <c r="L498" s="31"/>
      <c r="M498" s="29"/>
      <c r="N498" s="29"/>
      <c r="O498" s="29"/>
      <c r="P498" s="79"/>
      <c r="Q498" s="29"/>
      <c r="R498" s="29"/>
      <c r="S498" s="43"/>
      <c r="T498" s="22">
        <f t="shared" si="16"/>
        <v>21</v>
      </c>
      <c r="U498" s="22"/>
      <c r="V498" s="22"/>
      <c r="W498" s="32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4.25" customHeight="1">
      <c r="A499" s="29"/>
      <c r="B499" s="29"/>
      <c r="C499" s="29"/>
      <c r="D499" s="29"/>
      <c r="E499" s="30"/>
      <c r="F499" s="29"/>
      <c r="G499" s="29"/>
      <c r="H499" s="29"/>
      <c r="I499" s="29"/>
      <c r="J499" s="30"/>
      <c r="K499" s="88"/>
      <c r="L499" s="31"/>
      <c r="M499" s="29"/>
      <c r="N499" s="29"/>
      <c r="O499" s="29"/>
      <c r="P499" s="79"/>
      <c r="Q499" s="29"/>
      <c r="R499" s="29"/>
      <c r="S499" s="43"/>
      <c r="T499" s="22">
        <f t="shared" si="16"/>
        <v>21</v>
      </c>
      <c r="U499" s="22"/>
      <c r="V499" s="22"/>
      <c r="W499" s="32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4.25" customHeight="1">
      <c r="A500" s="29"/>
      <c r="B500" s="29"/>
      <c r="C500" s="29"/>
      <c r="D500" s="29"/>
      <c r="E500" s="30"/>
      <c r="F500" s="29"/>
      <c r="G500" s="29"/>
      <c r="H500" s="29"/>
      <c r="I500" s="29"/>
      <c r="J500" s="30"/>
      <c r="K500" s="88"/>
      <c r="L500" s="31"/>
      <c r="M500" s="29"/>
      <c r="N500" s="29"/>
      <c r="O500" s="29"/>
      <c r="P500" s="79"/>
      <c r="Q500" s="29"/>
      <c r="R500" s="29"/>
      <c r="S500" s="43"/>
      <c r="T500" s="22">
        <f t="shared" si="16"/>
        <v>21</v>
      </c>
      <c r="U500" s="22"/>
      <c r="V500" s="22"/>
      <c r="W500" s="32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4.25" customHeight="1">
      <c r="A501" s="29"/>
      <c r="B501" s="29"/>
      <c r="C501" s="29"/>
      <c r="D501" s="29"/>
      <c r="E501" s="30"/>
      <c r="F501" s="29"/>
      <c r="G501" s="29"/>
      <c r="H501" s="29"/>
      <c r="I501" s="29"/>
      <c r="J501" s="30"/>
      <c r="K501" s="88"/>
      <c r="L501" s="31"/>
      <c r="M501" s="29"/>
      <c r="N501" s="29"/>
      <c r="O501" s="29"/>
      <c r="P501" s="79"/>
      <c r="Q501" s="29"/>
      <c r="R501" s="29"/>
      <c r="S501" s="43"/>
      <c r="T501" s="22">
        <f t="shared" si="16"/>
        <v>21</v>
      </c>
      <c r="U501" s="22"/>
      <c r="V501" s="22"/>
      <c r="W501" s="32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4.25" customHeight="1">
      <c r="A502" s="29"/>
      <c r="B502" s="29"/>
      <c r="C502" s="29"/>
      <c r="D502" s="29"/>
      <c r="E502" s="30"/>
      <c r="F502" s="29"/>
      <c r="G502" s="29"/>
      <c r="H502" s="29"/>
      <c r="I502" s="29"/>
      <c r="J502" s="30"/>
      <c r="K502" s="88"/>
      <c r="L502" s="31"/>
      <c r="M502" s="29"/>
      <c r="N502" s="29"/>
      <c r="O502" s="29"/>
      <c r="P502" s="79"/>
      <c r="Q502" s="29"/>
      <c r="R502" s="29"/>
      <c r="S502" s="43"/>
      <c r="T502" s="22">
        <f t="shared" si="16"/>
        <v>21</v>
      </c>
      <c r="U502" s="22"/>
      <c r="V502" s="22"/>
      <c r="W502" s="32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4.25" customHeight="1">
      <c r="A503" s="29"/>
      <c r="B503" s="29"/>
      <c r="C503" s="29"/>
      <c r="D503" s="29"/>
      <c r="E503" s="30"/>
      <c r="F503" s="29"/>
      <c r="G503" s="29"/>
      <c r="H503" s="29"/>
      <c r="I503" s="29"/>
      <c r="J503" s="30"/>
      <c r="K503" s="88"/>
      <c r="L503" s="31"/>
      <c r="M503" s="29"/>
      <c r="N503" s="29"/>
      <c r="O503" s="29"/>
      <c r="P503" s="79"/>
      <c r="Q503" s="29"/>
      <c r="R503" s="29"/>
      <c r="S503" s="43"/>
      <c r="T503" s="22">
        <f t="shared" si="16"/>
        <v>21</v>
      </c>
      <c r="U503" s="22"/>
      <c r="V503" s="22"/>
      <c r="W503" s="32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4.25" customHeight="1">
      <c r="A504" s="29"/>
      <c r="B504" s="29"/>
      <c r="C504" s="29"/>
      <c r="D504" s="29"/>
      <c r="E504" s="30"/>
      <c r="F504" s="29"/>
      <c r="G504" s="29"/>
      <c r="H504" s="29"/>
      <c r="I504" s="29"/>
      <c r="J504" s="30"/>
      <c r="K504" s="88"/>
      <c r="L504" s="31"/>
      <c r="M504" s="29"/>
      <c r="N504" s="29"/>
      <c r="O504" s="29"/>
      <c r="P504" s="79"/>
      <c r="Q504" s="29"/>
      <c r="R504" s="29"/>
      <c r="S504" s="43"/>
      <c r="T504" s="22">
        <f t="shared" si="16"/>
        <v>21</v>
      </c>
      <c r="U504" s="22"/>
      <c r="V504" s="22"/>
      <c r="W504" s="32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4.25" customHeight="1">
      <c r="A505" s="29"/>
      <c r="B505" s="29"/>
      <c r="C505" s="29"/>
      <c r="D505" s="29"/>
      <c r="E505" s="30"/>
      <c r="F505" s="29"/>
      <c r="G505" s="29"/>
      <c r="H505" s="29"/>
      <c r="I505" s="29"/>
      <c r="J505" s="30"/>
      <c r="K505" s="88"/>
      <c r="L505" s="31"/>
      <c r="M505" s="29"/>
      <c r="N505" s="29"/>
      <c r="O505" s="29"/>
      <c r="P505" s="79"/>
      <c r="Q505" s="29"/>
      <c r="R505" s="29"/>
      <c r="S505" s="43"/>
      <c r="T505" s="22">
        <f t="shared" si="16"/>
        <v>21</v>
      </c>
      <c r="U505" s="22"/>
      <c r="V505" s="22"/>
      <c r="W505" s="32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4.25" customHeight="1">
      <c r="A506" s="29"/>
      <c r="B506" s="29"/>
      <c r="C506" s="29"/>
      <c r="D506" s="29"/>
      <c r="E506" s="30"/>
      <c r="F506" s="29"/>
      <c r="G506" s="29"/>
      <c r="H506" s="29"/>
      <c r="I506" s="29"/>
      <c r="J506" s="30"/>
      <c r="K506" s="88"/>
      <c r="L506" s="31"/>
      <c r="M506" s="29"/>
      <c r="N506" s="29"/>
      <c r="O506" s="29"/>
      <c r="P506" s="79"/>
      <c r="Q506" s="29"/>
      <c r="R506" s="29"/>
      <c r="S506" s="43"/>
      <c r="T506" s="22">
        <f t="shared" si="16"/>
        <v>21</v>
      </c>
      <c r="U506" s="22"/>
      <c r="V506" s="22"/>
      <c r="W506" s="32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4.25" customHeight="1">
      <c r="A507" s="29"/>
      <c r="B507" s="29"/>
      <c r="C507" s="29"/>
      <c r="D507" s="29"/>
      <c r="E507" s="30"/>
      <c r="F507" s="29"/>
      <c r="G507" s="29"/>
      <c r="H507" s="29"/>
      <c r="I507" s="29"/>
      <c r="J507" s="30"/>
      <c r="K507" s="88"/>
      <c r="L507" s="31"/>
      <c r="M507" s="29"/>
      <c r="N507" s="29"/>
      <c r="O507" s="29"/>
      <c r="P507" s="79"/>
      <c r="Q507" s="29"/>
      <c r="R507" s="29"/>
      <c r="S507" s="43"/>
      <c r="T507" s="22">
        <f t="shared" si="16"/>
        <v>21</v>
      </c>
      <c r="U507" s="22"/>
      <c r="V507" s="22"/>
      <c r="W507" s="32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4.25" customHeight="1">
      <c r="A508" s="29"/>
      <c r="B508" s="29"/>
      <c r="C508" s="29"/>
      <c r="D508" s="29"/>
      <c r="E508" s="30"/>
      <c r="F508" s="29"/>
      <c r="G508" s="29"/>
      <c r="H508" s="29"/>
      <c r="I508" s="29"/>
      <c r="J508" s="30"/>
      <c r="K508" s="88"/>
      <c r="L508" s="31"/>
      <c r="M508" s="29"/>
      <c r="N508" s="29"/>
      <c r="O508" s="29"/>
      <c r="P508" s="79"/>
      <c r="Q508" s="29"/>
      <c r="R508" s="29"/>
      <c r="S508" s="43"/>
      <c r="T508" s="22">
        <f t="shared" si="16"/>
        <v>21</v>
      </c>
      <c r="U508" s="22"/>
      <c r="V508" s="22"/>
      <c r="W508" s="32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4.25" customHeight="1">
      <c r="A509" s="29"/>
      <c r="B509" s="29"/>
      <c r="C509" s="29"/>
      <c r="D509" s="29"/>
      <c r="E509" s="30"/>
      <c r="F509" s="29"/>
      <c r="G509" s="29"/>
      <c r="H509" s="29"/>
      <c r="I509" s="29"/>
      <c r="J509" s="30"/>
      <c r="K509" s="88"/>
      <c r="L509" s="31"/>
      <c r="M509" s="29"/>
      <c r="N509" s="29"/>
      <c r="O509" s="29"/>
      <c r="P509" s="79"/>
      <c r="Q509" s="29"/>
      <c r="R509" s="29"/>
      <c r="S509" s="43"/>
      <c r="T509" s="22">
        <f t="shared" si="16"/>
        <v>21</v>
      </c>
      <c r="U509" s="22"/>
      <c r="V509" s="22"/>
      <c r="W509" s="32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4.25" customHeight="1">
      <c r="A510" s="29"/>
      <c r="B510" s="29"/>
      <c r="C510" s="29"/>
      <c r="D510" s="29"/>
      <c r="E510" s="30"/>
      <c r="F510" s="29"/>
      <c r="G510" s="29"/>
      <c r="H510" s="29"/>
      <c r="I510" s="29"/>
      <c r="J510" s="30"/>
      <c r="K510" s="88"/>
      <c r="L510" s="31"/>
      <c r="M510" s="29"/>
      <c r="N510" s="29"/>
      <c r="O510" s="29"/>
      <c r="P510" s="79"/>
      <c r="Q510" s="29"/>
      <c r="R510" s="29"/>
      <c r="S510" s="43"/>
      <c r="T510" s="22">
        <f t="shared" si="16"/>
        <v>21</v>
      </c>
      <c r="U510" s="22"/>
      <c r="V510" s="22"/>
      <c r="W510" s="32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4.25" customHeight="1">
      <c r="A511" s="29"/>
      <c r="B511" s="29"/>
      <c r="C511" s="29"/>
      <c r="D511" s="29"/>
      <c r="E511" s="30"/>
      <c r="F511" s="29"/>
      <c r="G511" s="29"/>
      <c r="H511" s="29"/>
      <c r="I511" s="29"/>
      <c r="J511" s="30"/>
      <c r="K511" s="88"/>
      <c r="L511" s="31"/>
      <c r="M511" s="29"/>
      <c r="N511" s="29"/>
      <c r="O511" s="29"/>
      <c r="P511" s="79"/>
      <c r="Q511" s="29"/>
      <c r="R511" s="29"/>
      <c r="S511" s="43"/>
      <c r="T511" s="22">
        <f t="shared" si="16"/>
        <v>21</v>
      </c>
      <c r="U511" s="22"/>
      <c r="V511" s="22"/>
      <c r="W511" s="32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4.25" customHeight="1">
      <c r="A512" s="29"/>
      <c r="B512" s="29"/>
      <c r="C512" s="29"/>
      <c r="D512" s="29"/>
      <c r="E512" s="30"/>
      <c r="F512" s="29"/>
      <c r="G512" s="29"/>
      <c r="H512" s="29"/>
      <c r="I512" s="29"/>
      <c r="J512" s="30"/>
      <c r="K512" s="88"/>
      <c r="L512" s="31"/>
      <c r="M512" s="29"/>
      <c r="N512" s="29"/>
      <c r="O512" s="29"/>
      <c r="P512" s="79"/>
      <c r="Q512" s="29"/>
      <c r="R512" s="29"/>
      <c r="S512" s="43"/>
      <c r="T512" s="22">
        <f t="shared" si="16"/>
        <v>21</v>
      </c>
      <c r="U512" s="22"/>
      <c r="V512" s="22"/>
      <c r="W512" s="32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4.25" customHeight="1">
      <c r="A513" s="29"/>
      <c r="B513" s="29"/>
      <c r="C513" s="29"/>
      <c r="D513" s="29"/>
      <c r="E513" s="30"/>
      <c r="F513" s="29"/>
      <c r="G513" s="29"/>
      <c r="H513" s="29"/>
      <c r="I513" s="29"/>
      <c r="J513" s="30"/>
      <c r="K513" s="88"/>
      <c r="L513" s="31"/>
      <c r="M513" s="29"/>
      <c r="N513" s="29"/>
      <c r="O513" s="29"/>
      <c r="P513" s="79"/>
      <c r="Q513" s="29"/>
      <c r="R513" s="29"/>
      <c r="S513" s="43"/>
      <c r="T513" s="22">
        <f t="shared" si="16"/>
        <v>21</v>
      </c>
      <c r="U513" s="22"/>
      <c r="V513" s="22"/>
      <c r="W513" s="32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4.25" customHeight="1">
      <c r="A514" s="29"/>
      <c r="B514" s="29"/>
      <c r="C514" s="29"/>
      <c r="D514" s="29"/>
      <c r="E514" s="30"/>
      <c r="F514" s="29"/>
      <c r="G514" s="29"/>
      <c r="H514" s="29"/>
      <c r="I514" s="29"/>
      <c r="J514" s="30"/>
      <c r="K514" s="88"/>
      <c r="L514" s="31"/>
      <c r="M514" s="29"/>
      <c r="N514" s="29"/>
      <c r="O514" s="29"/>
      <c r="P514" s="79"/>
      <c r="Q514" s="29"/>
      <c r="R514" s="29"/>
      <c r="S514" s="43"/>
      <c r="T514" s="22">
        <f t="shared" si="16"/>
        <v>21</v>
      </c>
      <c r="U514" s="22"/>
      <c r="V514" s="22"/>
      <c r="W514" s="32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4.25" customHeight="1">
      <c r="A515" s="29"/>
      <c r="B515" s="29"/>
      <c r="C515" s="29"/>
      <c r="D515" s="29"/>
      <c r="E515" s="30"/>
      <c r="F515" s="29"/>
      <c r="G515" s="29"/>
      <c r="H515" s="29"/>
      <c r="I515" s="29"/>
      <c r="J515" s="30"/>
      <c r="K515" s="88"/>
      <c r="L515" s="31"/>
      <c r="M515" s="29"/>
      <c r="N515" s="29"/>
      <c r="O515" s="29"/>
      <c r="P515" s="79"/>
      <c r="Q515" s="29"/>
      <c r="R515" s="29"/>
      <c r="S515" s="43"/>
      <c r="T515" s="22">
        <f t="shared" si="16"/>
        <v>21</v>
      </c>
      <c r="U515" s="22"/>
      <c r="V515" s="22"/>
      <c r="W515" s="32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4.25" customHeight="1">
      <c r="A516" s="29"/>
      <c r="B516" s="29"/>
      <c r="C516" s="29"/>
      <c r="D516" s="29"/>
      <c r="E516" s="30"/>
      <c r="F516" s="29"/>
      <c r="G516" s="29"/>
      <c r="H516" s="29"/>
      <c r="I516" s="29"/>
      <c r="J516" s="30"/>
      <c r="K516" s="88"/>
      <c r="L516" s="31"/>
      <c r="M516" s="29"/>
      <c r="N516" s="29"/>
      <c r="O516" s="29"/>
      <c r="P516" s="79"/>
      <c r="Q516" s="29"/>
      <c r="R516" s="29"/>
      <c r="S516" s="43"/>
      <c r="T516" s="22">
        <f t="shared" si="16"/>
        <v>21</v>
      </c>
      <c r="U516" s="22"/>
      <c r="V516" s="22"/>
      <c r="W516" s="32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4.25" customHeight="1">
      <c r="A517" s="29"/>
      <c r="B517" s="29"/>
      <c r="C517" s="29"/>
      <c r="D517" s="29"/>
      <c r="E517" s="30"/>
      <c r="F517" s="29"/>
      <c r="G517" s="29"/>
      <c r="H517" s="29"/>
      <c r="I517" s="29"/>
      <c r="J517" s="30"/>
      <c r="K517" s="88"/>
      <c r="L517" s="31"/>
      <c r="M517" s="29"/>
      <c r="N517" s="29"/>
      <c r="O517" s="29"/>
      <c r="P517" s="79"/>
      <c r="Q517" s="29"/>
      <c r="R517" s="29"/>
      <c r="S517" s="43"/>
      <c r="T517" s="22">
        <f t="shared" si="16"/>
        <v>21</v>
      </c>
      <c r="U517" s="22"/>
      <c r="V517" s="22"/>
      <c r="W517" s="32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4.25" customHeight="1">
      <c r="A518" s="29"/>
      <c r="B518" s="29"/>
      <c r="C518" s="29"/>
      <c r="D518" s="29"/>
      <c r="E518" s="30"/>
      <c r="F518" s="29"/>
      <c r="G518" s="29"/>
      <c r="H518" s="29"/>
      <c r="I518" s="29"/>
      <c r="J518" s="30"/>
      <c r="K518" s="88"/>
      <c r="L518" s="31"/>
      <c r="M518" s="29"/>
      <c r="N518" s="29"/>
      <c r="O518" s="29"/>
      <c r="P518" s="79"/>
      <c r="Q518" s="29"/>
      <c r="R518" s="29"/>
      <c r="S518" s="43"/>
      <c r="T518" s="22">
        <f t="shared" si="16"/>
        <v>21</v>
      </c>
      <c r="U518" s="22"/>
      <c r="V518" s="22"/>
      <c r="W518" s="32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4.25" customHeight="1">
      <c r="A519" s="29"/>
      <c r="B519" s="29"/>
      <c r="C519" s="29"/>
      <c r="D519" s="29"/>
      <c r="E519" s="30"/>
      <c r="F519" s="29"/>
      <c r="G519" s="29"/>
      <c r="H519" s="29"/>
      <c r="I519" s="29"/>
      <c r="J519" s="30"/>
      <c r="K519" s="88"/>
      <c r="L519" s="31"/>
      <c r="M519" s="29"/>
      <c r="N519" s="29"/>
      <c r="O519" s="29"/>
      <c r="P519" s="79"/>
      <c r="Q519" s="29"/>
      <c r="R519" s="29"/>
      <c r="S519" s="43"/>
      <c r="T519" s="22">
        <f t="shared" si="16"/>
        <v>21</v>
      </c>
      <c r="U519" s="22"/>
      <c r="V519" s="22"/>
      <c r="W519" s="32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4.25" customHeight="1">
      <c r="A520" s="29"/>
      <c r="B520" s="29"/>
      <c r="C520" s="29"/>
      <c r="D520" s="29"/>
      <c r="E520" s="30"/>
      <c r="F520" s="29"/>
      <c r="G520" s="29"/>
      <c r="H520" s="29"/>
      <c r="I520" s="29"/>
      <c r="J520" s="30"/>
      <c r="K520" s="88"/>
      <c r="L520" s="31"/>
      <c r="M520" s="29"/>
      <c r="N520" s="29"/>
      <c r="O520" s="29"/>
      <c r="P520" s="79"/>
      <c r="Q520" s="29"/>
      <c r="R520" s="29"/>
      <c r="S520" s="43"/>
      <c r="T520" s="22">
        <f t="shared" si="16"/>
        <v>21</v>
      </c>
      <c r="U520" s="22"/>
      <c r="V520" s="22"/>
      <c r="W520" s="32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4.25" customHeight="1">
      <c r="A521" s="29"/>
      <c r="B521" s="29"/>
      <c r="C521" s="29"/>
      <c r="D521" s="29"/>
      <c r="E521" s="30"/>
      <c r="F521" s="29"/>
      <c r="G521" s="29"/>
      <c r="H521" s="29"/>
      <c r="I521" s="29"/>
      <c r="J521" s="30"/>
      <c r="K521" s="88"/>
      <c r="L521" s="31"/>
      <c r="M521" s="29"/>
      <c r="N521" s="29"/>
      <c r="O521" s="29"/>
      <c r="P521" s="79"/>
      <c r="Q521" s="29"/>
      <c r="R521" s="29"/>
      <c r="S521" s="43"/>
      <c r="T521" s="22">
        <f t="shared" si="16"/>
        <v>21</v>
      </c>
      <c r="U521" s="22"/>
      <c r="V521" s="22"/>
      <c r="W521" s="32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4.25" customHeight="1">
      <c r="A522" s="29"/>
      <c r="B522" s="29"/>
      <c r="C522" s="29"/>
      <c r="D522" s="29"/>
      <c r="E522" s="30"/>
      <c r="F522" s="29"/>
      <c r="G522" s="29"/>
      <c r="H522" s="29"/>
      <c r="I522" s="29"/>
      <c r="J522" s="30"/>
      <c r="K522" s="88"/>
      <c r="L522" s="31"/>
      <c r="M522" s="29"/>
      <c r="N522" s="29"/>
      <c r="O522" s="29"/>
      <c r="P522" s="79"/>
      <c r="Q522" s="29"/>
      <c r="R522" s="29"/>
      <c r="S522" s="43"/>
      <c r="T522" s="22">
        <f t="shared" si="16"/>
        <v>21</v>
      </c>
      <c r="U522" s="22"/>
      <c r="V522" s="22"/>
      <c r="W522" s="32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4.25" customHeight="1">
      <c r="A523" s="29"/>
      <c r="B523" s="29"/>
      <c r="C523" s="29"/>
      <c r="D523" s="29"/>
      <c r="E523" s="30"/>
      <c r="F523" s="29"/>
      <c r="G523" s="29"/>
      <c r="H523" s="29"/>
      <c r="I523" s="29"/>
      <c r="J523" s="30"/>
      <c r="K523" s="88"/>
      <c r="L523" s="31"/>
      <c r="M523" s="29"/>
      <c r="N523" s="29"/>
      <c r="O523" s="29"/>
      <c r="P523" s="79"/>
      <c r="Q523" s="29"/>
      <c r="R523" s="29"/>
      <c r="S523" s="43"/>
      <c r="T523" s="22">
        <f t="shared" si="16"/>
        <v>21</v>
      </c>
      <c r="U523" s="22"/>
      <c r="V523" s="22"/>
      <c r="W523" s="32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4.25" customHeight="1">
      <c r="A524" s="29"/>
      <c r="B524" s="29"/>
      <c r="C524" s="29"/>
      <c r="D524" s="29"/>
      <c r="E524" s="30"/>
      <c r="F524" s="29"/>
      <c r="G524" s="29"/>
      <c r="H524" s="29"/>
      <c r="I524" s="29"/>
      <c r="J524" s="30"/>
      <c r="K524" s="88"/>
      <c r="L524" s="31"/>
      <c r="M524" s="29"/>
      <c r="N524" s="29"/>
      <c r="O524" s="29"/>
      <c r="P524" s="79"/>
      <c r="Q524" s="29"/>
      <c r="R524" s="29"/>
      <c r="S524" s="43"/>
      <c r="T524" s="22">
        <f t="shared" si="16"/>
        <v>21</v>
      </c>
      <c r="U524" s="22"/>
      <c r="V524" s="22"/>
      <c r="W524" s="32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4.25" customHeight="1">
      <c r="A525" s="29"/>
      <c r="B525" s="29"/>
      <c r="C525" s="29"/>
      <c r="D525" s="29"/>
      <c r="E525" s="30"/>
      <c r="F525" s="29"/>
      <c r="G525" s="29"/>
      <c r="H525" s="29"/>
      <c r="I525" s="29"/>
      <c r="J525" s="30"/>
      <c r="K525" s="88"/>
      <c r="L525" s="31"/>
      <c r="M525" s="29"/>
      <c r="N525" s="29"/>
      <c r="O525" s="29"/>
      <c r="P525" s="79"/>
      <c r="Q525" s="29"/>
      <c r="R525" s="29"/>
      <c r="S525" s="43"/>
      <c r="T525" s="22">
        <f t="shared" si="16"/>
        <v>21</v>
      </c>
      <c r="U525" s="22"/>
      <c r="V525" s="22"/>
      <c r="W525" s="32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4.25" customHeight="1">
      <c r="A526" s="29"/>
      <c r="B526" s="29"/>
      <c r="C526" s="29"/>
      <c r="D526" s="29"/>
      <c r="E526" s="30"/>
      <c r="F526" s="29"/>
      <c r="G526" s="29"/>
      <c r="H526" s="29"/>
      <c r="I526" s="29"/>
      <c r="J526" s="30"/>
      <c r="K526" s="88"/>
      <c r="L526" s="31"/>
      <c r="M526" s="29"/>
      <c r="N526" s="29"/>
      <c r="O526" s="29"/>
      <c r="P526" s="79"/>
      <c r="Q526" s="29"/>
      <c r="R526" s="29"/>
      <c r="S526" s="43"/>
      <c r="T526" s="22">
        <f t="shared" si="16"/>
        <v>21</v>
      </c>
      <c r="U526" s="22"/>
      <c r="V526" s="22"/>
      <c r="W526" s="32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4.25" customHeight="1">
      <c r="A527" s="29"/>
      <c r="B527" s="29"/>
      <c r="C527" s="29"/>
      <c r="D527" s="29"/>
      <c r="E527" s="30"/>
      <c r="F527" s="29"/>
      <c r="G527" s="29"/>
      <c r="H527" s="29"/>
      <c r="I527" s="29"/>
      <c r="J527" s="30"/>
      <c r="K527" s="88"/>
      <c r="L527" s="31"/>
      <c r="M527" s="29"/>
      <c r="N527" s="29"/>
      <c r="O527" s="29"/>
      <c r="P527" s="79"/>
      <c r="Q527" s="29"/>
      <c r="R527" s="29"/>
      <c r="S527" s="43"/>
      <c r="T527" s="22">
        <f t="shared" si="16"/>
        <v>21</v>
      </c>
      <c r="U527" s="22"/>
      <c r="V527" s="22"/>
      <c r="W527" s="32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4.25" customHeight="1">
      <c r="A528" s="29"/>
      <c r="B528" s="29"/>
      <c r="C528" s="29"/>
      <c r="D528" s="29"/>
      <c r="E528" s="30"/>
      <c r="F528" s="29"/>
      <c r="G528" s="29"/>
      <c r="H528" s="29"/>
      <c r="I528" s="29"/>
      <c r="J528" s="30"/>
      <c r="K528" s="88"/>
      <c r="L528" s="31"/>
      <c r="M528" s="29"/>
      <c r="N528" s="29"/>
      <c r="O528" s="29"/>
      <c r="P528" s="79"/>
      <c r="Q528" s="29"/>
      <c r="R528" s="29"/>
      <c r="S528" s="43"/>
      <c r="T528" s="22">
        <f t="shared" si="16"/>
        <v>21</v>
      </c>
      <c r="U528" s="22"/>
      <c r="V528" s="22"/>
      <c r="W528" s="32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4.25" customHeight="1">
      <c r="A529" s="29"/>
      <c r="B529" s="29"/>
      <c r="C529" s="29"/>
      <c r="D529" s="29"/>
      <c r="E529" s="30"/>
      <c r="F529" s="29"/>
      <c r="G529" s="29"/>
      <c r="H529" s="29"/>
      <c r="I529" s="29"/>
      <c r="J529" s="30"/>
      <c r="K529" s="88"/>
      <c r="L529" s="31"/>
      <c r="M529" s="29"/>
      <c r="N529" s="29"/>
      <c r="O529" s="29"/>
      <c r="P529" s="79"/>
      <c r="Q529" s="29"/>
      <c r="R529" s="29"/>
      <c r="S529" s="43"/>
      <c r="T529" s="22">
        <f t="shared" si="16"/>
        <v>21</v>
      </c>
      <c r="U529" s="22"/>
      <c r="V529" s="22"/>
      <c r="W529" s="32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4.25" customHeight="1">
      <c r="A530" s="29"/>
      <c r="B530" s="29"/>
      <c r="C530" s="29"/>
      <c r="D530" s="29"/>
      <c r="E530" s="30"/>
      <c r="F530" s="29"/>
      <c r="G530" s="29"/>
      <c r="H530" s="29"/>
      <c r="I530" s="29"/>
      <c r="J530" s="30"/>
      <c r="K530" s="88"/>
      <c r="L530" s="31"/>
      <c r="M530" s="29"/>
      <c r="N530" s="29"/>
      <c r="O530" s="29"/>
      <c r="P530" s="79"/>
      <c r="Q530" s="29"/>
      <c r="R530" s="29"/>
      <c r="S530" s="43"/>
      <c r="T530" s="22">
        <f t="shared" ref="T530:T592" si="17">Q530+21</f>
        <v>21</v>
      </c>
      <c r="U530" s="22"/>
      <c r="V530" s="22"/>
      <c r="W530" s="32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4.25" customHeight="1">
      <c r="A531" s="29"/>
      <c r="B531" s="29"/>
      <c r="C531" s="29"/>
      <c r="D531" s="29"/>
      <c r="E531" s="30"/>
      <c r="F531" s="29"/>
      <c r="G531" s="29"/>
      <c r="H531" s="29"/>
      <c r="I531" s="29"/>
      <c r="J531" s="30"/>
      <c r="K531" s="88"/>
      <c r="L531" s="31"/>
      <c r="M531" s="29"/>
      <c r="N531" s="29"/>
      <c r="O531" s="29"/>
      <c r="P531" s="79"/>
      <c r="Q531" s="29"/>
      <c r="R531" s="29"/>
      <c r="S531" s="43"/>
      <c r="T531" s="22">
        <f t="shared" si="17"/>
        <v>21</v>
      </c>
      <c r="U531" s="22"/>
      <c r="V531" s="22"/>
      <c r="W531" s="32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4.25" customHeight="1">
      <c r="A532" s="29"/>
      <c r="B532" s="29"/>
      <c r="C532" s="29"/>
      <c r="D532" s="29"/>
      <c r="E532" s="30"/>
      <c r="F532" s="29"/>
      <c r="G532" s="29"/>
      <c r="H532" s="29"/>
      <c r="I532" s="29"/>
      <c r="J532" s="30"/>
      <c r="K532" s="88"/>
      <c r="L532" s="31"/>
      <c r="M532" s="29"/>
      <c r="N532" s="29"/>
      <c r="O532" s="29"/>
      <c r="P532" s="79"/>
      <c r="Q532" s="29"/>
      <c r="R532" s="29"/>
      <c r="S532" s="43"/>
      <c r="T532" s="22">
        <f t="shared" si="17"/>
        <v>21</v>
      </c>
      <c r="U532" s="22"/>
      <c r="V532" s="22"/>
      <c r="W532" s="32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4.25" customHeight="1">
      <c r="A533" s="29"/>
      <c r="B533" s="29"/>
      <c r="C533" s="29"/>
      <c r="D533" s="29"/>
      <c r="E533" s="30"/>
      <c r="F533" s="29"/>
      <c r="G533" s="29"/>
      <c r="H533" s="29"/>
      <c r="I533" s="29"/>
      <c r="J533" s="30"/>
      <c r="K533" s="88"/>
      <c r="L533" s="31"/>
      <c r="M533" s="29"/>
      <c r="N533" s="29"/>
      <c r="O533" s="29"/>
      <c r="P533" s="79"/>
      <c r="Q533" s="29"/>
      <c r="R533" s="29"/>
      <c r="S533" s="43"/>
      <c r="T533" s="22">
        <f t="shared" si="17"/>
        <v>21</v>
      </c>
      <c r="U533" s="22"/>
      <c r="V533" s="22"/>
      <c r="W533" s="32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4.25" customHeight="1">
      <c r="A534" s="29"/>
      <c r="B534" s="29"/>
      <c r="C534" s="29"/>
      <c r="D534" s="29"/>
      <c r="E534" s="30"/>
      <c r="F534" s="29"/>
      <c r="G534" s="29"/>
      <c r="H534" s="29"/>
      <c r="I534" s="29"/>
      <c r="J534" s="30"/>
      <c r="K534" s="88"/>
      <c r="L534" s="31"/>
      <c r="M534" s="29"/>
      <c r="N534" s="29"/>
      <c r="O534" s="29"/>
      <c r="P534" s="79"/>
      <c r="Q534" s="29"/>
      <c r="R534" s="29"/>
      <c r="S534" s="43"/>
      <c r="T534" s="22">
        <f t="shared" si="17"/>
        <v>21</v>
      </c>
      <c r="U534" s="22"/>
      <c r="V534" s="22"/>
      <c r="W534" s="32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4.25" customHeight="1">
      <c r="A535" s="29"/>
      <c r="B535" s="29"/>
      <c r="C535" s="29"/>
      <c r="D535" s="29"/>
      <c r="E535" s="30"/>
      <c r="F535" s="29"/>
      <c r="G535" s="29"/>
      <c r="H535" s="29"/>
      <c r="I535" s="29"/>
      <c r="J535" s="30"/>
      <c r="K535" s="88"/>
      <c r="L535" s="31"/>
      <c r="M535" s="29"/>
      <c r="N535" s="29"/>
      <c r="O535" s="29"/>
      <c r="P535" s="79"/>
      <c r="Q535" s="29"/>
      <c r="R535" s="29"/>
      <c r="S535" s="43"/>
      <c r="T535" s="22">
        <f t="shared" si="17"/>
        <v>21</v>
      </c>
      <c r="U535" s="22"/>
      <c r="V535" s="22"/>
      <c r="W535" s="32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4.25" customHeight="1">
      <c r="A536" s="29"/>
      <c r="B536" s="29"/>
      <c r="C536" s="29"/>
      <c r="D536" s="29"/>
      <c r="E536" s="30"/>
      <c r="F536" s="29"/>
      <c r="G536" s="29"/>
      <c r="H536" s="29"/>
      <c r="I536" s="29"/>
      <c r="J536" s="30"/>
      <c r="K536" s="88"/>
      <c r="L536" s="31"/>
      <c r="M536" s="29"/>
      <c r="N536" s="29"/>
      <c r="O536" s="29"/>
      <c r="P536" s="79"/>
      <c r="Q536" s="29"/>
      <c r="R536" s="29"/>
      <c r="S536" s="43"/>
      <c r="T536" s="22">
        <f t="shared" si="17"/>
        <v>21</v>
      </c>
      <c r="U536" s="22"/>
      <c r="V536" s="22"/>
      <c r="W536" s="32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4.25" customHeight="1">
      <c r="A537" s="29"/>
      <c r="B537" s="29"/>
      <c r="C537" s="29"/>
      <c r="D537" s="29"/>
      <c r="E537" s="30"/>
      <c r="F537" s="29"/>
      <c r="G537" s="29"/>
      <c r="H537" s="29"/>
      <c r="I537" s="29"/>
      <c r="J537" s="30"/>
      <c r="K537" s="88"/>
      <c r="L537" s="31"/>
      <c r="M537" s="29"/>
      <c r="N537" s="29"/>
      <c r="O537" s="29"/>
      <c r="P537" s="79"/>
      <c r="Q537" s="29"/>
      <c r="R537" s="29"/>
      <c r="S537" s="43"/>
      <c r="T537" s="22">
        <f t="shared" si="17"/>
        <v>21</v>
      </c>
      <c r="U537" s="22"/>
      <c r="V537" s="22"/>
      <c r="W537" s="32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4.25" customHeight="1">
      <c r="A538" s="29"/>
      <c r="B538" s="29"/>
      <c r="C538" s="29"/>
      <c r="D538" s="29"/>
      <c r="E538" s="30"/>
      <c r="F538" s="29"/>
      <c r="G538" s="29"/>
      <c r="H538" s="29"/>
      <c r="I538" s="29"/>
      <c r="J538" s="30"/>
      <c r="K538" s="88"/>
      <c r="L538" s="31"/>
      <c r="M538" s="29"/>
      <c r="N538" s="29"/>
      <c r="O538" s="29"/>
      <c r="P538" s="79"/>
      <c r="Q538" s="29"/>
      <c r="R538" s="29"/>
      <c r="S538" s="43"/>
      <c r="T538" s="22">
        <f t="shared" si="17"/>
        <v>21</v>
      </c>
      <c r="U538" s="22"/>
      <c r="V538" s="22"/>
      <c r="W538" s="32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4.25" customHeight="1">
      <c r="A539" s="29"/>
      <c r="B539" s="29"/>
      <c r="C539" s="29"/>
      <c r="D539" s="29"/>
      <c r="E539" s="30"/>
      <c r="F539" s="29"/>
      <c r="G539" s="29"/>
      <c r="H539" s="29"/>
      <c r="I539" s="29"/>
      <c r="J539" s="30"/>
      <c r="K539" s="88"/>
      <c r="L539" s="31"/>
      <c r="M539" s="29"/>
      <c r="N539" s="29"/>
      <c r="O539" s="29"/>
      <c r="P539" s="79"/>
      <c r="Q539" s="29"/>
      <c r="R539" s="29"/>
      <c r="S539" s="43"/>
      <c r="T539" s="22">
        <f t="shared" si="17"/>
        <v>21</v>
      </c>
      <c r="U539" s="22"/>
      <c r="V539" s="22"/>
      <c r="W539" s="32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4.25" customHeight="1">
      <c r="A540" s="29"/>
      <c r="B540" s="29"/>
      <c r="C540" s="29"/>
      <c r="D540" s="29"/>
      <c r="E540" s="30"/>
      <c r="F540" s="29"/>
      <c r="G540" s="29"/>
      <c r="H540" s="29"/>
      <c r="I540" s="29"/>
      <c r="J540" s="30"/>
      <c r="K540" s="88"/>
      <c r="L540" s="31"/>
      <c r="M540" s="29"/>
      <c r="N540" s="29"/>
      <c r="O540" s="29"/>
      <c r="P540" s="79"/>
      <c r="Q540" s="29"/>
      <c r="R540" s="29"/>
      <c r="S540" s="43"/>
      <c r="T540" s="22">
        <f t="shared" si="17"/>
        <v>21</v>
      </c>
      <c r="U540" s="22"/>
      <c r="V540" s="22"/>
      <c r="W540" s="32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4.25" customHeight="1">
      <c r="A541" s="29"/>
      <c r="B541" s="29"/>
      <c r="C541" s="29"/>
      <c r="D541" s="29"/>
      <c r="E541" s="30"/>
      <c r="F541" s="29"/>
      <c r="G541" s="29"/>
      <c r="H541" s="29"/>
      <c r="I541" s="29"/>
      <c r="J541" s="30"/>
      <c r="K541" s="88"/>
      <c r="L541" s="31"/>
      <c r="M541" s="29"/>
      <c r="N541" s="29"/>
      <c r="O541" s="29"/>
      <c r="P541" s="79"/>
      <c r="Q541" s="29"/>
      <c r="R541" s="29"/>
      <c r="S541" s="43"/>
      <c r="T541" s="22">
        <f t="shared" si="17"/>
        <v>21</v>
      </c>
      <c r="U541" s="22"/>
      <c r="V541" s="22"/>
      <c r="W541" s="32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4.25" customHeight="1">
      <c r="A542" s="29"/>
      <c r="B542" s="29"/>
      <c r="C542" s="29"/>
      <c r="D542" s="29"/>
      <c r="E542" s="30"/>
      <c r="F542" s="29"/>
      <c r="G542" s="29"/>
      <c r="H542" s="29"/>
      <c r="I542" s="29"/>
      <c r="J542" s="30"/>
      <c r="K542" s="88"/>
      <c r="L542" s="31"/>
      <c r="M542" s="29"/>
      <c r="N542" s="29"/>
      <c r="O542" s="29"/>
      <c r="P542" s="79"/>
      <c r="Q542" s="29"/>
      <c r="R542" s="29"/>
      <c r="S542" s="43"/>
      <c r="T542" s="22">
        <f t="shared" si="17"/>
        <v>21</v>
      </c>
      <c r="U542" s="22"/>
      <c r="V542" s="22"/>
      <c r="W542" s="32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4.25" customHeight="1">
      <c r="A543" s="29"/>
      <c r="B543" s="29"/>
      <c r="C543" s="29"/>
      <c r="D543" s="29"/>
      <c r="E543" s="30"/>
      <c r="F543" s="29"/>
      <c r="G543" s="29"/>
      <c r="H543" s="29"/>
      <c r="I543" s="29"/>
      <c r="J543" s="30"/>
      <c r="K543" s="88"/>
      <c r="L543" s="31"/>
      <c r="M543" s="29"/>
      <c r="N543" s="29"/>
      <c r="O543" s="29"/>
      <c r="P543" s="79"/>
      <c r="Q543" s="29"/>
      <c r="R543" s="29"/>
      <c r="S543" s="43"/>
      <c r="T543" s="22">
        <f t="shared" si="17"/>
        <v>21</v>
      </c>
      <c r="U543" s="22"/>
      <c r="V543" s="22"/>
      <c r="W543" s="32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4.25" customHeight="1">
      <c r="A544" s="29"/>
      <c r="B544" s="29"/>
      <c r="C544" s="29"/>
      <c r="D544" s="29"/>
      <c r="E544" s="30"/>
      <c r="F544" s="29"/>
      <c r="G544" s="29"/>
      <c r="H544" s="29"/>
      <c r="I544" s="29"/>
      <c r="J544" s="30"/>
      <c r="K544" s="88"/>
      <c r="L544" s="31"/>
      <c r="M544" s="29"/>
      <c r="N544" s="29"/>
      <c r="O544" s="29"/>
      <c r="P544" s="79"/>
      <c r="Q544" s="29"/>
      <c r="R544" s="29"/>
      <c r="S544" s="43"/>
      <c r="T544" s="22">
        <f t="shared" si="17"/>
        <v>21</v>
      </c>
      <c r="U544" s="22"/>
      <c r="V544" s="22"/>
      <c r="W544" s="32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4.25" customHeight="1">
      <c r="A545" s="29"/>
      <c r="B545" s="29"/>
      <c r="C545" s="29"/>
      <c r="D545" s="29"/>
      <c r="E545" s="30"/>
      <c r="F545" s="29"/>
      <c r="G545" s="29"/>
      <c r="H545" s="29"/>
      <c r="I545" s="29"/>
      <c r="J545" s="30"/>
      <c r="K545" s="88"/>
      <c r="L545" s="31"/>
      <c r="M545" s="29"/>
      <c r="N545" s="29"/>
      <c r="O545" s="29"/>
      <c r="P545" s="79"/>
      <c r="Q545" s="29"/>
      <c r="R545" s="29"/>
      <c r="S545" s="43"/>
      <c r="T545" s="22">
        <f t="shared" si="17"/>
        <v>21</v>
      </c>
      <c r="U545" s="22"/>
      <c r="V545" s="22"/>
      <c r="W545" s="32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4.25" customHeight="1">
      <c r="A546" s="29"/>
      <c r="B546" s="29"/>
      <c r="C546" s="29"/>
      <c r="D546" s="29"/>
      <c r="E546" s="30"/>
      <c r="F546" s="29"/>
      <c r="G546" s="29"/>
      <c r="H546" s="29"/>
      <c r="I546" s="29"/>
      <c r="J546" s="30"/>
      <c r="K546" s="88"/>
      <c r="L546" s="31"/>
      <c r="M546" s="29"/>
      <c r="N546" s="29"/>
      <c r="O546" s="29"/>
      <c r="P546" s="79"/>
      <c r="Q546" s="29"/>
      <c r="R546" s="29"/>
      <c r="S546" s="43"/>
      <c r="T546" s="22">
        <f t="shared" si="17"/>
        <v>21</v>
      </c>
      <c r="U546" s="22"/>
      <c r="V546" s="22"/>
      <c r="W546" s="32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4.25" customHeight="1">
      <c r="A547" s="29"/>
      <c r="B547" s="29"/>
      <c r="C547" s="29"/>
      <c r="D547" s="29"/>
      <c r="E547" s="30"/>
      <c r="F547" s="29"/>
      <c r="G547" s="29"/>
      <c r="H547" s="29"/>
      <c r="I547" s="29"/>
      <c r="J547" s="30"/>
      <c r="K547" s="88"/>
      <c r="L547" s="31"/>
      <c r="M547" s="29"/>
      <c r="N547" s="29"/>
      <c r="O547" s="29"/>
      <c r="P547" s="79"/>
      <c r="Q547" s="29"/>
      <c r="R547" s="29"/>
      <c r="S547" s="43"/>
      <c r="T547" s="22">
        <f t="shared" si="17"/>
        <v>21</v>
      </c>
      <c r="U547" s="22"/>
      <c r="V547" s="22"/>
      <c r="W547" s="32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4.25" customHeight="1">
      <c r="A548" s="29"/>
      <c r="B548" s="29"/>
      <c r="C548" s="29"/>
      <c r="D548" s="29"/>
      <c r="E548" s="30"/>
      <c r="F548" s="29"/>
      <c r="G548" s="29"/>
      <c r="H548" s="29"/>
      <c r="I548" s="29"/>
      <c r="J548" s="30"/>
      <c r="K548" s="88"/>
      <c r="L548" s="31"/>
      <c r="M548" s="29"/>
      <c r="N548" s="29"/>
      <c r="O548" s="29"/>
      <c r="P548" s="79"/>
      <c r="Q548" s="29"/>
      <c r="R548" s="29"/>
      <c r="S548" s="43"/>
      <c r="T548" s="22">
        <f t="shared" si="17"/>
        <v>21</v>
      </c>
      <c r="U548" s="22"/>
      <c r="V548" s="22"/>
      <c r="W548" s="32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4.25" customHeight="1">
      <c r="A549" s="29"/>
      <c r="B549" s="29"/>
      <c r="C549" s="29"/>
      <c r="D549" s="29"/>
      <c r="E549" s="30"/>
      <c r="F549" s="29"/>
      <c r="G549" s="29"/>
      <c r="H549" s="29"/>
      <c r="I549" s="29"/>
      <c r="J549" s="30"/>
      <c r="K549" s="88"/>
      <c r="L549" s="31"/>
      <c r="M549" s="29"/>
      <c r="N549" s="29"/>
      <c r="O549" s="29"/>
      <c r="P549" s="79"/>
      <c r="Q549" s="29"/>
      <c r="R549" s="29"/>
      <c r="S549" s="43"/>
      <c r="T549" s="22">
        <f t="shared" si="17"/>
        <v>21</v>
      </c>
      <c r="U549" s="22"/>
      <c r="V549" s="22"/>
      <c r="W549" s="32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4.25" customHeight="1">
      <c r="A550" s="29"/>
      <c r="B550" s="29"/>
      <c r="C550" s="29"/>
      <c r="D550" s="29"/>
      <c r="E550" s="30"/>
      <c r="F550" s="29"/>
      <c r="G550" s="29"/>
      <c r="H550" s="29"/>
      <c r="I550" s="29"/>
      <c r="J550" s="30"/>
      <c r="K550" s="88"/>
      <c r="L550" s="31"/>
      <c r="M550" s="29"/>
      <c r="N550" s="29"/>
      <c r="O550" s="29"/>
      <c r="P550" s="79"/>
      <c r="Q550" s="29"/>
      <c r="R550" s="29"/>
      <c r="S550" s="43"/>
      <c r="T550" s="22">
        <f t="shared" si="17"/>
        <v>21</v>
      </c>
      <c r="U550" s="22"/>
      <c r="V550" s="22"/>
      <c r="W550" s="32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4.25" customHeight="1">
      <c r="A551" s="29"/>
      <c r="B551" s="29"/>
      <c r="C551" s="29"/>
      <c r="D551" s="29"/>
      <c r="E551" s="30"/>
      <c r="F551" s="29"/>
      <c r="G551" s="29"/>
      <c r="H551" s="29"/>
      <c r="I551" s="29"/>
      <c r="J551" s="30"/>
      <c r="K551" s="88"/>
      <c r="L551" s="31"/>
      <c r="M551" s="29"/>
      <c r="N551" s="29"/>
      <c r="O551" s="29"/>
      <c r="P551" s="79"/>
      <c r="Q551" s="29"/>
      <c r="R551" s="29"/>
      <c r="S551" s="43"/>
      <c r="T551" s="22">
        <f t="shared" si="17"/>
        <v>21</v>
      </c>
      <c r="U551" s="22"/>
      <c r="V551" s="22"/>
      <c r="W551" s="32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4.25" customHeight="1">
      <c r="A552" s="29"/>
      <c r="B552" s="29"/>
      <c r="C552" s="29"/>
      <c r="D552" s="29"/>
      <c r="E552" s="30"/>
      <c r="F552" s="29"/>
      <c r="G552" s="29"/>
      <c r="H552" s="29"/>
      <c r="I552" s="29"/>
      <c r="J552" s="30"/>
      <c r="K552" s="88"/>
      <c r="L552" s="31"/>
      <c r="M552" s="29"/>
      <c r="N552" s="29"/>
      <c r="O552" s="29"/>
      <c r="P552" s="79"/>
      <c r="Q552" s="29"/>
      <c r="R552" s="29"/>
      <c r="S552" s="43"/>
      <c r="T552" s="22">
        <f t="shared" si="17"/>
        <v>21</v>
      </c>
      <c r="U552" s="22"/>
      <c r="V552" s="22"/>
      <c r="W552" s="32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4.25" customHeight="1">
      <c r="A553" s="29"/>
      <c r="B553" s="29"/>
      <c r="C553" s="29"/>
      <c r="D553" s="29"/>
      <c r="E553" s="30"/>
      <c r="F553" s="29"/>
      <c r="G553" s="29"/>
      <c r="H553" s="29"/>
      <c r="I553" s="29"/>
      <c r="J553" s="30"/>
      <c r="K553" s="88"/>
      <c r="L553" s="31"/>
      <c r="M553" s="29"/>
      <c r="N553" s="29"/>
      <c r="O553" s="29"/>
      <c r="P553" s="79"/>
      <c r="Q553" s="29"/>
      <c r="R553" s="29"/>
      <c r="S553" s="43"/>
      <c r="T553" s="22">
        <f t="shared" si="17"/>
        <v>21</v>
      </c>
      <c r="U553" s="22"/>
      <c r="V553" s="22"/>
      <c r="W553" s="32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4.25" customHeight="1">
      <c r="A554" s="29"/>
      <c r="B554" s="29"/>
      <c r="C554" s="29"/>
      <c r="D554" s="29"/>
      <c r="E554" s="30"/>
      <c r="F554" s="29"/>
      <c r="G554" s="29"/>
      <c r="H554" s="29"/>
      <c r="I554" s="29"/>
      <c r="J554" s="30"/>
      <c r="K554" s="88"/>
      <c r="L554" s="31"/>
      <c r="M554" s="29"/>
      <c r="N554" s="29"/>
      <c r="O554" s="29"/>
      <c r="P554" s="79"/>
      <c r="Q554" s="29"/>
      <c r="R554" s="29"/>
      <c r="S554" s="43"/>
      <c r="T554" s="22">
        <f t="shared" si="17"/>
        <v>21</v>
      </c>
      <c r="U554" s="22"/>
      <c r="V554" s="22"/>
      <c r="W554" s="32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4.25" customHeight="1">
      <c r="A555" s="29"/>
      <c r="B555" s="29"/>
      <c r="C555" s="29"/>
      <c r="D555" s="29"/>
      <c r="E555" s="30"/>
      <c r="F555" s="29"/>
      <c r="G555" s="29"/>
      <c r="H555" s="29"/>
      <c r="I555" s="29"/>
      <c r="J555" s="30"/>
      <c r="K555" s="88"/>
      <c r="L555" s="31"/>
      <c r="M555" s="29"/>
      <c r="N555" s="29"/>
      <c r="O555" s="29"/>
      <c r="P555" s="79"/>
      <c r="Q555" s="29"/>
      <c r="R555" s="29"/>
      <c r="S555" s="43"/>
      <c r="T555" s="22">
        <f t="shared" si="17"/>
        <v>21</v>
      </c>
      <c r="U555" s="22"/>
      <c r="V555" s="22"/>
      <c r="W555" s="32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4.25" customHeight="1">
      <c r="A556" s="29"/>
      <c r="B556" s="29"/>
      <c r="C556" s="29"/>
      <c r="D556" s="29"/>
      <c r="E556" s="30"/>
      <c r="F556" s="29"/>
      <c r="G556" s="29"/>
      <c r="H556" s="29"/>
      <c r="I556" s="29"/>
      <c r="J556" s="30"/>
      <c r="K556" s="88"/>
      <c r="L556" s="31"/>
      <c r="M556" s="29"/>
      <c r="N556" s="29"/>
      <c r="O556" s="29"/>
      <c r="P556" s="79"/>
      <c r="Q556" s="29"/>
      <c r="R556" s="29"/>
      <c r="S556" s="43"/>
      <c r="T556" s="22">
        <f t="shared" si="17"/>
        <v>21</v>
      </c>
      <c r="U556" s="22"/>
      <c r="V556" s="22"/>
      <c r="W556" s="32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4.25" customHeight="1">
      <c r="A557" s="29"/>
      <c r="B557" s="29"/>
      <c r="C557" s="29"/>
      <c r="D557" s="29"/>
      <c r="E557" s="30"/>
      <c r="F557" s="29"/>
      <c r="G557" s="29"/>
      <c r="H557" s="29"/>
      <c r="I557" s="29"/>
      <c r="J557" s="30"/>
      <c r="K557" s="88"/>
      <c r="L557" s="31"/>
      <c r="M557" s="29"/>
      <c r="N557" s="29"/>
      <c r="O557" s="29"/>
      <c r="P557" s="79"/>
      <c r="Q557" s="29"/>
      <c r="R557" s="29"/>
      <c r="S557" s="43"/>
      <c r="T557" s="22">
        <f t="shared" si="17"/>
        <v>21</v>
      </c>
      <c r="U557" s="22"/>
      <c r="V557" s="22"/>
      <c r="W557" s="32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4.25" customHeight="1">
      <c r="A558" s="29"/>
      <c r="B558" s="29"/>
      <c r="C558" s="29"/>
      <c r="D558" s="29"/>
      <c r="E558" s="30"/>
      <c r="F558" s="29"/>
      <c r="G558" s="29"/>
      <c r="H558" s="29"/>
      <c r="I558" s="29"/>
      <c r="J558" s="30"/>
      <c r="K558" s="88"/>
      <c r="L558" s="31"/>
      <c r="M558" s="29"/>
      <c r="N558" s="29"/>
      <c r="O558" s="29"/>
      <c r="P558" s="79"/>
      <c r="Q558" s="29"/>
      <c r="R558" s="29"/>
      <c r="S558" s="43"/>
      <c r="T558" s="22">
        <f t="shared" si="17"/>
        <v>21</v>
      </c>
      <c r="U558" s="22"/>
      <c r="V558" s="22"/>
      <c r="W558" s="32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4.25" customHeight="1">
      <c r="A559" s="29"/>
      <c r="B559" s="29"/>
      <c r="C559" s="29"/>
      <c r="D559" s="29"/>
      <c r="E559" s="30"/>
      <c r="F559" s="29"/>
      <c r="G559" s="29"/>
      <c r="H559" s="29"/>
      <c r="I559" s="29"/>
      <c r="J559" s="30"/>
      <c r="K559" s="88"/>
      <c r="L559" s="31"/>
      <c r="M559" s="29"/>
      <c r="N559" s="29"/>
      <c r="O559" s="29"/>
      <c r="P559" s="79"/>
      <c r="Q559" s="29"/>
      <c r="R559" s="29"/>
      <c r="S559" s="43"/>
      <c r="T559" s="22">
        <f t="shared" si="17"/>
        <v>21</v>
      </c>
      <c r="U559" s="22"/>
      <c r="V559" s="22"/>
      <c r="W559" s="32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4.25" customHeight="1">
      <c r="A560" s="29"/>
      <c r="B560" s="29"/>
      <c r="C560" s="29"/>
      <c r="D560" s="29"/>
      <c r="E560" s="30"/>
      <c r="F560" s="29"/>
      <c r="G560" s="29"/>
      <c r="H560" s="29"/>
      <c r="I560" s="29"/>
      <c r="J560" s="30"/>
      <c r="K560" s="88"/>
      <c r="L560" s="31"/>
      <c r="M560" s="29"/>
      <c r="N560" s="29"/>
      <c r="O560" s="29"/>
      <c r="P560" s="79"/>
      <c r="Q560" s="29"/>
      <c r="R560" s="29"/>
      <c r="S560" s="43"/>
      <c r="T560" s="22">
        <f t="shared" si="17"/>
        <v>21</v>
      </c>
      <c r="U560" s="22"/>
      <c r="V560" s="22"/>
      <c r="W560" s="32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4.25" customHeight="1">
      <c r="A561" s="29"/>
      <c r="B561" s="29"/>
      <c r="C561" s="29"/>
      <c r="D561" s="29"/>
      <c r="E561" s="30"/>
      <c r="F561" s="29"/>
      <c r="G561" s="29"/>
      <c r="H561" s="29"/>
      <c r="I561" s="29"/>
      <c r="J561" s="30"/>
      <c r="K561" s="88"/>
      <c r="L561" s="31"/>
      <c r="M561" s="29"/>
      <c r="N561" s="29"/>
      <c r="O561" s="29"/>
      <c r="P561" s="79"/>
      <c r="Q561" s="29"/>
      <c r="R561" s="29"/>
      <c r="S561" s="43"/>
      <c r="T561" s="22">
        <f t="shared" si="17"/>
        <v>21</v>
      </c>
      <c r="U561" s="22"/>
      <c r="V561" s="22"/>
      <c r="W561" s="32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4.25" customHeight="1">
      <c r="A562" s="29"/>
      <c r="B562" s="29"/>
      <c r="C562" s="29"/>
      <c r="D562" s="29"/>
      <c r="E562" s="30"/>
      <c r="F562" s="29"/>
      <c r="G562" s="29"/>
      <c r="H562" s="29"/>
      <c r="I562" s="29"/>
      <c r="J562" s="30"/>
      <c r="K562" s="88"/>
      <c r="L562" s="31"/>
      <c r="M562" s="29"/>
      <c r="N562" s="29"/>
      <c r="O562" s="29"/>
      <c r="P562" s="79"/>
      <c r="Q562" s="29"/>
      <c r="R562" s="29"/>
      <c r="S562" s="43"/>
      <c r="T562" s="22">
        <f t="shared" si="17"/>
        <v>21</v>
      </c>
      <c r="U562" s="22"/>
      <c r="V562" s="22"/>
      <c r="W562" s="32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4.25" customHeight="1">
      <c r="A563" s="29"/>
      <c r="B563" s="29"/>
      <c r="C563" s="29"/>
      <c r="D563" s="29"/>
      <c r="E563" s="30"/>
      <c r="F563" s="29"/>
      <c r="G563" s="29"/>
      <c r="H563" s="29"/>
      <c r="I563" s="29"/>
      <c r="J563" s="30"/>
      <c r="K563" s="88"/>
      <c r="L563" s="31"/>
      <c r="M563" s="29"/>
      <c r="N563" s="29"/>
      <c r="O563" s="29"/>
      <c r="P563" s="79"/>
      <c r="Q563" s="29"/>
      <c r="R563" s="29"/>
      <c r="S563" s="43"/>
      <c r="T563" s="22">
        <f t="shared" si="17"/>
        <v>21</v>
      </c>
      <c r="U563" s="22"/>
      <c r="V563" s="22"/>
      <c r="W563" s="32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4.25" customHeight="1">
      <c r="A564" s="29"/>
      <c r="B564" s="29"/>
      <c r="C564" s="29"/>
      <c r="D564" s="29"/>
      <c r="E564" s="30"/>
      <c r="F564" s="29"/>
      <c r="G564" s="29"/>
      <c r="H564" s="29"/>
      <c r="I564" s="29"/>
      <c r="J564" s="30"/>
      <c r="K564" s="88"/>
      <c r="L564" s="31"/>
      <c r="M564" s="29"/>
      <c r="N564" s="29"/>
      <c r="O564" s="29"/>
      <c r="P564" s="79"/>
      <c r="Q564" s="29"/>
      <c r="R564" s="29"/>
      <c r="S564" s="43"/>
      <c r="T564" s="22">
        <f t="shared" si="17"/>
        <v>21</v>
      </c>
      <c r="U564" s="22"/>
      <c r="V564" s="22"/>
      <c r="W564" s="32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4.25" customHeight="1">
      <c r="A565" s="29"/>
      <c r="B565" s="29"/>
      <c r="C565" s="29"/>
      <c r="D565" s="29"/>
      <c r="E565" s="30"/>
      <c r="F565" s="29"/>
      <c r="G565" s="29"/>
      <c r="H565" s="29"/>
      <c r="I565" s="29"/>
      <c r="J565" s="30"/>
      <c r="K565" s="88"/>
      <c r="L565" s="31"/>
      <c r="M565" s="29"/>
      <c r="N565" s="29"/>
      <c r="O565" s="29"/>
      <c r="P565" s="79"/>
      <c r="Q565" s="29"/>
      <c r="R565" s="29"/>
      <c r="S565" s="43"/>
      <c r="T565" s="22">
        <f t="shared" si="17"/>
        <v>21</v>
      </c>
      <c r="U565" s="22"/>
      <c r="V565" s="22"/>
      <c r="W565" s="32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4.25" customHeight="1">
      <c r="A566" s="29"/>
      <c r="B566" s="29"/>
      <c r="C566" s="29"/>
      <c r="D566" s="29"/>
      <c r="E566" s="30"/>
      <c r="F566" s="29"/>
      <c r="G566" s="29"/>
      <c r="H566" s="29"/>
      <c r="I566" s="29"/>
      <c r="J566" s="30"/>
      <c r="K566" s="88"/>
      <c r="L566" s="31"/>
      <c r="M566" s="29"/>
      <c r="N566" s="29"/>
      <c r="O566" s="29"/>
      <c r="P566" s="79"/>
      <c r="Q566" s="29"/>
      <c r="R566" s="29"/>
      <c r="S566" s="43"/>
      <c r="T566" s="22">
        <f t="shared" si="17"/>
        <v>21</v>
      </c>
      <c r="U566" s="22"/>
      <c r="V566" s="22"/>
      <c r="W566" s="32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4.25" customHeight="1">
      <c r="A567" s="29"/>
      <c r="B567" s="29"/>
      <c r="C567" s="29"/>
      <c r="D567" s="29"/>
      <c r="E567" s="30"/>
      <c r="F567" s="29"/>
      <c r="G567" s="29"/>
      <c r="H567" s="29"/>
      <c r="I567" s="29"/>
      <c r="J567" s="30"/>
      <c r="K567" s="88"/>
      <c r="L567" s="31"/>
      <c r="M567" s="29"/>
      <c r="N567" s="29"/>
      <c r="O567" s="29"/>
      <c r="P567" s="79"/>
      <c r="Q567" s="29"/>
      <c r="R567" s="29"/>
      <c r="S567" s="43"/>
      <c r="T567" s="22">
        <f t="shared" si="17"/>
        <v>21</v>
      </c>
      <c r="U567" s="22"/>
      <c r="V567" s="22"/>
      <c r="W567" s="32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4.25" customHeight="1">
      <c r="A568" s="29"/>
      <c r="B568" s="29"/>
      <c r="C568" s="29"/>
      <c r="D568" s="29"/>
      <c r="E568" s="30"/>
      <c r="F568" s="29"/>
      <c r="G568" s="29"/>
      <c r="H568" s="29"/>
      <c r="I568" s="29"/>
      <c r="J568" s="30"/>
      <c r="K568" s="88"/>
      <c r="L568" s="31"/>
      <c r="M568" s="29"/>
      <c r="N568" s="29"/>
      <c r="O568" s="29"/>
      <c r="P568" s="79"/>
      <c r="Q568" s="29"/>
      <c r="R568" s="29"/>
      <c r="S568" s="43"/>
      <c r="T568" s="22">
        <f t="shared" si="17"/>
        <v>21</v>
      </c>
      <c r="U568" s="22"/>
      <c r="V568" s="22"/>
      <c r="W568" s="32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4.25" customHeight="1">
      <c r="A569" s="29"/>
      <c r="B569" s="29"/>
      <c r="C569" s="29"/>
      <c r="D569" s="29"/>
      <c r="E569" s="30"/>
      <c r="F569" s="29"/>
      <c r="G569" s="29"/>
      <c r="H569" s="29"/>
      <c r="I569" s="29"/>
      <c r="J569" s="30"/>
      <c r="K569" s="88"/>
      <c r="L569" s="31"/>
      <c r="M569" s="29"/>
      <c r="N569" s="29"/>
      <c r="O569" s="29"/>
      <c r="P569" s="79"/>
      <c r="Q569" s="29"/>
      <c r="R569" s="29"/>
      <c r="S569" s="43"/>
      <c r="T569" s="22">
        <f t="shared" si="17"/>
        <v>21</v>
      </c>
      <c r="U569" s="22"/>
      <c r="V569" s="22"/>
      <c r="W569" s="32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4.25" customHeight="1">
      <c r="A570" s="29"/>
      <c r="B570" s="29"/>
      <c r="C570" s="29"/>
      <c r="D570" s="29"/>
      <c r="E570" s="30"/>
      <c r="F570" s="29"/>
      <c r="G570" s="29"/>
      <c r="H570" s="29"/>
      <c r="I570" s="29"/>
      <c r="J570" s="30"/>
      <c r="K570" s="88"/>
      <c r="L570" s="31"/>
      <c r="M570" s="29"/>
      <c r="N570" s="29"/>
      <c r="O570" s="29"/>
      <c r="P570" s="79"/>
      <c r="Q570" s="29"/>
      <c r="R570" s="29"/>
      <c r="S570" s="43"/>
      <c r="T570" s="22">
        <f t="shared" si="17"/>
        <v>21</v>
      </c>
      <c r="U570" s="22"/>
      <c r="V570" s="22"/>
      <c r="W570" s="32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4.25" customHeight="1">
      <c r="A571" s="29"/>
      <c r="B571" s="29"/>
      <c r="C571" s="29"/>
      <c r="D571" s="29"/>
      <c r="E571" s="30"/>
      <c r="F571" s="29"/>
      <c r="G571" s="29"/>
      <c r="H571" s="29"/>
      <c r="I571" s="29"/>
      <c r="J571" s="30"/>
      <c r="K571" s="88"/>
      <c r="L571" s="31"/>
      <c r="M571" s="29"/>
      <c r="N571" s="29"/>
      <c r="O571" s="29"/>
      <c r="P571" s="79"/>
      <c r="Q571" s="29"/>
      <c r="R571" s="29"/>
      <c r="S571" s="43"/>
      <c r="T571" s="22">
        <f t="shared" si="17"/>
        <v>21</v>
      </c>
      <c r="U571" s="22"/>
      <c r="V571" s="22"/>
      <c r="W571" s="32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4.25" customHeight="1">
      <c r="A572" s="29"/>
      <c r="B572" s="29"/>
      <c r="C572" s="29"/>
      <c r="D572" s="29"/>
      <c r="E572" s="30"/>
      <c r="F572" s="29"/>
      <c r="G572" s="29"/>
      <c r="H572" s="29"/>
      <c r="I572" s="29"/>
      <c r="J572" s="30"/>
      <c r="K572" s="88"/>
      <c r="L572" s="31"/>
      <c r="M572" s="29"/>
      <c r="N572" s="29"/>
      <c r="O572" s="29"/>
      <c r="P572" s="79"/>
      <c r="Q572" s="29"/>
      <c r="R572" s="29"/>
      <c r="S572" s="43"/>
      <c r="T572" s="22">
        <f t="shared" si="17"/>
        <v>21</v>
      </c>
      <c r="U572" s="22"/>
      <c r="V572" s="22"/>
      <c r="W572" s="32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4.25" customHeight="1">
      <c r="A573" s="29"/>
      <c r="B573" s="29"/>
      <c r="C573" s="29"/>
      <c r="D573" s="29"/>
      <c r="E573" s="30"/>
      <c r="F573" s="29"/>
      <c r="G573" s="29"/>
      <c r="H573" s="29"/>
      <c r="I573" s="29"/>
      <c r="J573" s="30"/>
      <c r="K573" s="88"/>
      <c r="L573" s="31"/>
      <c r="M573" s="29"/>
      <c r="N573" s="29"/>
      <c r="O573" s="29"/>
      <c r="P573" s="79"/>
      <c r="Q573" s="29"/>
      <c r="R573" s="29"/>
      <c r="S573" s="43"/>
      <c r="T573" s="22">
        <f t="shared" si="17"/>
        <v>21</v>
      </c>
      <c r="U573" s="22"/>
      <c r="V573" s="22"/>
      <c r="W573" s="32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4.25" customHeight="1">
      <c r="A574" s="29"/>
      <c r="B574" s="29"/>
      <c r="C574" s="29"/>
      <c r="D574" s="29"/>
      <c r="E574" s="30"/>
      <c r="F574" s="29"/>
      <c r="G574" s="29"/>
      <c r="H574" s="29"/>
      <c r="I574" s="29"/>
      <c r="J574" s="30"/>
      <c r="K574" s="88"/>
      <c r="L574" s="31"/>
      <c r="M574" s="29"/>
      <c r="N574" s="29"/>
      <c r="O574" s="29"/>
      <c r="P574" s="79"/>
      <c r="Q574" s="29"/>
      <c r="R574" s="29"/>
      <c r="S574" s="43"/>
      <c r="T574" s="22">
        <f t="shared" si="17"/>
        <v>21</v>
      </c>
      <c r="U574" s="22"/>
      <c r="V574" s="22"/>
      <c r="W574" s="32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4.25" customHeight="1">
      <c r="A575" s="29"/>
      <c r="B575" s="29"/>
      <c r="C575" s="29"/>
      <c r="D575" s="29"/>
      <c r="E575" s="30"/>
      <c r="F575" s="29"/>
      <c r="G575" s="29"/>
      <c r="H575" s="29"/>
      <c r="I575" s="29"/>
      <c r="J575" s="30"/>
      <c r="K575" s="88"/>
      <c r="L575" s="31"/>
      <c r="M575" s="29"/>
      <c r="N575" s="29"/>
      <c r="O575" s="29"/>
      <c r="P575" s="79"/>
      <c r="Q575" s="29"/>
      <c r="R575" s="29"/>
      <c r="S575" s="43"/>
      <c r="T575" s="22">
        <f t="shared" si="17"/>
        <v>21</v>
      </c>
      <c r="U575" s="22"/>
      <c r="V575" s="22"/>
      <c r="W575" s="32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4.25" customHeight="1">
      <c r="A576" s="29"/>
      <c r="B576" s="29"/>
      <c r="C576" s="29"/>
      <c r="D576" s="29"/>
      <c r="E576" s="30"/>
      <c r="F576" s="29"/>
      <c r="G576" s="29"/>
      <c r="H576" s="29"/>
      <c r="I576" s="29"/>
      <c r="J576" s="30"/>
      <c r="K576" s="88"/>
      <c r="L576" s="31"/>
      <c r="M576" s="29"/>
      <c r="N576" s="29"/>
      <c r="O576" s="29"/>
      <c r="P576" s="79"/>
      <c r="Q576" s="29"/>
      <c r="R576" s="29"/>
      <c r="S576" s="43"/>
      <c r="T576" s="22">
        <f t="shared" si="17"/>
        <v>21</v>
      </c>
      <c r="U576" s="22"/>
      <c r="V576" s="22"/>
      <c r="W576" s="32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4.25" customHeight="1">
      <c r="A577" s="29"/>
      <c r="B577" s="29"/>
      <c r="C577" s="29"/>
      <c r="D577" s="29"/>
      <c r="E577" s="30"/>
      <c r="F577" s="29"/>
      <c r="G577" s="29"/>
      <c r="H577" s="29"/>
      <c r="I577" s="29"/>
      <c r="J577" s="30"/>
      <c r="K577" s="88"/>
      <c r="L577" s="31"/>
      <c r="M577" s="29"/>
      <c r="N577" s="29"/>
      <c r="O577" s="29"/>
      <c r="P577" s="79"/>
      <c r="Q577" s="29"/>
      <c r="R577" s="29"/>
      <c r="S577" s="43"/>
      <c r="T577" s="22">
        <f t="shared" si="17"/>
        <v>21</v>
      </c>
      <c r="U577" s="22"/>
      <c r="V577" s="22"/>
      <c r="W577" s="32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4.25" customHeight="1">
      <c r="A578" s="29"/>
      <c r="B578" s="29"/>
      <c r="C578" s="29"/>
      <c r="D578" s="29"/>
      <c r="E578" s="30"/>
      <c r="F578" s="29"/>
      <c r="G578" s="29"/>
      <c r="H578" s="29"/>
      <c r="I578" s="29"/>
      <c r="J578" s="30"/>
      <c r="K578" s="88"/>
      <c r="L578" s="31"/>
      <c r="M578" s="29"/>
      <c r="N578" s="29"/>
      <c r="O578" s="29"/>
      <c r="P578" s="79"/>
      <c r="Q578" s="29"/>
      <c r="R578" s="29"/>
      <c r="S578" s="43"/>
      <c r="T578" s="22">
        <f t="shared" si="17"/>
        <v>21</v>
      </c>
      <c r="U578" s="22"/>
      <c r="V578" s="22"/>
      <c r="W578" s="32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4.25" customHeight="1">
      <c r="A579" s="29"/>
      <c r="B579" s="29"/>
      <c r="C579" s="29"/>
      <c r="D579" s="29"/>
      <c r="E579" s="30"/>
      <c r="F579" s="29"/>
      <c r="G579" s="29"/>
      <c r="H579" s="29"/>
      <c r="I579" s="29"/>
      <c r="J579" s="30"/>
      <c r="K579" s="88"/>
      <c r="L579" s="31"/>
      <c r="M579" s="29"/>
      <c r="N579" s="29"/>
      <c r="O579" s="29"/>
      <c r="P579" s="79"/>
      <c r="Q579" s="29"/>
      <c r="R579" s="29"/>
      <c r="S579" s="43"/>
      <c r="T579" s="22">
        <f t="shared" si="17"/>
        <v>21</v>
      </c>
      <c r="U579" s="22"/>
      <c r="V579" s="22"/>
      <c r="W579" s="32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4.25" customHeight="1">
      <c r="A580" s="29"/>
      <c r="B580" s="29"/>
      <c r="C580" s="29"/>
      <c r="D580" s="29"/>
      <c r="E580" s="30"/>
      <c r="F580" s="29"/>
      <c r="G580" s="29"/>
      <c r="H580" s="29"/>
      <c r="I580" s="29"/>
      <c r="J580" s="30"/>
      <c r="K580" s="88"/>
      <c r="L580" s="31"/>
      <c r="M580" s="29"/>
      <c r="N580" s="29"/>
      <c r="O580" s="29"/>
      <c r="P580" s="79"/>
      <c r="Q580" s="29"/>
      <c r="R580" s="29"/>
      <c r="S580" s="43"/>
      <c r="T580" s="22">
        <f t="shared" si="17"/>
        <v>21</v>
      </c>
      <c r="U580" s="22"/>
      <c r="V580" s="22"/>
      <c r="W580" s="32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4.25" customHeight="1">
      <c r="A581" s="29"/>
      <c r="B581" s="29"/>
      <c r="C581" s="29"/>
      <c r="D581" s="29"/>
      <c r="E581" s="30"/>
      <c r="F581" s="29"/>
      <c r="G581" s="29"/>
      <c r="H581" s="29"/>
      <c r="I581" s="29"/>
      <c r="J581" s="30"/>
      <c r="K581" s="88"/>
      <c r="L581" s="31"/>
      <c r="M581" s="29"/>
      <c r="N581" s="29"/>
      <c r="O581" s="29"/>
      <c r="P581" s="79"/>
      <c r="Q581" s="29"/>
      <c r="R581" s="29"/>
      <c r="S581" s="43"/>
      <c r="T581" s="22">
        <f t="shared" si="17"/>
        <v>21</v>
      </c>
      <c r="U581" s="22"/>
      <c r="V581" s="22"/>
      <c r="W581" s="32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4.25" customHeight="1">
      <c r="A582" s="29"/>
      <c r="B582" s="29"/>
      <c r="C582" s="29"/>
      <c r="D582" s="29"/>
      <c r="E582" s="30"/>
      <c r="F582" s="29"/>
      <c r="G582" s="29"/>
      <c r="H582" s="29"/>
      <c r="I582" s="29"/>
      <c r="J582" s="30"/>
      <c r="K582" s="88"/>
      <c r="L582" s="31"/>
      <c r="M582" s="29"/>
      <c r="N582" s="29"/>
      <c r="O582" s="29"/>
      <c r="P582" s="79"/>
      <c r="Q582" s="29"/>
      <c r="R582" s="29"/>
      <c r="S582" s="43"/>
      <c r="T582" s="22">
        <f t="shared" si="17"/>
        <v>21</v>
      </c>
      <c r="U582" s="22"/>
      <c r="V582" s="22"/>
      <c r="W582" s="32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4.25" customHeight="1">
      <c r="A583" s="29"/>
      <c r="B583" s="29"/>
      <c r="C583" s="29"/>
      <c r="D583" s="29"/>
      <c r="E583" s="30"/>
      <c r="F583" s="29"/>
      <c r="G583" s="29"/>
      <c r="H583" s="29"/>
      <c r="I583" s="29"/>
      <c r="J583" s="30"/>
      <c r="K583" s="88"/>
      <c r="L583" s="31"/>
      <c r="M583" s="29"/>
      <c r="N583" s="29"/>
      <c r="O583" s="29"/>
      <c r="P583" s="79"/>
      <c r="Q583" s="29"/>
      <c r="R583" s="29"/>
      <c r="S583" s="43"/>
      <c r="T583" s="22">
        <f t="shared" si="17"/>
        <v>21</v>
      </c>
      <c r="U583" s="22"/>
      <c r="V583" s="22"/>
      <c r="W583" s="32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4.25" customHeight="1">
      <c r="A584" s="29"/>
      <c r="B584" s="29"/>
      <c r="C584" s="29"/>
      <c r="D584" s="29"/>
      <c r="E584" s="30"/>
      <c r="F584" s="29"/>
      <c r="G584" s="29"/>
      <c r="H584" s="29"/>
      <c r="I584" s="29"/>
      <c r="J584" s="30"/>
      <c r="K584" s="88"/>
      <c r="L584" s="31"/>
      <c r="M584" s="29"/>
      <c r="N584" s="29"/>
      <c r="O584" s="29"/>
      <c r="P584" s="79"/>
      <c r="Q584" s="29"/>
      <c r="R584" s="29"/>
      <c r="S584" s="43"/>
      <c r="T584" s="22">
        <f t="shared" si="17"/>
        <v>21</v>
      </c>
      <c r="U584" s="22"/>
      <c r="V584" s="22"/>
      <c r="W584" s="32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4.25" customHeight="1">
      <c r="A585" s="29"/>
      <c r="B585" s="29"/>
      <c r="C585" s="29"/>
      <c r="D585" s="29"/>
      <c r="E585" s="30"/>
      <c r="F585" s="29"/>
      <c r="G585" s="29"/>
      <c r="H585" s="29"/>
      <c r="I585" s="29"/>
      <c r="J585" s="30"/>
      <c r="K585" s="88"/>
      <c r="L585" s="31"/>
      <c r="M585" s="29"/>
      <c r="N585" s="29"/>
      <c r="O585" s="29"/>
      <c r="P585" s="79"/>
      <c r="Q585" s="29"/>
      <c r="R585" s="29"/>
      <c r="S585" s="43"/>
      <c r="T585" s="22">
        <f t="shared" si="17"/>
        <v>21</v>
      </c>
      <c r="U585" s="22"/>
      <c r="V585" s="22"/>
      <c r="W585" s="32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4.25" customHeight="1">
      <c r="A586" s="29"/>
      <c r="B586" s="29"/>
      <c r="C586" s="29"/>
      <c r="D586" s="29"/>
      <c r="E586" s="30"/>
      <c r="F586" s="29"/>
      <c r="G586" s="29"/>
      <c r="H586" s="29"/>
      <c r="I586" s="29"/>
      <c r="J586" s="30"/>
      <c r="K586" s="88"/>
      <c r="L586" s="31"/>
      <c r="M586" s="29"/>
      <c r="N586" s="29"/>
      <c r="O586" s="29"/>
      <c r="P586" s="79"/>
      <c r="Q586" s="29"/>
      <c r="R586" s="29"/>
      <c r="S586" s="43"/>
      <c r="T586" s="22">
        <f t="shared" si="17"/>
        <v>21</v>
      </c>
      <c r="U586" s="22"/>
      <c r="V586" s="22"/>
      <c r="W586" s="32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4.25" customHeight="1">
      <c r="A587" s="29"/>
      <c r="B587" s="29"/>
      <c r="C587" s="29"/>
      <c r="D587" s="29"/>
      <c r="E587" s="30"/>
      <c r="F587" s="29"/>
      <c r="G587" s="29"/>
      <c r="H587" s="29"/>
      <c r="I587" s="29"/>
      <c r="J587" s="30"/>
      <c r="K587" s="88"/>
      <c r="L587" s="31"/>
      <c r="M587" s="29"/>
      <c r="N587" s="29"/>
      <c r="O587" s="29"/>
      <c r="P587" s="79"/>
      <c r="Q587" s="29"/>
      <c r="R587" s="29"/>
      <c r="S587" s="43"/>
      <c r="T587" s="22">
        <f t="shared" si="17"/>
        <v>21</v>
      </c>
      <c r="U587" s="22"/>
      <c r="V587" s="22"/>
      <c r="W587" s="32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4.25" customHeight="1">
      <c r="A588" s="29"/>
      <c r="B588" s="29"/>
      <c r="C588" s="29"/>
      <c r="D588" s="29"/>
      <c r="E588" s="30"/>
      <c r="F588" s="29"/>
      <c r="G588" s="29"/>
      <c r="H588" s="29"/>
      <c r="I588" s="29"/>
      <c r="J588" s="30"/>
      <c r="K588" s="88"/>
      <c r="L588" s="31"/>
      <c r="M588" s="29"/>
      <c r="N588" s="29"/>
      <c r="O588" s="29"/>
      <c r="P588" s="79"/>
      <c r="Q588" s="29"/>
      <c r="R588" s="29"/>
      <c r="S588" s="43"/>
      <c r="T588" s="22">
        <f t="shared" si="17"/>
        <v>21</v>
      </c>
      <c r="U588" s="22"/>
      <c r="V588" s="22"/>
      <c r="W588" s="3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4.25" customHeight="1">
      <c r="A589" s="29"/>
      <c r="B589" s="29"/>
      <c r="C589" s="29"/>
      <c r="D589" s="29"/>
      <c r="E589" s="30"/>
      <c r="F589" s="29"/>
      <c r="G589" s="29"/>
      <c r="H589" s="29"/>
      <c r="I589" s="29"/>
      <c r="J589" s="30"/>
      <c r="K589" s="88"/>
      <c r="L589" s="31"/>
      <c r="M589" s="29"/>
      <c r="N589" s="29"/>
      <c r="O589" s="29"/>
      <c r="P589" s="79"/>
      <c r="Q589" s="29"/>
      <c r="R589" s="29"/>
      <c r="S589" s="43"/>
      <c r="T589" s="22">
        <f t="shared" si="17"/>
        <v>21</v>
      </c>
      <c r="U589" s="22"/>
      <c r="V589" s="22"/>
      <c r="W589" s="32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4.25" customHeight="1">
      <c r="A590" s="29"/>
      <c r="B590" s="29"/>
      <c r="C590" s="29"/>
      <c r="D590" s="29"/>
      <c r="E590" s="30"/>
      <c r="F590" s="29"/>
      <c r="G590" s="29"/>
      <c r="H590" s="29"/>
      <c r="I590" s="29"/>
      <c r="J590" s="30"/>
      <c r="K590" s="88"/>
      <c r="L590" s="31"/>
      <c r="M590" s="29"/>
      <c r="N590" s="29"/>
      <c r="O590" s="29"/>
      <c r="P590" s="79"/>
      <c r="Q590" s="29"/>
      <c r="R590" s="29"/>
      <c r="S590" s="43"/>
      <c r="T590" s="22">
        <f t="shared" si="17"/>
        <v>21</v>
      </c>
      <c r="U590" s="22"/>
      <c r="V590" s="22"/>
      <c r="W590" s="32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4.25" customHeight="1">
      <c r="A591" s="29"/>
      <c r="B591" s="29"/>
      <c r="C591" s="29"/>
      <c r="D591" s="29"/>
      <c r="E591" s="30"/>
      <c r="F591" s="29"/>
      <c r="G591" s="29"/>
      <c r="H591" s="29"/>
      <c r="I591" s="29"/>
      <c r="J591" s="30"/>
      <c r="K591" s="88"/>
      <c r="L591" s="31"/>
      <c r="M591" s="29"/>
      <c r="N591" s="29"/>
      <c r="O591" s="29"/>
      <c r="P591" s="79"/>
      <c r="Q591" s="29"/>
      <c r="R591" s="29"/>
      <c r="S591" s="43"/>
      <c r="T591" s="22">
        <f t="shared" si="17"/>
        <v>21</v>
      </c>
      <c r="U591" s="22"/>
      <c r="V591" s="22"/>
      <c r="W591" s="32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4.25" customHeight="1">
      <c r="A592" s="29"/>
      <c r="B592" s="29"/>
      <c r="C592" s="29"/>
      <c r="D592" s="29"/>
      <c r="E592" s="30"/>
      <c r="F592" s="29"/>
      <c r="G592" s="29"/>
      <c r="H592" s="29"/>
      <c r="I592" s="29"/>
      <c r="J592" s="30"/>
      <c r="K592" s="88"/>
      <c r="L592" s="31"/>
      <c r="M592" s="29"/>
      <c r="N592" s="29"/>
      <c r="O592" s="29"/>
      <c r="P592" s="79"/>
      <c r="Q592" s="29"/>
      <c r="R592" s="29"/>
      <c r="S592" s="43"/>
      <c r="T592" s="22">
        <f t="shared" si="17"/>
        <v>21</v>
      </c>
      <c r="U592" s="22"/>
      <c r="V592" s="22"/>
      <c r="W592" s="32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4.25" customHeight="1">
      <c r="A593" s="29"/>
      <c r="B593" s="29"/>
      <c r="C593" s="29"/>
      <c r="D593" s="29"/>
      <c r="E593" s="30"/>
      <c r="F593" s="29"/>
      <c r="G593" s="29"/>
      <c r="H593" s="29"/>
      <c r="I593" s="29"/>
      <c r="J593" s="30"/>
      <c r="K593" s="88"/>
      <c r="L593" s="31"/>
      <c r="M593" s="29"/>
      <c r="N593" s="29"/>
      <c r="O593" s="29"/>
      <c r="P593" s="79"/>
      <c r="Q593" s="29"/>
      <c r="R593" s="29"/>
      <c r="S593" s="43"/>
      <c r="T593" s="22">
        <f>Q593+21</f>
        <v>21</v>
      </c>
      <c r="U593" s="22"/>
      <c r="V593" s="22"/>
      <c r="W593" s="32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4.25" customHeight="1">
      <c r="A594" s="29"/>
      <c r="B594" s="29"/>
      <c r="C594" s="29"/>
      <c r="D594" s="29"/>
      <c r="E594" s="30"/>
      <c r="F594" s="29"/>
      <c r="G594" s="29"/>
      <c r="H594" s="29"/>
      <c r="I594" s="29"/>
      <c r="J594" s="30"/>
      <c r="K594" s="88"/>
      <c r="L594" s="31"/>
      <c r="M594" s="29"/>
      <c r="N594" s="29"/>
      <c r="O594" s="29"/>
      <c r="P594" s="79"/>
      <c r="Q594" s="29"/>
      <c r="R594" s="29"/>
      <c r="S594" s="43"/>
      <c r="T594" s="22">
        <f t="shared" ref="T594:T654" si="18">Q594+21</f>
        <v>21</v>
      </c>
      <c r="U594" s="22"/>
      <c r="V594" s="22"/>
      <c r="W594" s="32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4.25" customHeight="1">
      <c r="A595" s="29"/>
      <c r="B595" s="29"/>
      <c r="C595" s="29"/>
      <c r="D595" s="29"/>
      <c r="E595" s="30"/>
      <c r="F595" s="29"/>
      <c r="G595" s="29"/>
      <c r="H595" s="29"/>
      <c r="I595" s="29"/>
      <c r="J595" s="30"/>
      <c r="K595" s="88"/>
      <c r="L595" s="31"/>
      <c r="M595" s="29"/>
      <c r="N595" s="29"/>
      <c r="O595" s="29"/>
      <c r="P595" s="79"/>
      <c r="Q595" s="29"/>
      <c r="R595" s="29"/>
      <c r="S595" s="43"/>
      <c r="T595" s="22">
        <f t="shared" si="18"/>
        <v>21</v>
      </c>
      <c r="U595" s="22"/>
      <c r="V595" s="22"/>
      <c r="W595" s="32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4.25" customHeight="1">
      <c r="A596" s="29"/>
      <c r="B596" s="29"/>
      <c r="C596" s="29"/>
      <c r="D596" s="29"/>
      <c r="E596" s="30"/>
      <c r="F596" s="29"/>
      <c r="G596" s="29"/>
      <c r="H596" s="29"/>
      <c r="I596" s="29"/>
      <c r="J596" s="30"/>
      <c r="K596" s="88"/>
      <c r="L596" s="31"/>
      <c r="M596" s="29"/>
      <c r="N596" s="29"/>
      <c r="O596" s="29"/>
      <c r="P596" s="79"/>
      <c r="Q596" s="29"/>
      <c r="R596" s="29"/>
      <c r="S596" s="43"/>
      <c r="T596" s="22">
        <f t="shared" si="18"/>
        <v>21</v>
      </c>
      <c r="U596" s="22"/>
      <c r="V596" s="22"/>
      <c r="W596" s="32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4.25" customHeight="1">
      <c r="A597" s="29"/>
      <c r="B597" s="29"/>
      <c r="C597" s="29"/>
      <c r="D597" s="29"/>
      <c r="E597" s="30"/>
      <c r="F597" s="29"/>
      <c r="G597" s="29"/>
      <c r="H597" s="29"/>
      <c r="I597" s="29"/>
      <c r="J597" s="30"/>
      <c r="K597" s="88"/>
      <c r="L597" s="31"/>
      <c r="M597" s="29"/>
      <c r="N597" s="29"/>
      <c r="O597" s="29"/>
      <c r="P597" s="79"/>
      <c r="Q597" s="29"/>
      <c r="R597" s="29"/>
      <c r="S597" s="43"/>
      <c r="T597" s="22">
        <f t="shared" si="18"/>
        <v>21</v>
      </c>
      <c r="U597" s="22"/>
      <c r="V597" s="22"/>
      <c r="W597" s="32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4.25" customHeight="1">
      <c r="A598" s="29"/>
      <c r="B598" s="29"/>
      <c r="C598" s="29"/>
      <c r="D598" s="29"/>
      <c r="E598" s="30"/>
      <c r="F598" s="29"/>
      <c r="G598" s="29"/>
      <c r="H598" s="29"/>
      <c r="I598" s="29"/>
      <c r="J598" s="30"/>
      <c r="K598" s="88"/>
      <c r="L598" s="31"/>
      <c r="M598" s="29"/>
      <c r="N598" s="29"/>
      <c r="O598" s="29"/>
      <c r="P598" s="79"/>
      <c r="Q598" s="29"/>
      <c r="R598" s="29"/>
      <c r="S598" s="43"/>
      <c r="T598" s="22">
        <f t="shared" si="18"/>
        <v>21</v>
      </c>
      <c r="U598" s="22"/>
      <c r="V598" s="22"/>
      <c r="W598" s="32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4.25" customHeight="1">
      <c r="A599" s="29"/>
      <c r="B599" s="29"/>
      <c r="C599" s="29"/>
      <c r="D599" s="29"/>
      <c r="E599" s="30"/>
      <c r="F599" s="29"/>
      <c r="G599" s="29"/>
      <c r="H599" s="29"/>
      <c r="I599" s="29"/>
      <c r="J599" s="30"/>
      <c r="K599" s="88"/>
      <c r="L599" s="31"/>
      <c r="M599" s="29"/>
      <c r="N599" s="29"/>
      <c r="O599" s="29"/>
      <c r="P599" s="79"/>
      <c r="Q599" s="29"/>
      <c r="R599" s="29"/>
      <c r="S599" s="43"/>
      <c r="T599" s="22">
        <f t="shared" si="18"/>
        <v>21</v>
      </c>
      <c r="U599" s="22"/>
      <c r="V599" s="22"/>
      <c r="W599" s="32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4.25" customHeight="1">
      <c r="A600" s="29"/>
      <c r="B600" s="29"/>
      <c r="C600" s="29"/>
      <c r="D600" s="29"/>
      <c r="E600" s="30"/>
      <c r="F600" s="29"/>
      <c r="G600" s="29"/>
      <c r="H600" s="29"/>
      <c r="I600" s="29"/>
      <c r="J600" s="30"/>
      <c r="K600" s="88"/>
      <c r="L600" s="31"/>
      <c r="M600" s="29"/>
      <c r="N600" s="29"/>
      <c r="O600" s="29"/>
      <c r="P600" s="79"/>
      <c r="Q600" s="29"/>
      <c r="R600" s="29"/>
      <c r="S600" s="43"/>
      <c r="T600" s="22">
        <f t="shared" si="18"/>
        <v>21</v>
      </c>
      <c r="U600" s="22"/>
      <c r="V600" s="22"/>
      <c r="W600" s="32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4.25" customHeight="1">
      <c r="A601" s="29"/>
      <c r="B601" s="29"/>
      <c r="C601" s="29"/>
      <c r="D601" s="29"/>
      <c r="E601" s="30"/>
      <c r="F601" s="29"/>
      <c r="G601" s="29"/>
      <c r="H601" s="29"/>
      <c r="I601" s="29"/>
      <c r="J601" s="30"/>
      <c r="K601" s="88"/>
      <c r="L601" s="31"/>
      <c r="M601" s="29"/>
      <c r="N601" s="29"/>
      <c r="O601" s="29"/>
      <c r="P601" s="79"/>
      <c r="Q601" s="29"/>
      <c r="R601" s="29"/>
      <c r="S601" s="43"/>
      <c r="T601" s="22">
        <f t="shared" si="18"/>
        <v>21</v>
      </c>
      <c r="U601" s="22"/>
      <c r="V601" s="22"/>
      <c r="W601" s="32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4.25" customHeight="1">
      <c r="A602" s="29"/>
      <c r="B602" s="29"/>
      <c r="C602" s="29"/>
      <c r="D602" s="29"/>
      <c r="E602" s="30"/>
      <c r="F602" s="29"/>
      <c r="G602" s="29"/>
      <c r="H602" s="29"/>
      <c r="I602" s="29"/>
      <c r="J602" s="30"/>
      <c r="K602" s="88"/>
      <c r="L602" s="31"/>
      <c r="M602" s="29"/>
      <c r="N602" s="29"/>
      <c r="O602" s="29"/>
      <c r="P602" s="79"/>
      <c r="Q602" s="29"/>
      <c r="R602" s="29"/>
      <c r="S602" s="43"/>
      <c r="T602" s="22">
        <f t="shared" si="18"/>
        <v>21</v>
      </c>
      <c r="U602" s="22"/>
      <c r="V602" s="22"/>
      <c r="W602" s="32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4.25" customHeight="1">
      <c r="A603" s="29"/>
      <c r="B603" s="29"/>
      <c r="C603" s="29"/>
      <c r="D603" s="29"/>
      <c r="E603" s="30"/>
      <c r="F603" s="29"/>
      <c r="G603" s="29"/>
      <c r="H603" s="29"/>
      <c r="I603" s="29"/>
      <c r="J603" s="30"/>
      <c r="K603" s="88"/>
      <c r="L603" s="31"/>
      <c r="M603" s="29"/>
      <c r="N603" s="29"/>
      <c r="O603" s="29"/>
      <c r="P603" s="79"/>
      <c r="Q603" s="29"/>
      <c r="R603" s="29"/>
      <c r="S603" s="43"/>
      <c r="T603" s="22">
        <f t="shared" si="18"/>
        <v>21</v>
      </c>
      <c r="U603" s="22"/>
      <c r="V603" s="22"/>
      <c r="W603" s="32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4.25" customHeight="1">
      <c r="A604" s="29"/>
      <c r="B604" s="29"/>
      <c r="C604" s="29"/>
      <c r="D604" s="29"/>
      <c r="E604" s="30"/>
      <c r="F604" s="29"/>
      <c r="G604" s="29"/>
      <c r="H604" s="29"/>
      <c r="I604" s="29"/>
      <c r="J604" s="30"/>
      <c r="K604" s="88"/>
      <c r="L604" s="31"/>
      <c r="M604" s="29"/>
      <c r="N604" s="29"/>
      <c r="O604" s="29"/>
      <c r="P604" s="79"/>
      <c r="Q604" s="29"/>
      <c r="R604" s="29"/>
      <c r="S604" s="43"/>
      <c r="T604" s="22">
        <f t="shared" si="18"/>
        <v>21</v>
      </c>
      <c r="U604" s="22"/>
      <c r="V604" s="22"/>
      <c r="W604" s="32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4.25" customHeight="1">
      <c r="A605" s="29"/>
      <c r="B605" s="29"/>
      <c r="C605" s="29"/>
      <c r="D605" s="29"/>
      <c r="E605" s="30"/>
      <c r="F605" s="29"/>
      <c r="G605" s="29"/>
      <c r="H605" s="29"/>
      <c r="I605" s="29"/>
      <c r="J605" s="30"/>
      <c r="K605" s="88"/>
      <c r="L605" s="31"/>
      <c r="M605" s="29"/>
      <c r="N605" s="29"/>
      <c r="O605" s="29"/>
      <c r="P605" s="79"/>
      <c r="Q605" s="29"/>
      <c r="R605" s="29"/>
      <c r="S605" s="43"/>
      <c r="T605" s="22">
        <f t="shared" si="18"/>
        <v>21</v>
      </c>
      <c r="U605" s="22"/>
      <c r="V605" s="22"/>
      <c r="W605" s="3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4.25" customHeight="1">
      <c r="A606" s="29"/>
      <c r="B606" s="29"/>
      <c r="C606" s="29"/>
      <c r="D606" s="29"/>
      <c r="E606" s="30"/>
      <c r="F606" s="29"/>
      <c r="G606" s="29"/>
      <c r="H606" s="29"/>
      <c r="I606" s="29"/>
      <c r="J606" s="30"/>
      <c r="K606" s="88"/>
      <c r="L606" s="31"/>
      <c r="M606" s="29"/>
      <c r="N606" s="29"/>
      <c r="O606" s="29"/>
      <c r="P606" s="79"/>
      <c r="Q606" s="29"/>
      <c r="R606" s="29"/>
      <c r="S606" s="43"/>
      <c r="T606" s="22">
        <f t="shared" si="18"/>
        <v>21</v>
      </c>
      <c r="U606" s="22"/>
      <c r="V606" s="22"/>
      <c r="W606" s="32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4.25" customHeight="1">
      <c r="A607" s="29"/>
      <c r="B607" s="29"/>
      <c r="C607" s="29"/>
      <c r="D607" s="29"/>
      <c r="E607" s="30"/>
      <c r="F607" s="29"/>
      <c r="G607" s="29"/>
      <c r="H607" s="29"/>
      <c r="I607" s="29"/>
      <c r="J607" s="30"/>
      <c r="K607" s="88"/>
      <c r="L607" s="31"/>
      <c r="M607" s="29"/>
      <c r="N607" s="29"/>
      <c r="O607" s="29"/>
      <c r="P607" s="79"/>
      <c r="Q607" s="29"/>
      <c r="R607" s="29"/>
      <c r="S607" s="43"/>
      <c r="T607" s="22">
        <f t="shared" si="18"/>
        <v>21</v>
      </c>
      <c r="U607" s="22"/>
      <c r="V607" s="22"/>
      <c r="W607" s="32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4.25" customHeight="1">
      <c r="A608" s="29"/>
      <c r="B608" s="29"/>
      <c r="C608" s="29"/>
      <c r="D608" s="29"/>
      <c r="E608" s="30"/>
      <c r="F608" s="29"/>
      <c r="G608" s="29"/>
      <c r="H608" s="29"/>
      <c r="I608" s="29"/>
      <c r="J608" s="30"/>
      <c r="K608" s="88"/>
      <c r="L608" s="31"/>
      <c r="M608" s="29"/>
      <c r="N608" s="29"/>
      <c r="O608" s="29"/>
      <c r="P608" s="79"/>
      <c r="Q608" s="29"/>
      <c r="R608" s="29"/>
      <c r="S608" s="43"/>
      <c r="T608" s="22">
        <f t="shared" si="18"/>
        <v>21</v>
      </c>
      <c r="U608" s="22"/>
      <c r="V608" s="22"/>
      <c r="W608" s="32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4.25" customHeight="1">
      <c r="A609" s="29"/>
      <c r="B609" s="29"/>
      <c r="C609" s="29"/>
      <c r="D609" s="29"/>
      <c r="E609" s="30"/>
      <c r="F609" s="29"/>
      <c r="G609" s="29"/>
      <c r="H609" s="29"/>
      <c r="I609" s="29"/>
      <c r="J609" s="30"/>
      <c r="K609" s="88"/>
      <c r="L609" s="31"/>
      <c r="M609" s="29"/>
      <c r="N609" s="29"/>
      <c r="O609" s="29"/>
      <c r="P609" s="79"/>
      <c r="Q609" s="29"/>
      <c r="R609" s="29"/>
      <c r="S609" s="43"/>
      <c r="T609" s="22">
        <f t="shared" si="18"/>
        <v>21</v>
      </c>
      <c r="U609" s="22"/>
      <c r="V609" s="22"/>
      <c r="W609" s="32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4.25" customHeight="1">
      <c r="A610" s="29"/>
      <c r="B610" s="29"/>
      <c r="C610" s="29"/>
      <c r="D610" s="29"/>
      <c r="E610" s="30"/>
      <c r="F610" s="29"/>
      <c r="G610" s="29"/>
      <c r="H610" s="29"/>
      <c r="I610" s="29"/>
      <c r="J610" s="30"/>
      <c r="K610" s="88"/>
      <c r="L610" s="31"/>
      <c r="M610" s="29"/>
      <c r="N610" s="29"/>
      <c r="O610" s="29"/>
      <c r="P610" s="79"/>
      <c r="Q610" s="29"/>
      <c r="R610" s="29"/>
      <c r="S610" s="43"/>
      <c r="T610" s="22">
        <f t="shared" si="18"/>
        <v>21</v>
      </c>
      <c r="U610" s="22"/>
      <c r="V610" s="22"/>
      <c r="W610" s="32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4.25" customHeight="1">
      <c r="A611" s="29"/>
      <c r="B611" s="29"/>
      <c r="C611" s="29"/>
      <c r="D611" s="29"/>
      <c r="E611" s="30"/>
      <c r="F611" s="29"/>
      <c r="G611" s="29"/>
      <c r="H611" s="29"/>
      <c r="I611" s="29"/>
      <c r="J611" s="30"/>
      <c r="K611" s="88"/>
      <c r="L611" s="31"/>
      <c r="M611" s="29"/>
      <c r="N611" s="29"/>
      <c r="O611" s="29"/>
      <c r="P611" s="79"/>
      <c r="Q611" s="29"/>
      <c r="R611" s="29"/>
      <c r="S611" s="43"/>
      <c r="T611" s="22">
        <f t="shared" si="18"/>
        <v>21</v>
      </c>
      <c r="U611" s="22"/>
      <c r="V611" s="22"/>
      <c r="W611" s="32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4.25" customHeight="1">
      <c r="A612" s="29"/>
      <c r="B612" s="29"/>
      <c r="C612" s="29"/>
      <c r="D612" s="29"/>
      <c r="E612" s="30"/>
      <c r="F612" s="29"/>
      <c r="G612" s="29"/>
      <c r="H612" s="29"/>
      <c r="I612" s="29"/>
      <c r="J612" s="30"/>
      <c r="K612" s="88"/>
      <c r="L612" s="31"/>
      <c r="M612" s="29"/>
      <c r="N612" s="29"/>
      <c r="O612" s="29"/>
      <c r="P612" s="79"/>
      <c r="Q612" s="29"/>
      <c r="R612" s="29"/>
      <c r="S612" s="43"/>
      <c r="T612" s="22">
        <f t="shared" si="18"/>
        <v>21</v>
      </c>
      <c r="U612" s="22"/>
      <c r="V612" s="22"/>
      <c r="W612" s="32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4.25" customHeight="1">
      <c r="A613" s="29"/>
      <c r="B613" s="29"/>
      <c r="C613" s="29"/>
      <c r="D613" s="29"/>
      <c r="E613" s="30"/>
      <c r="F613" s="29"/>
      <c r="G613" s="29"/>
      <c r="H613" s="29"/>
      <c r="I613" s="29"/>
      <c r="J613" s="30"/>
      <c r="K613" s="88"/>
      <c r="L613" s="31"/>
      <c r="M613" s="29"/>
      <c r="N613" s="29"/>
      <c r="O613" s="29"/>
      <c r="P613" s="79"/>
      <c r="Q613" s="29"/>
      <c r="R613" s="29"/>
      <c r="S613" s="43"/>
      <c r="T613" s="22">
        <f t="shared" si="18"/>
        <v>21</v>
      </c>
      <c r="U613" s="22"/>
      <c r="V613" s="22"/>
      <c r="W613" s="32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4.25" customHeight="1">
      <c r="A614" s="29"/>
      <c r="B614" s="29"/>
      <c r="C614" s="29"/>
      <c r="D614" s="29"/>
      <c r="E614" s="30"/>
      <c r="F614" s="29"/>
      <c r="G614" s="29"/>
      <c r="H614" s="29"/>
      <c r="I614" s="29"/>
      <c r="J614" s="30"/>
      <c r="K614" s="88"/>
      <c r="L614" s="31"/>
      <c r="M614" s="29"/>
      <c r="N614" s="29"/>
      <c r="O614" s="29"/>
      <c r="P614" s="79"/>
      <c r="Q614" s="29"/>
      <c r="R614" s="29"/>
      <c r="S614" s="43"/>
      <c r="T614" s="22">
        <f t="shared" si="18"/>
        <v>21</v>
      </c>
      <c r="U614" s="22"/>
      <c r="V614" s="22"/>
      <c r="W614" s="32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4.25" customHeight="1">
      <c r="A615" s="29"/>
      <c r="B615" s="29"/>
      <c r="C615" s="29"/>
      <c r="D615" s="29"/>
      <c r="E615" s="30"/>
      <c r="F615" s="29"/>
      <c r="G615" s="29"/>
      <c r="H615" s="29"/>
      <c r="I615" s="29"/>
      <c r="J615" s="30"/>
      <c r="K615" s="88"/>
      <c r="L615" s="31"/>
      <c r="M615" s="29"/>
      <c r="N615" s="29"/>
      <c r="O615" s="29"/>
      <c r="P615" s="79"/>
      <c r="Q615" s="29"/>
      <c r="R615" s="29"/>
      <c r="S615" s="43"/>
      <c r="T615" s="22">
        <f t="shared" si="18"/>
        <v>21</v>
      </c>
      <c r="U615" s="22"/>
      <c r="V615" s="22"/>
      <c r="W615" s="32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4.25" customHeight="1">
      <c r="A616" s="29"/>
      <c r="B616" s="29"/>
      <c r="C616" s="29"/>
      <c r="D616" s="29"/>
      <c r="E616" s="30"/>
      <c r="F616" s="29"/>
      <c r="G616" s="29"/>
      <c r="H616" s="29"/>
      <c r="I616" s="29"/>
      <c r="J616" s="30"/>
      <c r="K616" s="88"/>
      <c r="L616" s="31"/>
      <c r="M616" s="29"/>
      <c r="N616" s="29"/>
      <c r="O616" s="29"/>
      <c r="P616" s="79"/>
      <c r="Q616" s="29"/>
      <c r="R616" s="29"/>
      <c r="S616" s="43"/>
      <c r="T616" s="22">
        <f t="shared" si="18"/>
        <v>21</v>
      </c>
      <c r="U616" s="22"/>
      <c r="V616" s="22"/>
      <c r="W616" s="32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4.25" customHeight="1">
      <c r="A617" s="29"/>
      <c r="B617" s="29"/>
      <c r="C617" s="29"/>
      <c r="D617" s="29"/>
      <c r="E617" s="30"/>
      <c r="F617" s="29"/>
      <c r="G617" s="29"/>
      <c r="H617" s="29"/>
      <c r="I617" s="29"/>
      <c r="J617" s="30"/>
      <c r="K617" s="88"/>
      <c r="L617" s="31"/>
      <c r="M617" s="29"/>
      <c r="N617" s="29"/>
      <c r="O617" s="29"/>
      <c r="P617" s="79"/>
      <c r="Q617" s="29"/>
      <c r="R617" s="29"/>
      <c r="S617" s="43"/>
      <c r="T617" s="22">
        <f t="shared" si="18"/>
        <v>21</v>
      </c>
      <c r="U617" s="22"/>
      <c r="V617" s="22"/>
      <c r="W617" s="32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4.25" customHeight="1">
      <c r="A618" s="29"/>
      <c r="B618" s="29"/>
      <c r="C618" s="29"/>
      <c r="D618" s="29"/>
      <c r="E618" s="30"/>
      <c r="F618" s="29"/>
      <c r="G618" s="29"/>
      <c r="H618" s="29"/>
      <c r="I618" s="29"/>
      <c r="J618" s="30"/>
      <c r="K618" s="88"/>
      <c r="L618" s="31"/>
      <c r="M618" s="29"/>
      <c r="N618" s="29"/>
      <c r="O618" s="29"/>
      <c r="P618" s="79"/>
      <c r="Q618" s="29"/>
      <c r="R618" s="29"/>
      <c r="S618" s="43"/>
      <c r="T618" s="22">
        <f t="shared" si="18"/>
        <v>21</v>
      </c>
      <c r="U618" s="22"/>
      <c r="V618" s="22"/>
      <c r="W618" s="32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4.25" customHeight="1">
      <c r="A619" s="29"/>
      <c r="B619" s="29"/>
      <c r="C619" s="29"/>
      <c r="D619" s="29"/>
      <c r="E619" s="30"/>
      <c r="F619" s="29"/>
      <c r="G619" s="29"/>
      <c r="H619" s="29"/>
      <c r="I619" s="29"/>
      <c r="J619" s="30"/>
      <c r="K619" s="88"/>
      <c r="L619" s="31"/>
      <c r="M619" s="29"/>
      <c r="N619" s="29"/>
      <c r="O619" s="29"/>
      <c r="P619" s="79"/>
      <c r="Q619" s="29"/>
      <c r="R619" s="29"/>
      <c r="S619" s="43"/>
      <c r="T619" s="22">
        <f t="shared" si="18"/>
        <v>21</v>
      </c>
      <c r="U619" s="22"/>
      <c r="V619" s="22"/>
      <c r="W619" s="32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4.25" customHeight="1">
      <c r="A620" s="29"/>
      <c r="B620" s="29"/>
      <c r="C620" s="29"/>
      <c r="D620" s="29"/>
      <c r="E620" s="30"/>
      <c r="F620" s="29"/>
      <c r="G620" s="29"/>
      <c r="H620" s="29"/>
      <c r="I620" s="29"/>
      <c r="J620" s="30"/>
      <c r="K620" s="88"/>
      <c r="L620" s="31"/>
      <c r="M620" s="29"/>
      <c r="N620" s="29"/>
      <c r="O620" s="29"/>
      <c r="P620" s="79"/>
      <c r="Q620" s="29"/>
      <c r="R620" s="29"/>
      <c r="S620" s="43"/>
      <c r="T620" s="22">
        <f t="shared" si="18"/>
        <v>21</v>
      </c>
      <c r="U620" s="22"/>
      <c r="V620" s="22"/>
      <c r="W620" s="32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4.25" customHeight="1">
      <c r="A621" s="29"/>
      <c r="B621" s="29"/>
      <c r="C621" s="29"/>
      <c r="D621" s="29"/>
      <c r="E621" s="30"/>
      <c r="F621" s="29"/>
      <c r="G621" s="29"/>
      <c r="H621" s="29"/>
      <c r="I621" s="29"/>
      <c r="J621" s="30"/>
      <c r="K621" s="88"/>
      <c r="L621" s="31"/>
      <c r="M621" s="29"/>
      <c r="N621" s="29"/>
      <c r="O621" s="29"/>
      <c r="P621" s="79"/>
      <c r="Q621" s="29"/>
      <c r="R621" s="29"/>
      <c r="S621" s="43"/>
      <c r="T621" s="22">
        <f t="shared" si="18"/>
        <v>21</v>
      </c>
      <c r="U621" s="22"/>
      <c r="V621" s="22"/>
      <c r="W621" s="32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4.25" customHeight="1">
      <c r="A622" s="29"/>
      <c r="B622" s="29"/>
      <c r="C622" s="29"/>
      <c r="D622" s="29"/>
      <c r="E622" s="30"/>
      <c r="F622" s="29"/>
      <c r="G622" s="29"/>
      <c r="H622" s="29"/>
      <c r="I622" s="29"/>
      <c r="J622" s="30"/>
      <c r="K622" s="88"/>
      <c r="L622" s="31"/>
      <c r="M622" s="29"/>
      <c r="N622" s="29"/>
      <c r="O622" s="29"/>
      <c r="P622" s="79"/>
      <c r="Q622" s="29"/>
      <c r="R622" s="29"/>
      <c r="S622" s="43"/>
      <c r="T622" s="22">
        <f t="shared" si="18"/>
        <v>21</v>
      </c>
      <c r="U622" s="22"/>
      <c r="V622" s="22"/>
      <c r="W622" s="32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4.25" customHeight="1">
      <c r="A623" s="29"/>
      <c r="B623" s="29"/>
      <c r="C623" s="29"/>
      <c r="D623" s="29"/>
      <c r="E623" s="30"/>
      <c r="F623" s="29"/>
      <c r="G623" s="29"/>
      <c r="H623" s="29"/>
      <c r="I623" s="29"/>
      <c r="J623" s="30"/>
      <c r="K623" s="88"/>
      <c r="L623" s="31"/>
      <c r="M623" s="29"/>
      <c r="N623" s="29"/>
      <c r="O623" s="29"/>
      <c r="P623" s="79"/>
      <c r="Q623" s="29"/>
      <c r="R623" s="29"/>
      <c r="S623" s="43"/>
      <c r="T623" s="22">
        <f t="shared" si="18"/>
        <v>21</v>
      </c>
      <c r="U623" s="22"/>
      <c r="V623" s="22"/>
      <c r="W623" s="32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4.25" customHeight="1">
      <c r="A624" s="29"/>
      <c r="B624" s="29"/>
      <c r="C624" s="29"/>
      <c r="D624" s="29"/>
      <c r="E624" s="30"/>
      <c r="F624" s="29"/>
      <c r="G624" s="29"/>
      <c r="H624" s="29"/>
      <c r="I624" s="29"/>
      <c r="J624" s="30"/>
      <c r="K624" s="88"/>
      <c r="L624" s="31"/>
      <c r="M624" s="29"/>
      <c r="N624" s="29"/>
      <c r="O624" s="29"/>
      <c r="P624" s="79"/>
      <c r="Q624" s="29"/>
      <c r="R624" s="29"/>
      <c r="S624" s="43"/>
      <c r="T624" s="22">
        <f t="shared" si="18"/>
        <v>21</v>
      </c>
      <c r="U624" s="22"/>
      <c r="V624" s="22"/>
      <c r="W624" s="32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4.25" customHeight="1">
      <c r="A625" s="29"/>
      <c r="B625" s="29"/>
      <c r="C625" s="29"/>
      <c r="D625" s="29"/>
      <c r="E625" s="30"/>
      <c r="F625" s="29"/>
      <c r="G625" s="29"/>
      <c r="H625" s="29"/>
      <c r="I625" s="29"/>
      <c r="J625" s="30"/>
      <c r="K625" s="88"/>
      <c r="L625" s="31"/>
      <c r="M625" s="29"/>
      <c r="N625" s="29"/>
      <c r="O625" s="29"/>
      <c r="P625" s="79"/>
      <c r="Q625" s="29"/>
      <c r="R625" s="29"/>
      <c r="S625" s="43"/>
      <c r="T625" s="22">
        <f t="shared" si="18"/>
        <v>21</v>
      </c>
      <c r="U625" s="22"/>
      <c r="V625" s="22"/>
      <c r="W625" s="32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4.25" customHeight="1">
      <c r="A626" s="29"/>
      <c r="B626" s="29"/>
      <c r="C626" s="29"/>
      <c r="D626" s="29"/>
      <c r="E626" s="30"/>
      <c r="F626" s="29"/>
      <c r="G626" s="29"/>
      <c r="H626" s="29"/>
      <c r="I626" s="29"/>
      <c r="J626" s="30"/>
      <c r="K626" s="88"/>
      <c r="L626" s="31"/>
      <c r="M626" s="29"/>
      <c r="N626" s="29"/>
      <c r="O626" s="29"/>
      <c r="P626" s="79"/>
      <c r="Q626" s="29"/>
      <c r="R626" s="29"/>
      <c r="S626" s="43"/>
      <c r="T626" s="22">
        <f t="shared" si="18"/>
        <v>21</v>
      </c>
      <c r="U626" s="22"/>
      <c r="V626" s="22"/>
      <c r="W626" s="32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4.25" customHeight="1">
      <c r="A627" s="29"/>
      <c r="B627" s="29"/>
      <c r="C627" s="29"/>
      <c r="D627" s="29"/>
      <c r="E627" s="30"/>
      <c r="F627" s="29"/>
      <c r="G627" s="29"/>
      <c r="H627" s="29"/>
      <c r="I627" s="29"/>
      <c r="J627" s="30"/>
      <c r="K627" s="88"/>
      <c r="L627" s="31"/>
      <c r="M627" s="29"/>
      <c r="N627" s="29"/>
      <c r="O627" s="29"/>
      <c r="P627" s="79"/>
      <c r="Q627" s="29"/>
      <c r="R627" s="29"/>
      <c r="S627" s="43"/>
      <c r="T627" s="22">
        <f t="shared" si="18"/>
        <v>21</v>
      </c>
      <c r="U627" s="22"/>
      <c r="V627" s="22"/>
      <c r="W627" s="32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4.25" customHeight="1">
      <c r="A628" s="29"/>
      <c r="B628" s="29"/>
      <c r="C628" s="29"/>
      <c r="D628" s="29"/>
      <c r="E628" s="30"/>
      <c r="F628" s="29"/>
      <c r="G628" s="29"/>
      <c r="H628" s="29"/>
      <c r="I628" s="29"/>
      <c r="J628" s="30"/>
      <c r="K628" s="88"/>
      <c r="L628" s="31"/>
      <c r="M628" s="29"/>
      <c r="N628" s="29"/>
      <c r="O628" s="29"/>
      <c r="P628" s="79"/>
      <c r="Q628" s="29"/>
      <c r="R628" s="29"/>
      <c r="S628" s="43"/>
      <c r="T628" s="22">
        <f t="shared" si="18"/>
        <v>21</v>
      </c>
      <c r="U628" s="22"/>
      <c r="V628" s="22"/>
      <c r="W628" s="32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4.25" customHeight="1">
      <c r="A629" s="29"/>
      <c r="B629" s="29"/>
      <c r="C629" s="29"/>
      <c r="D629" s="29"/>
      <c r="E629" s="30"/>
      <c r="F629" s="29"/>
      <c r="G629" s="29"/>
      <c r="H629" s="29"/>
      <c r="I629" s="29"/>
      <c r="J629" s="30"/>
      <c r="K629" s="88"/>
      <c r="L629" s="31"/>
      <c r="M629" s="29"/>
      <c r="N629" s="29"/>
      <c r="O629" s="29"/>
      <c r="P629" s="79"/>
      <c r="Q629" s="29"/>
      <c r="R629" s="29"/>
      <c r="S629" s="43"/>
      <c r="T629" s="22">
        <f t="shared" si="18"/>
        <v>21</v>
      </c>
      <c r="U629" s="22"/>
      <c r="V629" s="22"/>
      <c r="W629" s="32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4.25" customHeight="1">
      <c r="A630" s="29"/>
      <c r="B630" s="29"/>
      <c r="C630" s="29"/>
      <c r="D630" s="29"/>
      <c r="E630" s="30"/>
      <c r="F630" s="29"/>
      <c r="G630" s="29"/>
      <c r="H630" s="29"/>
      <c r="I630" s="29"/>
      <c r="J630" s="30"/>
      <c r="K630" s="88"/>
      <c r="L630" s="31"/>
      <c r="M630" s="29"/>
      <c r="N630" s="29"/>
      <c r="O630" s="29"/>
      <c r="P630" s="79"/>
      <c r="Q630" s="29"/>
      <c r="R630" s="29"/>
      <c r="S630" s="43"/>
      <c r="T630" s="22">
        <f t="shared" si="18"/>
        <v>21</v>
      </c>
      <c r="U630" s="22"/>
      <c r="V630" s="22"/>
      <c r="W630" s="32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4.25" customHeight="1">
      <c r="A631" s="29"/>
      <c r="B631" s="29"/>
      <c r="C631" s="29"/>
      <c r="D631" s="29"/>
      <c r="E631" s="30"/>
      <c r="F631" s="29"/>
      <c r="G631" s="29"/>
      <c r="H631" s="29"/>
      <c r="I631" s="29"/>
      <c r="J631" s="30"/>
      <c r="K631" s="88"/>
      <c r="L631" s="31"/>
      <c r="M631" s="29"/>
      <c r="N631" s="29"/>
      <c r="O631" s="29"/>
      <c r="P631" s="79"/>
      <c r="Q631" s="29"/>
      <c r="R631" s="29"/>
      <c r="S631" s="43"/>
      <c r="T631" s="22">
        <f t="shared" si="18"/>
        <v>21</v>
      </c>
      <c r="U631" s="22"/>
      <c r="V631" s="22"/>
      <c r="W631" s="32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4.25" customHeight="1">
      <c r="A632" s="29"/>
      <c r="B632" s="29"/>
      <c r="C632" s="29"/>
      <c r="D632" s="29"/>
      <c r="E632" s="30"/>
      <c r="F632" s="29"/>
      <c r="G632" s="29"/>
      <c r="H632" s="29"/>
      <c r="I632" s="29"/>
      <c r="J632" s="30"/>
      <c r="K632" s="88"/>
      <c r="L632" s="31"/>
      <c r="M632" s="29"/>
      <c r="N632" s="29"/>
      <c r="O632" s="29"/>
      <c r="P632" s="79"/>
      <c r="Q632" s="29"/>
      <c r="R632" s="29"/>
      <c r="S632" s="43"/>
      <c r="T632" s="22">
        <f t="shared" si="18"/>
        <v>21</v>
      </c>
      <c r="U632" s="22"/>
      <c r="V632" s="22"/>
      <c r="W632" s="32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4.25" customHeight="1">
      <c r="A633" s="29"/>
      <c r="B633" s="29"/>
      <c r="C633" s="29"/>
      <c r="D633" s="29"/>
      <c r="E633" s="30"/>
      <c r="F633" s="29"/>
      <c r="G633" s="29"/>
      <c r="H633" s="29"/>
      <c r="I633" s="29"/>
      <c r="J633" s="30"/>
      <c r="K633" s="88"/>
      <c r="L633" s="31"/>
      <c r="M633" s="29"/>
      <c r="N633" s="29"/>
      <c r="O633" s="29"/>
      <c r="P633" s="79"/>
      <c r="Q633" s="29"/>
      <c r="R633" s="29"/>
      <c r="S633" s="43"/>
      <c r="T633" s="22">
        <f t="shared" si="18"/>
        <v>21</v>
      </c>
      <c r="U633" s="22"/>
      <c r="V633" s="22"/>
      <c r="W633" s="32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4.25" customHeight="1">
      <c r="A634" s="29"/>
      <c r="B634" s="29"/>
      <c r="C634" s="29"/>
      <c r="D634" s="29"/>
      <c r="E634" s="30"/>
      <c r="F634" s="29"/>
      <c r="G634" s="29"/>
      <c r="H634" s="29"/>
      <c r="I634" s="29"/>
      <c r="J634" s="30"/>
      <c r="K634" s="88"/>
      <c r="L634" s="31"/>
      <c r="M634" s="29"/>
      <c r="N634" s="29"/>
      <c r="O634" s="29"/>
      <c r="P634" s="79"/>
      <c r="Q634" s="29"/>
      <c r="R634" s="29"/>
      <c r="S634" s="43"/>
      <c r="T634" s="22">
        <f t="shared" si="18"/>
        <v>21</v>
      </c>
      <c r="U634" s="22"/>
      <c r="V634" s="22"/>
      <c r="W634" s="32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4.25" customHeight="1">
      <c r="A635" s="29"/>
      <c r="B635" s="29"/>
      <c r="C635" s="29"/>
      <c r="D635" s="29"/>
      <c r="E635" s="30"/>
      <c r="F635" s="29"/>
      <c r="G635" s="29"/>
      <c r="H635" s="29"/>
      <c r="I635" s="29"/>
      <c r="J635" s="30"/>
      <c r="K635" s="88"/>
      <c r="L635" s="31"/>
      <c r="M635" s="29"/>
      <c r="N635" s="29"/>
      <c r="O635" s="29"/>
      <c r="P635" s="79"/>
      <c r="Q635" s="29"/>
      <c r="R635" s="29"/>
      <c r="S635" s="43"/>
      <c r="T635" s="22">
        <f t="shared" si="18"/>
        <v>21</v>
      </c>
      <c r="U635" s="22"/>
      <c r="V635" s="22"/>
      <c r="W635" s="32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4.25" customHeight="1">
      <c r="A636" s="29"/>
      <c r="B636" s="29"/>
      <c r="C636" s="29"/>
      <c r="D636" s="29"/>
      <c r="E636" s="30"/>
      <c r="F636" s="29"/>
      <c r="G636" s="29"/>
      <c r="H636" s="29"/>
      <c r="I636" s="29"/>
      <c r="J636" s="30"/>
      <c r="K636" s="88"/>
      <c r="L636" s="31"/>
      <c r="M636" s="29"/>
      <c r="N636" s="29"/>
      <c r="O636" s="29"/>
      <c r="P636" s="79"/>
      <c r="Q636" s="29"/>
      <c r="R636" s="29"/>
      <c r="S636" s="43"/>
      <c r="T636" s="22">
        <f t="shared" si="18"/>
        <v>21</v>
      </c>
      <c r="U636" s="22"/>
      <c r="V636" s="22"/>
      <c r="W636" s="3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4.25" customHeight="1">
      <c r="A637" s="29"/>
      <c r="B637" s="29"/>
      <c r="C637" s="29"/>
      <c r="D637" s="29"/>
      <c r="E637" s="30"/>
      <c r="F637" s="29"/>
      <c r="G637" s="29"/>
      <c r="H637" s="29"/>
      <c r="I637" s="29"/>
      <c r="J637" s="30"/>
      <c r="K637" s="88"/>
      <c r="L637" s="31"/>
      <c r="M637" s="29"/>
      <c r="N637" s="29"/>
      <c r="O637" s="29"/>
      <c r="P637" s="79"/>
      <c r="Q637" s="29"/>
      <c r="R637" s="29"/>
      <c r="S637" s="43"/>
      <c r="T637" s="22">
        <f t="shared" si="18"/>
        <v>21</v>
      </c>
      <c r="U637" s="22"/>
      <c r="V637" s="22"/>
      <c r="W637" s="32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4.25" customHeight="1">
      <c r="A638" s="29"/>
      <c r="B638" s="29"/>
      <c r="C638" s="29"/>
      <c r="D638" s="29"/>
      <c r="E638" s="30"/>
      <c r="F638" s="29"/>
      <c r="G638" s="29"/>
      <c r="H638" s="29"/>
      <c r="I638" s="29"/>
      <c r="J638" s="30"/>
      <c r="K638" s="88"/>
      <c r="L638" s="31"/>
      <c r="M638" s="29"/>
      <c r="N638" s="29"/>
      <c r="O638" s="29"/>
      <c r="P638" s="79"/>
      <c r="Q638" s="29"/>
      <c r="R638" s="29"/>
      <c r="S638" s="43"/>
      <c r="T638" s="22">
        <f t="shared" si="18"/>
        <v>21</v>
      </c>
      <c r="U638" s="22"/>
      <c r="V638" s="22"/>
      <c r="W638" s="32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4.25" customHeight="1">
      <c r="A639" s="29"/>
      <c r="B639" s="29"/>
      <c r="C639" s="29"/>
      <c r="D639" s="29"/>
      <c r="E639" s="30"/>
      <c r="F639" s="29"/>
      <c r="G639" s="29"/>
      <c r="H639" s="29"/>
      <c r="I639" s="29"/>
      <c r="J639" s="30"/>
      <c r="K639" s="88"/>
      <c r="L639" s="31"/>
      <c r="M639" s="29"/>
      <c r="N639" s="29"/>
      <c r="O639" s="29"/>
      <c r="P639" s="79"/>
      <c r="Q639" s="29"/>
      <c r="R639" s="29"/>
      <c r="S639" s="43"/>
      <c r="T639" s="22">
        <f t="shared" si="18"/>
        <v>21</v>
      </c>
      <c r="U639" s="22"/>
      <c r="V639" s="22"/>
      <c r="W639" s="32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4.25" customHeight="1">
      <c r="A640" s="29"/>
      <c r="B640" s="29"/>
      <c r="C640" s="29"/>
      <c r="D640" s="29"/>
      <c r="E640" s="30"/>
      <c r="F640" s="29"/>
      <c r="G640" s="29"/>
      <c r="H640" s="29"/>
      <c r="I640" s="29"/>
      <c r="J640" s="30"/>
      <c r="K640" s="88"/>
      <c r="L640" s="31"/>
      <c r="M640" s="29"/>
      <c r="N640" s="29"/>
      <c r="O640" s="29"/>
      <c r="P640" s="79"/>
      <c r="Q640" s="29"/>
      <c r="R640" s="29"/>
      <c r="S640" s="43"/>
      <c r="T640" s="22">
        <f t="shared" si="18"/>
        <v>21</v>
      </c>
      <c r="U640" s="22"/>
      <c r="V640" s="22"/>
      <c r="W640" s="32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4.25" customHeight="1">
      <c r="A641" s="29"/>
      <c r="B641" s="29"/>
      <c r="C641" s="29"/>
      <c r="D641" s="29"/>
      <c r="E641" s="30"/>
      <c r="F641" s="29"/>
      <c r="G641" s="29"/>
      <c r="H641" s="29"/>
      <c r="I641" s="29"/>
      <c r="J641" s="30"/>
      <c r="K641" s="88"/>
      <c r="L641" s="31"/>
      <c r="M641" s="29"/>
      <c r="N641" s="29"/>
      <c r="O641" s="29"/>
      <c r="P641" s="79"/>
      <c r="Q641" s="29"/>
      <c r="R641" s="29"/>
      <c r="S641" s="43"/>
      <c r="T641" s="22">
        <f t="shared" si="18"/>
        <v>21</v>
      </c>
      <c r="U641" s="22"/>
      <c r="V641" s="22"/>
      <c r="W641" s="32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4.25" customHeight="1">
      <c r="A642" s="29"/>
      <c r="B642" s="29"/>
      <c r="C642" s="29"/>
      <c r="D642" s="29"/>
      <c r="E642" s="30"/>
      <c r="F642" s="29"/>
      <c r="G642" s="29"/>
      <c r="H642" s="29"/>
      <c r="I642" s="29"/>
      <c r="J642" s="30"/>
      <c r="K642" s="88"/>
      <c r="L642" s="31"/>
      <c r="M642" s="29"/>
      <c r="N642" s="29"/>
      <c r="O642" s="29"/>
      <c r="P642" s="79"/>
      <c r="Q642" s="29"/>
      <c r="R642" s="29"/>
      <c r="S642" s="43"/>
      <c r="T642" s="22">
        <f t="shared" si="18"/>
        <v>21</v>
      </c>
      <c r="U642" s="22"/>
      <c r="V642" s="22"/>
      <c r="W642" s="32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4.25" customHeight="1">
      <c r="A643" s="29"/>
      <c r="B643" s="29"/>
      <c r="C643" s="29"/>
      <c r="D643" s="29"/>
      <c r="E643" s="30"/>
      <c r="F643" s="29"/>
      <c r="G643" s="29"/>
      <c r="H643" s="29"/>
      <c r="I643" s="29"/>
      <c r="J643" s="30"/>
      <c r="K643" s="88"/>
      <c r="L643" s="31"/>
      <c r="M643" s="29"/>
      <c r="N643" s="29"/>
      <c r="O643" s="29"/>
      <c r="P643" s="79"/>
      <c r="Q643" s="29"/>
      <c r="R643" s="29"/>
      <c r="S643" s="43"/>
      <c r="T643" s="22">
        <f t="shared" si="18"/>
        <v>21</v>
      </c>
      <c r="U643" s="22"/>
      <c r="V643" s="22"/>
      <c r="W643" s="32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4.25" customHeight="1">
      <c r="A644" s="29"/>
      <c r="B644" s="29"/>
      <c r="C644" s="29"/>
      <c r="D644" s="29"/>
      <c r="E644" s="30"/>
      <c r="F644" s="29"/>
      <c r="G644" s="29"/>
      <c r="H644" s="29"/>
      <c r="I644" s="29"/>
      <c r="J644" s="30"/>
      <c r="K644" s="88"/>
      <c r="L644" s="31"/>
      <c r="M644" s="29"/>
      <c r="N644" s="29"/>
      <c r="O644" s="29"/>
      <c r="P644" s="79"/>
      <c r="Q644" s="29"/>
      <c r="R644" s="29"/>
      <c r="S644" s="43"/>
      <c r="T644" s="22">
        <f t="shared" si="18"/>
        <v>21</v>
      </c>
      <c r="U644" s="22"/>
      <c r="V644" s="22"/>
      <c r="W644" s="32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4.25" customHeight="1">
      <c r="A645" s="29"/>
      <c r="B645" s="29"/>
      <c r="C645" s="29"/>
      <c r="D645" s="29"/>
      <c r="E645" s="30"/>
      <c r="F645" s="29"/>
      <c r="G645" s="29"/>
      <c r="H645" s="29"/>
      <c r="I645" s="29"/>
      <c r="J645" s="30"/>
      <c r="K645" s="88"/>
      <c r="L645" s="31"/>
      <c r="M645" s="29"/>
      <c r="N645" s="29"/>
      <c r="O645" s="29"/>
      <c r="P645" s="79"/>
      <c r="Q645" s="29"/>
      <c r="R645" s="29"/>
      <c r="S645" s="43"/>
      <c r="T645" s="22">
        <f t="shared" si="18"/>
        <v>21</v>
      </c>
      <c r="U645" s="22"/>
      <c r="V645" s="22"/>
      <c r="W645" s="3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4.25" customHeight="1">
      <c r="A646" s="29"/>
      <c r="B646" s="29"/>
      <c r="C646" s="29"/>
      <c r="D646" s="29"/>
      <c r="E646" s="30"/>
      <c r="F646" s="29"/>
      <c r="G646" s="29"/>
      <c r="H646" s="29"/>
      <c r="I646" s="29"/>
      <c r="J646" s="30"/>
      <c r="K646" s="88"/>
      <c r="L646" s="31"/>
      <c r="M646" s="29"/>
      <c r="N646" s="29"/>
      <c r="O646" s="29"/>
      <c r="P646" s="79"/>
      <c r="Q646" s="29"/>
      <c r="R646" s="29"/>
      <c r="S646" s="43"/>
      <c r="T646" s="22">
        <f t="shared" si="18"/>
        <v>21</v>
      </c>
      <c r="U646" s="22"/>
      <c r="V646" s="22"/>
      <c r="W646" s="32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4.25" customHeight="1">
      <c r="A647" s="29"/>
      <c r="B647" s="29"/>
      <c r="C647" s="29"/>
      <c r="D647" s="29"/>
      <c r="E647" s="30"/>
      <c r="F647" s="29"/>
      <c r="G647" s="29"/>
      <c r="H647" s="29"/>
      <c r="I647" s="29"/>
      <c r="J647" s="30"/>
      <c r="K647" s="88"/>
      <c r="L647" s="31"/>
      <c r="M647" s="29"/>
      <c r="N647" s="29"/>
      <c r="O647" s="29"/>
      <c r="P647" s="79"/>
      <c r="Q647" s="29"/>
      <c r="R647" s="29"/>
      <c r="S647" s="43"/>
      <c r="T647" s="22">
        <f t="shared" si="18"/>
        <v>21</v>
      </c>
      <c r="U647" s="22"/>
      <c r="V647" s="22"/>
      <c r="W647" s="32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4.25" customHeight="1">
      <c r="A648" s="29"/>
      <c r="B648" s="29"/>
      <c r="C648" s="29"/>
      <c r="D648" s="29"/>
      <c r="E648" s="30"/>
      <c r="F648" s="29"/>
      <c r="G648" s="29"/>
      <c r="H648" s="29"/>
      <c r="I648" s="29"/>
      <c r="J648" s="30"/>
      <c r="K648" s="88"/>
      <c r="L648" s="31"/>
      <c r="M648" s="29"/>
      <c r="N648" s="29"/>
      <c r="O648" s="29"/>
      <c r="P648" s="79"/>
      <c r="Q648" s="29"/>
      <c r="R648" s="29"/>
      <c r="S648" s="43"/>
      <c r="T648" s="22">
        <f t="shared" si="18"/>
        <v>21</v>
      </c>
      <c r="U648" s="22"/>
      <c r="V648" s="22"/>
      <c r="W648" s="32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4.25" customHeight="1">
      <c r="A649" s="29"/>
      <c r="B649" s="29"/>
      <c r="C649" s="29"/>
      <c r="D649" s="29"/>
      <c r="E649" s="30"/>
      <c r="F649" s="29"/>
      <c r="G649" s="29"/>
      <c r="H649" s="29"/>
      <c r="I649" s="29"/>
      <c r="J649" s="30"/>
      <c r="K649" s="88"/>
      <c r="L649" s="31"/>
      <c r="M649" s="29"/>
      <c r="N649" s="29"/>
      <c r="O649" s="29"/>
      <c r="P649" s="79"/>
      <c r="Q649" s="29"/>
      <c r="R649" s="29"/>
      <c r="S649" s="43"/>
      <c r="T649" s="22">
        <f t="shared" si="18"/>
        <v>21</v>
      </c>
      <c r="U649" s="22"/>
      <c r="V649" s="22"/>
      <c r="W649" s="32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4.25" customHeight="1">
      <c r="A650" s="29"/>
      <c r="B650" s="29"/>
      <c r="C650" s="29"/>
      <c r="D650" s="29"/>
      <c r="E650" s="30"/>
      <c r="F650" s="29"/>
      <c r="G650" s="29"/>
      <c r="H650" s="29"/>
      <c r="I650" s="29"/>
      <c r="J650" s="30"/>
      <c r="K650" s="88"/>
      <c r="L650" s="31"/>
      <c r="M650" s="29"/>
      <c r="N650" s="29"/>
      <c r="O650" s="29"/>
      <c r="P650" s="79"/>
      <c r="Q650" s="29"/>
      <c r="R650" s="29"/>
      <c r="S650" s="43"/>
      <c r="T650" s="22">
        <f t="shared" si="18"/>
        <v>21</v>
      </c>
      <c r="U650" s="22"/>
      <c r="V650" s="22"/>
      <c r="W650" s="32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4.25" customHeight="1">
      <c r="A651" s="29"/>
      <c r="B651" s="29"/>
      <c r="C651" s="29"/>
      <c r="D651" s="29"/>
      <c r="E651" s="30"/>
      <c r="F651" s="29"/>
      <c r="G651" s="29"/>
      <c r="H651" s="29"/>
      <c r="I651" s="29"/>
      <c r="J651" s="30"/>
      <c r="K651" s="88"/>
      <c r="L651" s="31"/>
      <c r="M651" s="29"/>
      <c r="N651" s="29"/>
      <c r="O651" s="29"/>
      <c r="P651" s="79"/>
      <c r="Q651" s="29"/>
      <c r="R651" s="29"/>
      <c r="S651" s="43"/>
      <c r="T651" s="22">
        <f t="shared" si="18"/>
        <v>21</v>
      </c>
      <c r="U651" s="22"/>
      <c r="V651" s="22"/>
      <c r="W651" s="32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4.25" customHeight="1">
      <c r="A652" s="29"/>
      <c r="B652" s="29"/>
      <c r="C652" s="29"/>
      <c r="D652" s="29"/>
      <c r="E652" s="30"/>
      <c r="F652" s="29"/>
      <c r="G652" s="29"/>
      <c r="H652" s="29"/>
      <c r="I652" s="29"/>
      <c r="J652" s="30"/>
      <c r="K652" s="88"/>
      <c r="L652" s="31"/>
      <c r="M652" s="29"/>
      <c r="N652" s="29"/>
      <c r="O652" s="29"/>
      <c r="P652" s="79"/>
      <c r="Q652" s="29"/>
      <c r="R652" s="29"/>
      <c r="S652" s="43"/>
      <c r="T652" s="22">
        <f t="shared" si="18"/>
        <v>21</v>
      </c>
      <c r="U652" s="22"/>
      <c r="V652" s="22"/>
      <c r="W652" s="32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4.25" customHeight="1">
      <c r="A653" s="29"/>
      <c r="B653" s="29"/>
      <c r="C653" s="29"/>
      <c r="D653" s="29"/>
      <c r="E653" s="30"/>
      <c r="F653" s="29"/>
      <c r="G653" s="29"/>
      <c r="H653" s="29"/>
      <c r="I653" s="29"/>
      <c r="J653" s="30"/>
      <c r="K653" s="88"/>
      <c r="L653" s="31"/>
      <c r="M653" s="29"/>
      <c r="N653" s="29"/>
      <c r="O653" s="29"/>
      <c r="P653" s="79"/>
      <c r="Q653" s="29"/>
      <c r="R653" s="29"/>
      <c r="S653" s="43"/>
      <c r="T653" s="22">
        <f t="shared" si="18"/>
        <v>21</v>
      </c>
      <c r="U653" s="22"/>
      <c r="V653" s="22"/>
      <c r="W653" s="32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4.25" customHeight="1">
      <c r="A654" s="29"/>
      <c r="B654" s="29"/>
      <c r="C654" s="29"/>
      <c r="D654" s="29"/>
      <c r="E654" s="30"/>
      <c r="F654" s="29"/>
      <c r="G654" s="29"/>
      <c r="H654" s="29"/>
      <c r="I654" s="29"/>
      <c r="J654" s="30"/>
      <c r="K654" s="88"/>
      <c r="L654" s="31"/>
      <c r="M654" s="29"/>
      <c r="N654" s="29"/>
      <c r="O654" s="29"/>
      <c r="P654" s="79"/>
      <c r="Q654" s="29"/>
      <c r="R654" s="29"/>
      <c r="S654" s="43"/>
      <c r="T654" s="22">
        <f t="shared" si="18"/>
        <v>21</v>
      </c>
      <c r="U654" s="22"/>
      <c r="V654" s="22"/>
      <c r="W654" s="32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4.25" customHeight="1">
      <c r="A655" s="1"/>
      <c r="B655" s="1"/>
      <c r="C655" s="1"/>
      <c r="E655" s="12"/>
      <c r="F655" s="1"/>
      <c r="G655" s="1"/>
      <c r="H655" s="1"/>
      <c r="J655" s="12"/>
      <c r="K655" s="89"/>
      <c r="L655" s="10"/>
      <c r="M655" s="1"/>
      <c r="N655" s="1"/>
      <c r="Q655" s="1"/>
      <c r="T655" s="8"/>
      <c r="U655" s="8"/>
      <c r="V655" s="8"/>
      <c r="W655" s="2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4.25" customHeight="1">
      <c r="A656" s="1"/>
      <c r="B656" s="1"/>
      <c r="C656" s="1"/>
      <c r="E656" s="12"/>
      <c r="F656" s="1"/>
      <c r="G656" s="1"/>
      <c r="H656" s="1"/>
      <c r="J656" s="12"/>
      <c r="K656" s="89"/>
      <c r="L656" s="10"/>
      <c r="M656" s="1"/>
      <c r="N656" s="1"/>
      <c r="Q656" s="1"/>
      <c r="T656" s="8"/>
      <c r="U656" s="8"/>
      <c r="V656" s="8"/>
      <c r="W656" s="2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4.25" customHeight="1">
      <c r="A657" s="1"/>
      <c r="B657" s="1"/>
      <c r="C657" s="1"/>
      <c r="E657" s="12"/>
      <c r="F657" s="1"/>
      <c r="G657" s="1"/>
      <c r="H657" s="1"/>
      <c r="J657" s="12"/>
      <c r="K657" s="89"/>
      <c r="L657" s="10"/>
      <c r="M657" s="1"/>
      <c r="N657" s="1"/>
      <c r="Q657" s="1"/>
      <c r="T657" s="8"/>
      <c r="U657" s="8"/>
      <c r="V657" s="8"/>
      <c r="W657" s="2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4.25" customHeight="1">
      <c r="A658" s="1"/>
      <c r="B658" s="1"/>
      <c r="C658" s="1"/>
      <c r="E658" s="12"/>
      <c r="F658" s="1"/>
      <c r="G658" s="1"/>
      <c r="H658" s="1"/>
      <c r="J658" s="12"/>
      <c r="K658" s="89"/>
      <c r="L658" s="10"/>
      <c r="M658" s="1"/>
      <c r="N658" s="1"/>
      <c r="Q658" s="1"/>
      <c r="T658" s="8"/>
      <c r="U658" s="8"/>
      <c r="V658" s="8"/>
      <c r="W658" s="2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4.25" customHeight="1">
      <c r="A659" s="1"/>
      <c r="B659" s="1"/>
      <c r="C659" s="1"/>
      <c r="E659" s="12"/>
      <c r="F659" s="1"/>
      <c r="G659" s="1"/>
      <c r="H659" s="1"/>
      <c r="J659" s="12"/>
      <c r="K659" s="89"/>
      <c r="L659" s="10"/>
      <c r="M659" s="1"/>
      <c r="N659" s="1"/>
      <c r="Q659" s="1"/>
      <c r="T659" s="8"/>
      <c r="U659" s="8"/>
      <c r="V659" s="8"/>
      <c r="W659" s="2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4.25" customHeight="1">
      <c r="A660" s="1"/>
      <c r="B660" s="1"/>
      <c r="C660" s="1"/>
      <c r="E660" s="12"/>
      <c r="F660" s="1"/>
      <c r="G660" s="1"/>
      <c r="H660" s="1"/>
      <c r="J660" s="12"/>
      <c r="K660" s="89"/>
      <c r="L660" s="10"/>
      <c r="M660" s="1"/>
      <c r="N660" s="1"/>
      <c r="Q660" s="1"/>
      <c r="T660" s="8"/>
      <c r="U660" s="8"/>
      <c r="V660" s="8"/>
      <c r="W660" s="2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4.25" customHeight="1">
      <c r="A661" s="1"/>
      <c r="B661" s="1"/>
      <c r="C661" s="1"/>
      <c r="E661" s="12"/>
      <c r="F661" s="1"/>
      <c r="G661" s="1"/>
      <c r="H661" s="1"/>
      <c r="J661" s="12"/>
      <c r="K661" s="89"/>
      <c r="L661" s="10"/>
      <c r="M661" s="1"/>
      <c r="N661" s="1"/>
      <c r="Q661" s="1"/>
      <c r="T661" s="8"/>
      <c r="U661" s="8"/>
      <c r="V661" s="8"/>
      <c r="W661" s="2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4.25" customHeight="1">
      <c r="A662" s="1"/>
      <c r="B662" s="1"/>
      <c r="C662" s="1"/>
      <c r="E662" s="12"/>
      <c r="F662" s="1"/>
      <c r="G662" s="1"/>
      <c r="H662" s="1"/>
      <c r="J662" s="12"/>
      <c r="K662" s="89"/>
      <c r="L662" s="10"/>
      <c r="M662" s="1"/>
      <c r="N662" s="1"/>
      <c r="Q662" s="1"/>
      <c r="T662" s="8"/>
      <c r="U662" s="8"/>
      <c r="V662" s="8"/>
      <c r="W662" s="2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4.25" customHeight="1">
      <c r="A663" s="1"/>
      <c r="B663" s="1"/>
      <c r="C663" s="1"/>
      <c r="E663" s="12"/>
      <c r="F663" s="1"/>
      <c r="G663" s="1"/>
      <c r="H663" s="1"/>
      <c r="J663" s="12"/>
      <c r="K663" s="89"/>
      <c r="L663" s="10"/>
      <c r="M663" s="1"/>
      <c r="N663" s="1"/>
      <c r="Q663" s="1"/>
      <c r="T663" s="8"/>
      <c r="U663" s="8"/>
      <c r="V663" s="8"/>
      <c r="W663" s="2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4.25" customHeight="1">
      <c r="A664" s="1"/>
      <c r="B664" s="1"/>
      <c r="C664" s="1"/>
      <c r="E664" s="12"/>
      <c r="F664" s="1"/>
      <c r="G664" s="1"/>
      <c r="H664" s="1"/>
      <c r="J664" s="12"/>
      <c r="K664" s="89"/>
      <c r="L664" s="10"/>
      <c r="M664" s="1"/>
      <c r="N664" s="1"/>
      <c r="Q664" s="1"/>
      <c r="T664" s="8"/>
      <c r="U664" s="8"/>
      <c r="V664" s="8"/>
      <c r="W664" s="2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4.25" customHeight="1">
      <c r="A665" s="1"/>
      <c r="B665" s="1"/>
      <c r="C665" s="1"/>
      <c r="E665" s="12"/>
      <c r="F665" s="1"/>
      <c r="G665" s="1"/>
      <c r="H665" s="1"/>
      <c r="J665" s="12"/>
      <c r="K665" s="89"/>
      <c r="L665" s="10"/>
      <c r="M665" s="1"/>
      <c r="N665" s="1"/>
      <c r="Q665" s="1"/>
      <c r="T665" s="8"/>
      <c r="U665" s="8"/>
      <c r="V665" s="8"/>
      <c r="W665" s="2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4.25" customHeight="1">
      <c r="A666" s="1"/>
      <c r="B666" s="1"/>
      <c r="C666" s="1"/>
      <c r="E666" s="12"/>
      <c r="F666" s="1"/>
      <c r="G666" s="1"/>
      <c r="H666" s="1"/>
      <c r="J666" s="12"/>
      <c r="K666" s="89"/>
      <c r="L666" s="10"/>
      <c r="M666" s="1"/>
      <c r="N666" s="1"/>
      <c r="Q666" s="1"/>
      <c r="T666" s="8"/>
      <c r="U666" s="8"/>
      <c r="V666" s="8"/>
      <c r="W666" s="2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4.25" customHeight="1">
      <c r="A667" s="1"/>
      <c r="B667" s="1"/>
      <c r="C667" s="1"/>
      <c r="E667" s="12"/>
      <c r="F667" s="1"/>
      <c r="G667" s="1"/>
      <c r="H667" s="1"/>
      <c r="J667" s="12"/>
      <c r="K667" s="89"/>
      <c r="L667" s="10"/>
      <c r="M667" s="1"/>
      <c r="N667" s="1"/>
      <c r="Q667" s="1"/>
      <c r="T667" s="8"/>
      <c r="U667" s="8"/>
      <c r="V667" s="8"/>
      <c r="W667" s="2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4.25" customHeight="1">
      <c r="A668" s="1"/>
      <c r="B668" s="1"/>
      <c r="C668" s="1"/>
      <c r="E668" s="12"/>
      <c r="F668" s="1"/>
      <c r="G668" s="1"/>
      <c r="H668" s="1"/>
      <c r="J668" s="12"/>
      <c r="K668" s="89"/>
      <c r="L668" s="10"/>
      <c r="M668" s="1"/>
      <c r="N668" s="1"/>
      <c r="Q668" s="1"/>
      <c r="T668" s="8"/>
      <c r="U668" s="8"/>
      <c r="V668" s="8"/>
      <c r="W668" s="2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4.25" customHeight="1">
      <c r="A669" s="1"/>
      <c r="B669" s="1"/>
      <c r="C669" s="1"/>
      <c r="E669" s="12"/>
      <c r="F669" s="1"/>
      <c r="G669" s="1"/>
      <c r="H669" s="1"/>
      <c r="J669" s="12"/>
      <c r="K669" s="89"/>
      <c r="L669" s="10"/>
      <c r="M669" s="1"/>
      <c r="N669" s="1"/>
      <c r="Q669" s="1"/>
      <c r="T669" s="8"/>
      <c r="U669" s="8"/>
      <c r="V669" s="8"/>
      <c r="W669" s="2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4.25" customHeight="1">
      <c r="A670" s="1"/>
      <c r="B670" s="1"/>
      <c r="C670" s="1"/>
      <c r="E670" s="12"/>
      <c r="F670" s="1"/>
      <c r="G670" s="1"/>
      <c r="H670" s="1"/>
      <c r="J670" s="12"/>
      <c r="K670" s="89"/>
      <c r="L670" s="10"/>
      <c r="M670" s="1"/>
      <c r="N670" s="1"/>
      <c r="Q670" s="1"/>
      <c r="T670" s="8"/>
      <c r="U670" s="8"/>
      <c r="V670" s="8"/>
      <c r="W670" s="2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4.25" customHeight="1">
      <c r="A671" s="1"/>
      <c r="B671" s="1"/>
      <c r="C671" s="1"/>
      <c r="E671" s="12"/>
      <c r="F671" s="1"/>
      <c r="G671" s="1"/>
      <c r="H671" s="1"/>
      <c r="J671" s="12"/>
      <c r="K671" s="89"/>
      <c r="L671" s="10"/>
      <c r="M671" s="1"/>
      <c r="N671" s="1"/>
      <c r="Q671" s="1"/>
      <c r="T671" s="8"/>
      <c r="U671" s="8"/>
      <c r="V671" s="8"/>
      <c r="W671" s="2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4.25" customHeight="1">
      <c r="A672" s="1"/>
      <c r="B672" s="1"/>
      <c r="C672" s="1"/>
      <c r="E672" s="12"/>
      <c r="F672" s="1"/>
      <c r="G672" s="1"/>
      <c r="H672" s="1"/>
      <c r="J672" s="12"/>
      <c r="K672" s="89"/>
      <c r="L672" s="10"/>
      <c r="M672" s="1"/>
      <c r="N672" s="1"/>
      <c r="Q672" s="1"/>
      <c r="T672" s="8"/>
      <c r="U672" s="8"/>
      <c r="V672" s="8"/>
      <c r="W672" s="2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4.25" customHeight="1">
      <c r="A673" s="1"/>
      <c r="B673" s="1"/>
      <c r="C673" s="1"/>
      <c r="E673" s="12"/>
      <c r="F673" s="1"/>
      <c r="G673" s="1"/>
      <c r="H673" s="1"/>
      <c r="J673" s="12"/>
      <c r="K673" s="89"/>
      <c r="L673" s="10"/>
      <c r="M673" s="1"/>
      <c r="N673" s="1"/>
      <c r="Q673" s="1"/>
      <c r="T673" s="8"/>
      <c r="U673" s="8"/>
      <c r="V673" s="8"/>
      <c r="W673" s="2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4.25" customHeight="1">
      <c r="A674" s="1"/>
      <c r="B674" s="1"/>
      <c r="C674" s="1"/>
      <c r="E674" s="12"/>
      <c r="F674" s="1"/>
      <c r="G674" s="1"/>
      <c r="H674" s="1"/>
      <c r="J674" s="12"/>
      <c r="K674" s="89"/>
      <c r="L674" s="10"/>
      <c r="M674" s="1"/>
      <c r="N674" s="1"/>
      <c r="Q674" s="1"/>
      <c r="T674" s="8"/>
      <c r="U674" s="8"/>
      <c r="V674" s="8"/>
      <c r="W674" s="2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4.25" customHeight="1">
      <c r="A675" s="1"/>
      <c r="B675" s="1"/>
      <c r="C675" s="1"/>
      <c r="E675" s="12"/>
      <c r="F675" s="1"/>
      <c r="G675" s="1"/>
      <c r="H675" s="1"/>
      <c r="J675" s="12"/>
      <c r="K675" s="89"/>
      <c r="L675" s="10"/>
      <c r="M675" s="1"/>
      <c r="N675" s="1"/>
      <c r="Q675" s="1"/>
      <c r="T675" s="8"/>
      <c r="U675" s="8"/>
      <c r="V675" s="8"/>
      <c r="W675" s="2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4.25" customHeight="1">
      <c r="A676" s="1"/>
      <c r="B676" s="1"/>
      <c r="C676" s="1"/>
      <c r="E676" s="12"/>
      <c r="F676" s="1"/>
      <c r="G676" s="1"/>
      <c r="H676" s="1"/>
      <c r="J676" s="12"/>
      <c r="K676" s="89"/>
      <c r="L676" s="10"/>
      <c r="M676" s="1"/>
      <c r="N676" s="1"/>
      <c r="Q676" s="1"/>
      <c r="T676" s="8"/>
      <c r="U676" s="8"/>
      <c r="V676" s="8"/>
      <c r="W676" s="2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4.25" customHeight="1">
      <c r="A677" s="1"/>
      <c r="B677" s="1"/>
      <c r="C677" s="1"/>
      <c r="E677" s="12"/>
      <c r="F677" s="1"/>
      <c r="G677" s="1"/>
      <c r="H677" s="1"/>
      <c r="J677" s="12"/>
      <c r="K677" s="89"/>
      <c r="L677" s="10"/>
      <c r="M677" s="1"/>
      <c r="N677" s="1"/>
      <c r="Q677" s="1"/>
      <c r="T677" s="8"/>
      <c r="U677" s="8"/>
      <c r="V677" s="8"/>
      <c r="W677" s="2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4.25" customHeight="1">
      <c r="A678" s="1"/>
      <c r="B678" s="1"/>
      <c r="C678" s="1"/>
      <c r="E678" s="12"/>
      <c r="F678" s="1"/>
      <c r="G678" s="1"/>
      <c r="H678" s="1"/>
      <c r="J678" s="12"/>
      <c r="K678" s="89"/>
      <c r="L678" s="10"/>
      <c r="M678" s="1"/>
      <c r="N678" s="1"/>
      <c r="Q678" s="1"/>
      <c r="T678" s="8"/>
      <c r="U678" s="8"/>
      <c r="V678" s="8"/>
      <c r="W678" s="2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4.25" customHeight="1">
      <c r="A679" s="1"/>
      <c r="B679" s="1"/>
      <c r="C679" s="1"/>
      <c r="E679" s="12"/>
      <c r="F679" s="1"/>
      <c r="G679" s="1"/>
      <c r="H679" s="1"/>
      <c r="J679" s="12"/>
      <c r="K679" s="89"/>
      <c r="L679" s="10"/>
      <c r="M679" s="1"/>
      <c r="N679" s="1"/>
      <c r="Q679" s="1"/>
      <c r="T679" s="8"/>
      <c r="U679" s="8"/>
      <c r="V679" s="8"/>
      <c r="W679" s="2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4.25" customHeight="1">
      <c r="A680" s="1"/>
      <c r="B680" s="1"/>
      <c r="C680" s="1"/>
      <c r="E680" s="12"/>
      <c r="F680" s="1"/>
      <c r="G680" s="1"/>
      <c r="H680" s="1"/>
      <c r="J680" s="12"/>
      <c r="K680" s="89"/>
      <c r="L680" s="10"/>
      <c r="M680" s="1"/>
      <c r="N680" s="1"/>
      <c r="Q680" s="1"/>
      <c r="T680" s="8"/>
      <c r="U680" s="8"/>
      <c r="V680" s="8"/>
      <c r="W680" s="2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4.25" customHeight="1">
      <c r="A681" s="1"/>
      <c r="B681" s="1"/>
      <c r="C681" s="1"/>
      <c r="E681" s="12"/>
      <c r="F681" s="1"/>
      <c r="G681" s="1"/>
      <c r="H681" s="1"/>
      <c r="J681" s="12"/>
      <c r="K681" s="89"/>
      <c r="L681" s="10"/>
      <c r="M681" s="1"/>
      <c r="N681" s="1"/>
      <c r="Q681" s="1"/>
      <c r="T681" s="8"/>
      <c r="U681" s="8"/>
      <c r="V681" s="8"/>
      <c r="W681" s="2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4.25" customHeight="1">
      <c r="A682" s="1"/>
      <c r="B682" s="1"/>
      <c r="C682" s="1"/>
      <c r="E682" s="12"/>
      <c r="F682" s="1"/>
      <c r="G682" s="1"/>
      <c r="H682" s="1"/>
      <c r="J682" s="12"/>
      <c r="K682" s="89"/>
      <c r="L682" s="10"/>
      <c r="M682" s="1"/>
      <c r="N682" s="1"/>
      <c r="Q682" s="1"/>
      <c r="T682" s="8"/>
      <c r="U682" s="8"/>
      <c r="V682" s="8"/>
      <c r="W682" s="2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4.25" customHeight="1">
      <c r="A683" s="1"/>
      <c r="B683" s="1"/>
      <c r="C683" s="1"/>
      <c r="E683" s="12"/>
      <c r="F683" s="1"/>
      <c r="G683" s="1"/>
      <c r="H683" s="1"/>
      <c r="J683" s="12"/>
      <c r="K683" s="89"/>
      <c r="L683" s="10"/>
      <c r="M683" s="1"/>
      <c r="N683" s="1"/>
      <c r="Q683" s="1"/>
      <c r="T683" s="8"/>
      <c r="U683" s="8"/>
      <c r="V683" s="8"/>
      <c r="W683" s="2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4.25" customHeight="1">
      <c r="A684" s="1"/>
      <c r="B684" s="1"/>
      <c r="C684" s="1"/>
      <c r="E684" s="12"/>
      <c r="F684" s="1"/>
      <c r="G684" s="1"/>
      <c r="H684" s="1"/>
      <c r="J684" s="12"/>
      <c r="K684" s="89"/>
      <c r="L684" s="10"/>
      <c r="M684" s="1"/>
      <c r="N684" s="1"/>
      <c r="Q684" s="1"/>
      <c r="T684" s="8"/>
      <c r="U684" s="8"/>
      <c r="V684" s="8"/>
      <c r="W684" s="2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4.25" customHeight="1">
      <c r="A685" s="1"/>
      <c r="B685" s="1"/>
      <c r="C685" s="1"/>
      <c r="E685" s="12"/>
      <c r="F685" s="1"/>
      <c r="G685" s="1"/>
      <c r="H685" s="1"/>
      <c r="J685" s="12"/>
      <c r="K685" s="89"/>
      <c r="L685" s="10"/>
      <c r="M685" s="1"/>
      <c r="N685" s="1"/>
      <c r="Q685" s="1"/>
      <c r="T685" s="8"/>
      <c r="U685" s="8"/>
      <c r="V685" s="8"/>
      <c r="W685" s="2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4.25" customHeight="1">
      <c r="A686" s="1"/>
      <c r="B686" s="1"/>
      <c r="C686" s="1"/>
      <c r="E686" s="12"/>
      <c r="F686" s="1"/>
      <c r="G686" s="1"/>
      <c r="H686" s="1"/>
      <c r="J686" s="12"/>
      <c r="K686" s="89"/>
      <c r="L686" s="10"/>
      <c r="M686" s="1"/>
      <c r="N686" s="1"/>
      <c r="Q686" s="1"/>
      <c r="T686" s="8"/>
      <c r="U686" s="8"/>
      <c r="V686" s="8"/>
      <c r="W686" s="2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4.25" customHeight="1">
      <c r="A687" s="1"/>
      <c r="B687" s="1"/>
      <c r="C687" s="1"/>
      <c r="E687" s="12"/>
      <c r="F687" s="1"/>
      <c r="G687" s="1"/>
      <c r="H687" s="1"/>
      <c r="J687" s="12"/>
      <c r="K687" s="89"/>
      <c r="L687" s="10"/>
      <c r="M687" s="1"/>
      <c r="N687" s="1"/>
      <c r="Q687" s="1"/>
      <c r="T687" s="8"/>
      <c r="U687" s="8"/>
      <c r="V687" s="8"/>
      <c r="W687" s="2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4.25" customHeight="1">
      <c r="A688" s="1"/>
      <c r="B688" s="1"/>
      <c r="C688" s="1"/>
      <c r="E688" s="12"/>
      <c r="F688" s="1"/>
      <c r="G688" s="1"/>
      <c r="H688" s="1"/>
      <c r="J688" s="12"/>
      <c r="K688" s="89"/>
      <c r="L688" s="10"/>
      <c r="M688" s="1"/>
      <c r="N688" s="1"/>
      <c r="Q688" s="1"/>
      <c r="T688" s="8"/>
      <c r="U688" s="8"/>
      <c r="V688" s="8"/>
      <c r="W688" s="2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4.25" customHeight="1">
      <c r="A689" s="1"/>
      <c r="B689" s="1"/>
      <c r="C689" s="1"/>
      <c r="E689" s="12"/>
      <c r="F689" s="1"/>
      <c r="G689" s="1"/>
      <c r="H689" s="1"/>
      <c r="J689" s="12"/>
      <c r="K689" s="89"/>
      <c r="L689" s="10"/>
      <c r="M689" s="1"/>
      <c r="N689" s="1"/>
      <c r="Q689" s="1"/>
      <c r="T689" s="8"/>
      <c r="U689" s="8"/>
      <c r="V689" s="8"/>
      <c r="W689" s="2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4.25" customHeight="1">
      <c r="A690" s="1"/>
      <c r="B690" s="1"/>
      <c r="C690" s="1"/>
      <c r="E690" s="12"/>
      <c r="F690" s="1"/>
      <c r="G690" s="1"/>
      <c r="H690" s="1"/>
      <c r="J690" s="12"/>
      <c r="K690" s="89"/>
      <c r="L690" s="10"/>
      <c r="M690" s="1"/>
      <c r="N690" s="1"/>
      <c r="Q690" s="1"/>
      <c r="T690" s="8"/>
      <c r="U690" s="8"/>
      <c r="V690" s="8"/>
      <c r="W690" s="2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4.25" customHeight="1">
      <c r="A691" s="1"/>
      <c r="B691" s="1"/>
      <c r="C691" s="1"/>
      <c r="E691" s="12"/>
      <c r="F691" s="1"/>
      <c r="G691" s="1"/>
      <c r="H691" s="1"/>
      <c r="J691" s="12"/>
      <c r="K691" s="89"/>
      <c r="L691" s="10"/>
      <c r="M691" s="1"/>
      <c r="N691" s="1"/>
      <c r="Q691" s="1"/>
      <c r="T691" s="8"/>
      <c r="U691" s="8"/>
      <c r="V691" s="8"/>
      <c r="W691" s="2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4.25" customHeight="1">
      <c r="A692" s="1"/>
      <c r="B692" s="1"/>
      <c r="C692" s="1"/>
      <c r="E692" s="12"/>
      <c r="F692" s="1"/>
      <c r="G692" s="1"/>
      <c r="H692" s="1"/>
      <c r="J692" s="12"/>
      <c r="K692" s="89"/>
      <c r="L692" s="10"/>
      <c r="M692" s="1"/>
      <c r="N692" s="1"/>
      <c r="Q692" s="1"/>
      <c r="T692" s="8"/>
      <c r="U692" s="8"/>
      <c r="V692" s="8"/>
      <c r="W692" s="2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4.25" customHeight="1">
      <c r="A693" s="1"/>
      <c r="B693" s="1"/>
      <c r="C693" s="1"/>
      <c r="E693" s="12"/>
      <c r="F693" s="1"/>
      <c r="G693" s="1"/>
      <c r="H693" s="1"/>
      <c r="J693" s="12"/>
      <c r="K693" s="89"/>
      <c r="L693" s="10"/>
      <c r="M693" s="1"/>
      <c r="N693" s="1"/>
      <c r="Q693" s="1"/>
      <c r="T693" s="8"/>
      <c r="U693" s="8"/>
      <c r="V693" s="8"/>
      <c r="W693" s="2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4.25" customHeight="1">
      <c r="A694" s="1"/>
      <c r="B694" s="1"/>
      <c r="C694" s="1"/>
      <c r="E694" s="12"/>
      <c r="F694" s="1"/>
      <c r="G694" s="1"/>
      <c r="H694" s="1"/>
      <c r="J694" s="12"/>
      <c r="K694" s="89"/>
      <c r="L694" s="10"/>
      <c r="M694" s="1"/>
      <c r="N694" s="1"/>
      <c r="Q694" s="1"/>
      <c r="T694" s="8"/>
      <c r="U694" s="8"/>
      <c r="V694" s="8"/>
      <c r="W694" s="2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4.25" customHeight="1">
      <c r="A695" s="1"/>
      <c r="B695" s="1"/>
      <c r="C695" s="1"/>
      <c r="E695" s="12"/>
      <c r="F695" s="1"/>
      <c r="G695" s="1"/>
      <c r="H695" s="1"/>
      <c r="J695" s="12"/>
      <c r="K695" s="89"/>
      <c r="L695" s="10"/>
      <c r="M695" s="1"/>
      <c r="N695" s="1"/>
      <c r="Q695" s="1"/>
      <c r="T695" s="8"/>
      <c r="U695" s="8"/>
      <c r="V695" s="8"/>
      <c r="W695" s="2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4.25" customHeight="1">
      <c r="A696" s="1"/>
      <c r="B696" s="1"/>
      <c r="C696" s="1"/>
      <c r="E696" s="12"/>
      <c r="F696" s="1"/>
      <c r="G696" s="1"/>
      <c r="H696" s="1"/>
      <c r="J696" s="12"/>
      <c r="K696" s="89"/>
      <c r="L696" s="10"/>
      <c r="M696" s="1"/>
      <c r="N696" s="1"/>
      <c r="Q696" s="1"/>
      <c r="T696" s="8"/>
      <c r="U696" s="8"/>
      <c r="V696" s="8"/>
      <c r="W696" s="2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4.25" customHeight="1">
      <c r="A697" s="1"/>
      <c r="B697" s="1"/>
      <c r="C697" s="1"/>
      <c r="E697" s="12"/>
      <c r="F697" s="1"/>
      <c r="G697" s="1"/>
      <c r="H697" s="1"/>
      <c r="J697" s="12"/>
      <c r="K697" s="89"/>
      <c r="L697" s="10"/>
      <c r="M697" s="1"/>
      <c r="N697" s="1"/>
      <c r="Q697" s="1"/>
      <c r="T697" s="8"/>
      <c r="U697" s="8"/>
      <c r="V697" s="8"/>
      <c r="W697" s="2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4.25" customHeight="1">
      <c r="A698" s="1"/>
      <c r="B698" s="1"/>
      <c r="C698" s="1"/>
      <c r="E698" s="12"/>
      <c r="F698" s="1"/>
      <c r="G698" s="1"/>
      <c r="H698" s="1"/>
      <c r="J698" s="12"/>
      <c r="K698" s="89"/>
      <c r="L698" s="10"/>
      <c r="M698" s="1"/>
      <c r="N698" s="1"/>
      <c r="Q698" s="1"/>
      <c r="T698" s="8"/>
      <c r="U698" s="8"/>
      <c r="V698" s="8"/>
      <c r="W698" s="2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4.25" customHeight="1">
      <c r="A699" s="1"/>
      <c r="B699" s="1"/>
      <c r="C699" s="1"/>
      <c r="E699" s="12"/>
      <c r="F699" s="1"/>
      <c r="G699" s="1"/>
      <c r="H699" s="1"/>
      <c r="J699" s="12"/>
      <c r="K699" s="89"/>
      <c r="L699" s="10"/>
      <c r="M699" s="1"/>
      <c r="N699" s="1"/>
      <c r="Q699" s="1"/>
      <c r="T699" s="8"/>
      <c r="U699" s="8"/>
      <c r="V699" s="8"/>
      <c r="W699" s="2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4.25" customHeight="1">
      <c r="A700" s="1"/>
      <c r="B700" s="1"/>
      <c r="C700" s="1"/>
      <c r="E700" s="12"/>
      <c r="F700" s="1"/>
      <c r="G700" s="1"/>
      <c r="H700" s="1"/>
      <c r="J700" s="12"/>
      <c r="K700" s="89"/>
      <c r="L700" s="10"/>
      <c r="M700" s="1"/>
      <c r="N700" s="1"/>
      <c r="Q700" s="1"/>
      <c r="T700" s="8"/>
      <c r="U700" s="8"/>
      <c r="V700" s="8"/>
      <c r="W700" s="2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4.25" customHeight="1">
      <c r="A701" s="1"/>
      <c r="B701" s="1"/>
      <c r="C701" s="1"/>
      <c r="E701" s="12"/>
      <c r="F701" s="1"/>
      <c r="G701" s="1"/>
      <c r="H701" s="1"/>
      <c r="J701" s="12"/>
      <c r="K701" s="89"/>
      <c r="L701" s="10"/>
      <c r="M701" s="1"/>
      <c r="N701" s="1"/>
      <c r="Q701" s="1"/>
      <c r="T701" s="8"/>
      <c r="U701" s="8"/>
      <c r="V701" s="8"/>
      <c r="W701" s="2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4.25" customHeight="1">
      <c r="A702" s="1"/>
      <c r="B702" s="1"/>
      <c r="C702" s="1"/>
      <c r="E702" s="12"/>
      <c r="F702" s="1"/>
      <c r="G702" s="1"/>
      <c r="H702" s="1"/>
      <c r="J702" s="12"/>
      <c r="K702" s="89"/>
      <c r="L702" s="10"/>
      <c r="M702" s="1"/>
      <c r="N702" s="1"/>
      <c r="Q702" s="1"/>
      <c r="T702" s="8"/>
      <c r="U702" s="8"/>
      <c r="V702" s="8"/>
      <c r="W702" s="2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4.25" customHeight="1">
      <c r="A703" s="1"/>
      <c r="B703" s="1"/>
      <c r="C703" s="1"/>
      <c r="E703" s="12"/>
      <c r="F703" s="1"/>
      <c r="G703" s="1"/>
      <c r="H703" s="1"/>
      <c r="J703" s="12"/>
      <c r="K703" s="89"/>
      <c r="L703" s="10"/>
      <c r="M703" s="1"/>
      <c r="N703" s="1"/>
      <c r="Q703" s="1"/>
      <c r="T703" s="8"/>
      <c r="U703" s="8"/>
      <c r="V703" s="8"/>
      <c r="W703" s="2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4.25" customHeight="1">
      <c r="A704" s="1"/>
      <c r="B704" s="1"/>
      <c r="C704" s="1"/>
      <c r="E704" s="12"/>
      <c r="F704" s="1"/>
      <c r="G704" s="1"/>
      <c r="H704" s="1"/>
      <c r="J704" s="12"/>
      <c r="K704" s="89"/>
      <c r="L704" s="10"/>
      <c r="M704" s="1"/>
      <c r="N704" s="1"/>
      <c r="Q704" s="1"/>
      <c r="T704" s="8"/>
      <c r="U704" s="8"/>
      <c r="V704" s="8"/>
      <c r="W704" s="2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4.25" customHeight="1">
      <c r="A705" s="1"/>
      <c r="B705" s="1"/>
      <c r="C705" s="1"/>
      <c r="E705" s="12"/>
      <c r="F705" s="1"/>
      <c r="G705" s="1"/>
      <c r="H705" s="1"/>
      <c r="J705" s="12"/>
      <c r="K705" s="89"/>
      <c r="L705" s="10"/>
      <c r="M705" s="1"/>
      <c r="N705" s="1"/>
      <c r="Q705" s="1"/>
      <c r="T705" s="8"/>
      <c r="U705" s="8"/>
      <c r="V705" s="8"/>
      <c r="W705" s="2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4.25" customHeight="1">
      <c r="A706" s="1"/>
      <c r="B706" s="1"/>
      <c r="C706" s="1"/>
      <c r="E706" s="12"/>
      <c r="F706" s="1"/>
      <c r="G706" s="1"/>
      <c r="H706" s="1"/>
      <c r="J706" s="12"/>
      <c r="K706" s="89"/>
      <c r="L706" s="10"/>
      <c r="M706" s="1"/>
      <c r="N706" s="1"/>
      <c r="Q706" s="1"/>
      <c r="T706" s="8"/>
      <c r="U706" s="8"/>
      <c r="V706" s="8"/>
      <c r="W706" s="2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4.25" customHeight="1">
      <c r="A707" s="1"/>
      <c r="B707" s="1"/>
      <c r="C707" s="1"/>
      <c r="E707" s="12"/>
      <c r="F707" s="1"/>
      <c r="G707" s="1"/>
      <c r="H707" s="1"/>
      <c r="J707" s="12"/>
      <c r="K707" s="89"/>
      <c r="L707" s="10"/>
      <c r="M707" s="1"/>
      <c r="N707" s="1"/>
      <c r="Q707" s="1"/>
      <c r="T707" s="8"/>
      <c r="U707" s="8"/>
      <c r="V707" s="8"/>
      <c r="W707" s="2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4.25" customHeight="1">
      <c r="A708" s="1"/>
      <c r="B708" s="1"/>
      <c r="C708" s="1"/>
      <c r="E708" s="12"/>
      <c r="F708" s="1"/>
      <c r="G708" s="1"/>
      <c r="H708" s="1"/>
      <c r="J708" s="12"/>
      <c r="K708" s="89"/>
      <c r="L708" s="10"/>
      <c r="M708" s="1"/>
      <c r="N708" s="1"/>
      <c r="Q708" s="1"/>
      <c r="T708" s="8"/>
      <c r="U708" s="8"/>
      <c r="V708" s="8"/>
      <c r="W708" s="2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4.25" customHeight="1">
      <c r="A709" s="1"/>
      <c r="B709" s="1"/>
      <c r="C709" s="1"/>
      <c r="E709" s="12"/>
      <c r="F709" s="1"/>
      <c r="G709" s="1"/>
      <c r="H709" s="1"/>
      <c r="J709" s="12"/>
      <c r="K709" s="89"/>
      <c r="L709" s="10"/>
      <c r="M709" s="1"/>
      <c r="N709" s="1"/>
      <c r="Q709" s="1"/>
      <c r="T709" s="8"/>
      <c r="U709" s="8"/>
      <c r="V709" s="8"/>
      <c r="W709" s="2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4.25" customHeight="1">
      <c r="A710" s="1"/>
      <c r="B710" s="1"/>
      <c r="C710" s="1"/>
      <c r="E710" s="12"/>
      <c r="F710" s="1"/>
      <c r="G710" s="1"/>
      <c r="H710" s="1"/>
      <c r="J710" s="12"/>
      <c r="K710" s="89"/>
      <c r="L710" s="10"/>
      <c r="M710" s="1"/>
      <c r="N710" s="1"/>
      <c r="Q710" s="1"/>
      <c r="T710" s="8"/>
      <c r="U710" s="8"/>
      <c r="V710" s="8"/>
      <c r="W710" s="2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4.25" customHeight="1">
      <c r="A711" s="1"/>
      <c r="B711" s="1"/>
      <c r="C711" s="1"/>
      <c r="E711" s="12"/>
      <c r="F711" s="1"/>
      <c r="G711" s="1"/>
      <c r="H711" s="1"/>
      <c r="J711" s="12"/>
      <c r="K711" s="89"/>
      <c r="L711" s="10"/>
      <c r="M711" s="1"/>
      <c r="N711" s="1"/>
      <c r="Q711" s="1"/>
      <c r="T711" s="8"/>
      <c r="U711" s="8"/>
      <c r="V711" s="8"/>
      <c r="W711" s="2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4.25" customHeight="1">
      <c r="A712" s="1"/>
      <c r="B712" s="1"/>
      <c r="C712" s="1"/>
      <c r="E712" s="12"/>
      <c r="F712" s="1"/>
      <c r="G712" s="1"/>
      <c r="H712" s="1"/>
      <c r="J712" s="12"/>
      <c r="K712" s="89"/>
      <c r="L712" s="10"/>
      <c r="M712" s="1"/>
      <c r="N712" s="1"/>
      <c r="Q712" s="1"/>
      <c r="T712" s="8"/>
      <c r="U712" s="8"/>
      <c r="V712" s="8"/>
      <c r="W712" s="2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4.25" customHeight="1">
      <c r="A713" s="1"/>
      <c r="B713" s="1"/>
      <c r="C713" s="1"/>
      <c r="E713" s="12"/>
      <c r="F713" s="1"/>
      <c r="G713" s="1"/>
      <c r="H713" s="1"/>
      <c r="J713" s="12"/>
      <c r="K713" s="89"/>
      <c r="L713" s="10"/>
      <c r="M713" s="1"/>
      <c r="N713" s="1"/>
      <c r="Q713" s="1"/>
      <c r="T713" s="8"/>
      <c r="U713" s="8"/>
      <c r="V713" s="8"/>
      <c r="W713" s="2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4.25" customHeight="1">
      <c r="A714" s="1"/>
      <c r="B714" s="1"/>
      <c r="C714" s="1"/>
      <c r="E714" s="12"/>
      <c r="F714" s="1"/>
      <c r="G714" s="1"/>
      <c r="H714" s="1"/>
      <c r="J714" s="12"/>
      <c r="K714" s="89"/>
      <c r="L714" s="10"/>
      <c r="M714" s="1"/>
      <c r="N714" s="1"/>
      <c r="Q714" s="1"/>
      <c r="T714" s="8"/>
      <c r="U714" s="8"/>
      <c r="V714" s="8"/>
      <c r="W714" s="2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4.25" customHeight="1">
      <c r="A715" s="1"/>
      <c r="B715" s="1"/>
      <c r="C715" s="1"/>
      <c r="E715" s="12"/>
      <c r="F715" s="1"/>
      <c r="G715" s="1"/>
      <c r="H715" s="1"/>
      <c r="J715" s="12"/>
      <c r="K715" s="89"/>
      <c r="L715" s="10"/>
      <c r="M715" s="1"/>
      <c r="N715" s="1"/>
      <c r="Q715" s="1"/>
      <c r="T715" s="8"/>
      <c r="U715" s="8"/>
      <c r="V715" s="8"/>
      <c r="W715" s="2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4.25" customHeight="1">
      <c r="A716" s="1"/>
      <c r="B716" s="1"/>
      <c r="C716" s="1"/>
      <c r="E716" s="12"/>
      <c r="F716" s="1"/>
      <c r="G716" s="1"/>
      <c r="H716" s="1"/>
      <c r="J716" s="12"/>
      <c r="K716" s="89"/>
      <c r="L716" s="10"/>
      <c r="M716" s="1"/>
      <c r="N716" s="1"/>
      <c r="Q716" s="1"/>
      <c r="T716" s="8"/>
      <c r="U716" s="8"/>
      <c r="V716" s="8"/>
      <c r="W716" s="2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4.25" customHeight="1">
      <c r="A717" s="1"/>
      <c r="B717" s="1"/>
      <c r="C717" s="1"/>
      <c r="E717" s="12"/>
      <c r="F717" s="1"/>
      <c r="G717" s="1"/>
      <c r="H717" s="1"/>
      <c r="J717" s="12"/>
      <c r="K717" s="89"/>
      <c r="L717" s="10"/>
      <c r="M717" s="1"/>
      <c r="N717" s="1"/>
      <c r="Q717" s="1"/>
      <c r="T717" s="8"/>
      <c r="U717" s="8"/>
      <c r="V717" s="8"/>
      <c r="W717" s="2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4.25" customHeight="1">
      <c r="A718" s="1"/>
      <c r="B718" s="1"/>
      <c r="C718" s="1"/>
      <c r="E718" s="12"/>
      <c r="F718" s="1"/>
      <c r="G718" s="1"/>
      <c r="H718" s="1"/>
      <c r="J718" s="12"/>
      <c r="K718" s="89"/>
      <c r="L718" s="10"/>
      <c r="M718" s="1"/>
      <c r="N718" s="1"/>
      <c r="Q718" s="1"/>
      <c r="T718" s="8"/>
      <c r="U718" s="8"/>
      <c r="V718" s="8"/>
      <c r="W718" s="2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4.25" customHeight="1">
      <c r="A719" s="1"/>
      <c r="B719" s="1"/>
      <c r="C719" s="1"/>
      <c r="E719" s="12"/>
      <c r="F719" s="1"/>
      <c r="G719" s="1"/>
      <c r="H719" s="1"/>
      <c r="J719" s="12"/>
      <c r="K719" s="89"/>
      <c r="L719" s="10"/>
      <c r="M719" s="1"/>
      <c r="N719" s="1"/>
      <c r="Q719" s="1"/>
      <c r="T719" s="8"/>
      <c r="U719" s="8"/>
      <c r="V719" s="8"/>
      <c r="W719" s="2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4.25" customHeight="1">
      <c r="A720" s="1"/>
      <c r="B720" s="1"/>
      <c r="C720" s="1"/>
      <c r="E720" s="12"/>
      <c r="F720" s="1"/>
      <c r="G720" s="1"/>
      <c r="H720" s="1"/>
      <c r="J720" s="12"/>
      <c r="K720" s="89"/>
      <c r="L720" s="10"/>
      <c r="M720" s="1"/>
      <c r="N720" s="1"/>
      <c r="Q720" s="1"/>
      <c r="T720" s="8"/>
      <c r="U720" s="8"/>
      <c r="V720" s="8"/>
      <c r="W720" s="2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4.25" customHeight="1">
      <c r="A721" s="1"/>
      <c r="B721" s="1"/>
      <c r="C721" s="1"/>
      <c r="E721" s="12"/>
      <c r="F721" s="1"/>
      <c r="G721" s="1"/>
      <c r="H721" s="1"/>
      <c r="J721" s="12"/>
      <c r="K721" s="89"/>
      <c r="L721" s="10"/>
      <c r="M721" s="1"/>
      <c r="N721" s="1"/>
      <c r="Q721" s="1"/>
      <c r="T721" s="8"/>
      <c r="U721" s="8"/>
      <c r="V721" s="8"/>
      <c r="W721" s="2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4.25" customHeight="1">
      <c r="A722" s="1"/>
      <c r="B722" s="1"/>
      <c r="C722" s="1"/>
      <c r="E722" s="12"/>
      <c r="F722" s="1"/>
      <c r="G722" s="1"/>
      <c r="H722" s="1"/>
      <c r="J722" s="12"/>
      <c r="K722" s="89"/>
      <c r="L722" s="10"/>
      <c r="M722" s="1"/>
      <c r="N722" s="1"/>
      <c r="Q722" s="1"/>
      <c r="T722" s="8"/>
      <c r="U722" s="8"/>
      <c r="V722" s="8"/>
      <c r="W722" s="2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4.25" customHeight="1">
      <c r="A723" s="1"/>
      <c r="B723" s="1"/>
      <c r="C723" s="1"/>
      <c r="E723" s="12"/>
      <c r="F723" s="1"/>
      <c r="G723" s="1"/>
      <c r="H723" s="1"/>
      <c r="J723" s="12"/>
      <c r="K723" s="89"/>
      <c r="L723" s="10"/>
      <c r="M723" s="1"/>
      <c r="N723" s="1"/>
      <c r="Q723" s="1"/>
      <c r="T723" s="8"/>
      <c r="U723" s="8"/>
      <c r="V723" s="8"/>
      <c r="W723" s="2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4.25" customHeight="1">
      <c r="A724" s="1"/>
      <c r="B724" s="1"/>
      <c r="C724" s="1"/>
      <c r="E724" s="12"/>
      <c r="F724" s="1"/>
      <c r="G724" s="1"/>
      <c r="H724" s="1"/>
      <c r="J724" s="12"/>
      <c r="K724" s="89"/>
      <c r="L724" s="10"/>
      <c r="M724" s="1"/>
      <c r="N724" s="1"/>
      <c r="Q724" s="1"/>
      <c r="T724" s="8"/>
      <c r="U724" s="8"/>
      <c r="V724" s="8"/>
      <c r="W724" s="2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4.25" customHeight="1">
      <c r="A725" s="1"/>
      <c r="B725" s="1"/>
      <c r="C725" s="1"/>
      <c r="E725" s="12"/>
      <c r="F725" s="1"/>
      <c r="G725" s="1"/>
      <c r="H725" s="1"/>
      <c r="J725" s="12"/>
      <c r="K725" s="89"/>
      <c r="L725" s="10"/>
      <c r="M725" s="1"/>
      <c r="N725" s="1"/>
      <c r="Q725" s="1"/>
      <c r="T725" s="8"/>
      <c r="U725" s="8"/>
      <c r="V725" s="8"/>
      <c r="W725" s="2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4.25" customHeight="1">
      <c r="A726" s="1"/>
      <c r="B726" s="1"/>
      <c r="C726" s="1"/>
      <c r="E726" s="12"/>
      <c r="F726" s="1"/>
      <c r="G726" s="1"/>
      <c r="H726" s="1"/>
      <c r="J726" s="12"/>
      <c r="K726" s="89"/>
      <c r="L726" s="10"/>
      <c r="M726" s="1"/>
      <c r="N726" s="1"/>
      <c r="Q726" s="1"/>
      <c r="T726" s="8"/>
      <c r="U726" s="8"/>
      <c r="V726" s="8"/>
      <c r="W726" s="2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4.25" customHeight="1">
      <c r="A727" s="1"/>
      <c r="B727" s="1"/>
      <c r="C727" s="1"/>
      <c r="E727" s="12"/>
      <c r="F727" s="1"/>
      <c r="G727" s="1"/>
      <c r="H727" s="1"/>
      <c r="J727" s="12"/>
      <c r="K727" s="89"/>
      <c r="L727" s="10"/>
      <c r="M727" s="1"/>
      <c r="N727" s="1"/>
      <c r="Q727" s="1"/>
      <c r="T727" s="8"/>
      <c r="U727" s="8"/>
      <c r="V727" s="8"/>
      <c r="W727" s="2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4.25" customHeight="1">
      <c r="A728" s="1"/>
      <c r="B728" s="1"/>
      <c r="C728" s="1"/>
      <c r="E728" s="12"/>
      <c r="F728" s="1"/>
      <c r="G728" s="1"/>
      <c r="H728" s="1"/>
      <c r="J728" s="12"/>
      <c r="K728" s="89"/>
      <c r="L728" s="10"/>
      <c r="M728" s="1"/>
      <c r="N728" s="1"/>
      <c r="Q728" s="1"/>
      <c r="T728" s="8"/>
      <c r="U728" s="8"/>
      <c r="V728" s="8"/>
      <c r="W728" s="2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4.25" customHeight="1">
      <c r="A729" s="1"/>
      <c r="B729" s="1"/>
      <c r="C729" s="1"/>
      <c r="E729" s="12"/>
      <c r="F729" s="1"/>
      <c r="G729" s="1"/>
      <c r="H729" s="1"/>
      <c r="J729" s="12"/>
      <c r="K729" s="89"/>
      <c r="L729" s="10"/>
      <c r="M729" s="1"/>
      <c r="N729" s="1"/>
      <c r="Q729" s="1"/>
      <c r="T729" s="8"/>
      <c r="U729" s="8"/>
      <c r="V729" s="8"/>
      <c r="W729" s="2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4.25" customHeight="1">
      <c r="A730" s="1"/>
      <c r="B730" s="1"/>
      <c r="C730" s="1"/>
      <c r="E730" s="12"/>
      <c r="F730" s="1"/>
      <c r="G730" s="1"/>
      <c r="H730" s="1"/>
      <c r="J730" s="12"/>
      <c r="K730" s="89"/>
      <c r="L730" s="10"/>
      <c r="M730" s="1"/>
      <c r="N730" s="1"/>
      <c r="Q730" s="1"/>
      <c r="T730" s="8"/>
      <c r="U730" s="8"/>
      <c r="V730" s="8"/>
      <c r="W730" s="2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4.25" customHeight="1">
      <c r="A731" s="1"/>
      <c r="B731" s="1"/>
      <c r="C731" s="1"/>
      <c r="E731" s="12"/>
      <c r="F731" s="1"/>
      <c r="G731" s="1"/>
      <c r="H731" s="1"/>
      <c r="J731" s="12"/>
      <c r="K731" s="89"/>
      <c r="L731" s="10"/>
      <c r="M731" s="1"/>
      <c r="N731" s="1"/>
      <c r="Q731" s="1"/>
      <c r="T731" s="8"/>
      <c r="U731" s="8"/>
      <c r="V731" s="8"/>
      <c r="W731" s="2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4.25" customHeight="1">
      <c r="A732" s="1"/>
      <c r="B732" s="1"/>
      <c r="C732" s="1"/>
      <c r="E732" s="12"/>
      <c r="F732" s="1"/>
      <c r="G732" s="1"/>
      <c r="H732" s="1"/>
      <c r="J732" s="12"/>
      <c r="K732" s="89"/>
      <c r="L732" s="10"/>
      <c r="M732" s="1"/>
      <c r="N732" s="1"/>
      <c r="Q732" s="1"/>
      <c r="T732" s="8"/>
      <c r="U732" s="8"/>
      <c r="V732" s="8"/>
      <c r="W732" s="2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4.25" customHeight="1">
      <c r="A733" s="1"/>
      <c r="B733" s="1"/>
      <c r="C733" s="1"/>
      <c r="E733" s="12"/>
      <c r="F733" s="1"/>
      <c r="G733" s="1"/>
      <c r="H733" s="1"/>
      <c r="J733" s="12"/>
      <c r="K733" s="89"/>
      <c r="L733" s="10"/>
      <c r="M733" s="1"/>
      <c r="N733" s="1"/>
      <c r="Q733" s="1"/>
      <c r="T733" s="8"/>
      <c r="U733" s="8"/>
      <c r="V733" s="8"/>
      <c r="W733" s="2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4.25" customHeight="1">
      <c r="A734" s="1"/>
      <c r="B734" s="1"/>
      <c r="C734" s="1"/>
      <c r="E734" s="12"/>
      <c r="F734" s="1"/>
      <c r="G734" s="1"/>
      <c r="H734" s="1"/>
      <c r="J734" s="12"/>
      <c r="K734" s="89"/>
      <c r="L734" s="10"/>
      <c r="M734" s="1"/>
      <c r="N734" s="1"/>
      <c r="Q734" s="1"/>
      <c r="T734" s="8"/>
      <c r="U734" s="8"/>
      <c r="V734" s="8"/>
      <c r="W734" s="2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4.25" customHeight="1">
      <c r="A735" s="1"/>
      <c r="B735" s="1"/>
      <c r="C735" s="1"/>
      <c r="E735" s="12"/>
      <c r="F735" s="1"/>
      <c r="G735" s="1"/>
      <c r="H735" s="1"/>
      <c r="J735" s="12"/>
      <c r="K735" s="89"/>
      <c r="L735" s="10"/>
      <c r="M735" s="1"/>
      <c r="N735" s="1"/>
      <c r="Q735" s="1"/>
      <c r="T735" s="8"/>
      <c r="U735" s="8"/>
      <c r="V735" s="8"/>
      <c r="W735" s="2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4.25" customHeight="1">
      <c r="A736" s="1"/>
      <c r="B736" s="1"/>
      <c r="C736" s="1"/>
      <c r="E736" s="12"/>
      <c r="F736" s="1"/>
      <c r="G736" s="1"/>
      <c r="H736" s="1"/>
      <c r="J736" s="12"/>
      <c r="K736" s="89"/>
      <c r="L736" s="10"/>
      <c r="M736" s="1"/>
      <c r="N736" s="1"/>
      <c r="Q736" s="1"/>
      <c r="T736" s="8"/>
      <c r="U736" s="8"/>
      <c r="V736" s="8"/>
      <c r="W736" s="2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4.25" customHeight="1">
      <c r="A737" s="1"/>
      <c r="B737" s="1"/>
      <c r="C737" s="1"/>
      <c r="E737" s="12"/>
      <c r="F737" s="1"/>
      <c r="G737" s="1"/>
      <c r="H737" s="1"/>
      <c r="J737" s="12"/>
      <c r="K737" s="89"/>
      <c r="L737" s="10"/>
      <c r="M737" s="1"/>
      <c r="N737" s="1"/>
      <c r="Q737" s="1"/>
      <c r="T737" s="8"/>
      <c r="U737" s="8"/>
      <c r="V737" s="8"/>
      <c r="W737" s="2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4.25" customHeight="1">
      <c r="A738" s="1"/>
      <c r="B738" s="1"/>
      <c r="C738" s="1"/>
      <c r="E738" s="12"/>
      <c r="F738" s="1"/>
      <c r="G738" s="1"/>
      <c r="H738" s="1"/>
      <c r="J738" s="12"/>
      <c r="K738" s="89"/>
      <c r="L738" s="10"/>
      <c r="M738" s="1"/>
      <c r="N738" s="1"/>
      <c r="Q738" s="1"/>
      <c r="T738" s="8"/>
      <c r="U738" s="8"/>
      <c r="V738" s="8"/>
      <c r="W738" s="2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4.25" customHeight="1">
      <c r="A739" s="1"/>
      <c r="B739" s="1"/>
      <c r="C739" s="1"/>
      <c r="E739" s="12"/>
      <c r="F739" s="1"/>
      <c r="G739" s="1"/>
      <c r="H739" s="1"/>
      <c r="J739" s="12"/>
      <c r="K739" s="89"/>
      <c r="L739" s="10"/>
      <c r="M739" s="1"/>
      <c r="N739" s="1"/>
      <c r="Q739" s="1"/>
      <c r="T739" s="8"/>
      <c r="U739" s="8"/>
      <c r="V739" s="8"/>
      <c r="W739" s="2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4.25" customHeight="1">
      <c r="A740" s="1"/>
      <c r="B740" s="1"/>
      <c r="C740" s="1"/>
      <c r="E740" s="12"/>
      <c r="F740" s="1"/>
      <c r="G740" s="1"/>
      <c r="H740" s="1"/>
      <c r="J740" s="12"/>
      <c r="K740" s="89"/>
      <c r="L740" s="10"/>
      <c r="M740" s="1"/>
      <c r="N740" s="1"/>
      <c r="Q740" s="1"/>
      <c r="T740" s="8"/>
      <c r="U740" s="8"/>
      <c r="V740" s="8"/>
      <c r="W740" s="2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4.25" customHeight="1">
      <c r="A741" s="1"/>
      <c r="B741" s="1"/>
      <c r="C741" s="1"/>
      <c r="E741" s="12"/>
      <c r="F741" s="1"/>
      <c r="G741" s="1"/>
      <c r="H741" s="1"/>
      <c r="J741" s="12"/>
      <c r="K741" s="89"/>
      <c r="L741" s="10"/>
      <c r="M741" s="1"/>
      <c r="N741" s="1"/>
      <c r="Q741" s="1"/>
      <c r="T741" s="8"/>
      <c r="U741" s="8"/>
      <c r="V741" s="8"/>
      <c r="W741" s="2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4.25" customHeight="1">
      <c r="A742" s="1"/>
      <c r="B742" s="1"/>
      <c r="C742" s="1"/>
      <c r="E742" s="12"/>
      <c r="F742" s="1"/>
      <c r="G742" s="1"/>
      <c r="H742" s="1"/>
      <c r="J742" s="12"/>
      <c r="K742" s="89"/>
      <c r="L742" s="10"/>
      <c r="M742" s="1"/>
      <c r="N742" s="1"/>
      <c r="Q742" s="1"/>
      <c r="T742" s="8"/>
      <c r="U742" s="8"/>
      <c r="V742" s="8"/>
      <c r="W742" s="2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4.25" customHeight="1">
      <c r="A743" s="1"/>
      <c r="B743" s="1"/>
      <c r="C743" s="1"/>
      <c r="E743" s="12"/>
      <c r="F743" s="1"/>
      <c r="G743" s="1"/>
      <c r="H743" s="1"/>
      <c r="J743" s="12"/>
      <c r="K743" s="89"/>
      <c r="L743" s="10"/>
      <c r="M743" s="1"/>
      <c r="N743" s="1"/>
      <c r="Q743" s="1"/>
      <c r="T743" s="8"/>
      <c r="U743" s="8"/>
      <c r="V743" s="8"/>
      <c r="W743" s="2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4.25" customHeight="1">
      <c r="A744" s="1"/>
      <c r="B744" s="1"/>
      <c r="C744" s="1"/>
      <c r="E744" s="12"/>
      <c r="F744" s="1"/>
      <c r="G744" s="1"/>
      <c r="H744" s="1"/>
      <c r="J744" s="12"/>
      <c r="K744" s="89"/>
      <c r="L744" s="10"/>
      <c r="M744" s="1"/>
      <c r="N744" s="1"/>
      <c r="Q744" s="1"/>
      <c r="T744" s="8"/>
      <c r="U744" s="8"/>
      <c r="V744" s="8"/>
      <c r="W744" s="2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4.25" customHeight="1">
      <c r="A745" s="1"/>
      <c r="B745" s="1"/>
      <c r="C745" s="1"/>
      <c r="E745" s="12"/>
      <c r="F745" s="1"/>
      <c r="G745" s="1"/>
      <c r="H745" s="1"/>
      <c r="J745" s="12"/>
      <c r="K745" s="89"/>
      <c r="L745" s="10"/>
      <c r="M745" s="1"/>
      <c r="N745" s="1"/>
      <c r="Q745" s="1"/>
      <c r="T745" s="8"/>
      <c r="U745" s="8"/>
      <c r="V745" s="8"/>
      <c r="W745" s="2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4.25" customHeight="1">
      <c r="A746" s="1"/>
      <c r="B746" s="1"/>
      <c r="C746" s="1"/>
      <c r="E746" s="12"/>
      <c r="F746" s="1"/>
      <c r="G746" s="1"/>
      <c r="H746" s="1"/>
      <c r="J746" s="12"/>
      <c r="K746" s="89"/>
      <c r="L746" s="10"/>
      <c r="M746" s="1"/>
      <c r="N746" s="1"/>
      <c r="Q746" s="1"/>
      <c r="T746" s="8"/>
      <c r="U746" s="8"/>
      <c r="V746" s="8"/>
      <c r="W746" s="2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4.25" customHeight="1">
      <c r="A747" s="1"/>
      <c r="B747" s="1"/>
      <c r="C747" s="1"/>
      <c r="E747" s="12"/>
      <c r="F747" s="1"/>
      <c r="G747" s="1"/>
      <c r="H747" s="1"/>
      <c r="J747" s="12"/>
      <c r="K747" s="89"/>
      <c r="L747" s="10"/>
      <c r="M747" s="1"/>
      <c r="N747" s="1"/>
      <c r="Q747" s="1"/>
      <c r="T747" s="8"/>
      <c r="U747" s="8"/>
      <c r="V747" s="8"/>
      <c r="W747" s="2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4.25" customHeight="1">
      <c r="A748" s="1"/>
      <c r="B748" s="1"/>
      <c r="C748" s="1"/>
      <c r="E748" s="12"/>
      <c r="F748" s="1"/>
      <c r="G748" s="1"/>
      <c r="H748" s="1"/>
      <c r="J748" s="12"/>
      <c r="K748" s="89"/>
      <c r="L748" s="10"/>
      <c r="M748" s="1"/>
      <c r="N748" s="1"/>
      <c r="Q748" s="1"/>
      <c r="T748" s="8"/>
      <c r="U748" s="8"/>
      <c r="V748" s="8"/>
      <c r="W748" s="2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4.25" customHeight="1">
      <c r="A749" s="1"/>
      <c r="B749" s="1"/>
      <c r="C749" s="1"/>
      <c r="E749" s="12"/>
      <c r="F749" s="1"/>
      <c r="G749" s="1"/>
      <c r="H749" s="1"/>
      <c r="J749" s="12"/>
      <c r="K749" s="89"/>
      <c r="L749" s="10"/>
      <c r="M749" s="1"/>
      <c r="N749" s="1"/>
      <c r="Q749" s="1"/>
      <c r="T749" s="8"/>
      <c r="U749" s="8"/>
      <c r="V749" s="8"/>
      <c r="W749" s="2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4.25" customHeight="1">
      <c r="A750" s="1"/>
      <c r="B750" s="1"/>
      <c r="C750" s="1"/>
      <c r="E750" s="12"/>
      <c r="F750" s="1"/>
      <c r="G750" s="1"/>
      <c r="H750" s="1"/>
      <c r="J750" s="12"/>
      <c r="K750" s="89"/>
      <c r="L750" s="10"/>
      <c r="M750" s="1"/>
      <c r="N750" s="1"/>
      <c r="Q750" s="1"/>
      <c r="T750" s="8"/>
      <c r="U750" s="8"/>
      <c r="V750" s="8"/>
      <c r="W750" s="2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4.25" customHeight="1">
      <c r="A751" s="1"/>
      <c r="B751" s="1"/>
      <c r="C751" s="1"/>
      <c r="E751" s="12"/>
      <c r="F751" s="1"/>
      <c r="G751" s="1"/>
      <c r="H751" s="1"/>
      <c r="J751" s="12"/>
      <c r="K751" s="89"/>
      <c r="L751" s="10"/>
      <c r="M751" s="1"/>
      <c r="N751" s="1"/>
      <c r="Q751" s="1"/>
      <c r="T751" s="8"/>
      <c r="U751" s="8"/>
      <c r="V751" s="8"/>
      <c r="W751" s="2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4.25" customHeight="1">
      <c r="A752" s="1"/>
      <c r="B752" s="1"/>
      <c r="C752" s="1"/>
      <c r="E752" s="12"/>
      <c r="F752" s="1"/>
      <c r="G752" s="1"/>
      <c r="H752" s="1"/>
      <c r="J752" s="12"/>
      <c r="K752" s="89"/>
      <c r="L752" s="10"/>
      <c r="M752" s="1"/>
      <c r="N752" s="1"/>
      <c r="Q752" s="1"/>
      <c r="T752" s="8"/>
      <c r="U752" s="8"/>
      <c r="V752" s="8"/>
      <c r="W752" s="2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4.25" customHeight="1">
      <c r="A753" s="1"/>
      <c r="B753" s="1"/>
      <c r="C753" s="1"/>
      <c r="E753" s="12"/>
      <c r="F753" s="1"/>
      <c r="G753" s="1"/>
      <c r="H753" s="1"/>
      <c r="J753" s="12"/>
      <c r="K753" s="89"/>
      <c r="L753" s="10"/>
      <c r="M753" s="1"/>
      <c r="N753" s="1"/>
      <c r="Q753" s="1"/>
      <c r="T753" s="8"/>
      <c r="U753" s="8"/>
      <c r="V753" s="8"/>
      <c r="W753" s="2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4.25" customHeight="1">
      <c r="A754" s="1"/>
      <c r="B754" s="1"/>
      <c r="C754" s="1"/>
      <c r="E754" s="12"/>
      <c r="F754" s="1"/>
      <c r="G754" s="1"/>
      <c r="H754" s="1"/>
      <c r="J754" s="12"/>
      <c r="K754" s="89"/>
      <c r="L754" s="10"/>
      <c r="M754" s="1"/>
      <c r="N754" s="1"/>
      <c r="Q754" s="1"/>
      <c r="T754" s="8"/>
      <c r="U754" s="8"/>
      <c r="V754" s="8"/>
      <c r="W754" s="2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4.25" customHeight="1">
      <c r="A755" s="1"/>
      <c r="B755" s="1"/>
      <c r="C755" s="1"/>
      <c r="E755" s="12"/>
      <c r="F755" s="1"/>
      <c r="G755" s="1"/>
      <c r="H755" s="1"/>
      <c r="J755" s="12"/>
      <c r="K755" s="89"/>
      <c r="L755" s="10"/>
      <c r="M755" s="1"/>
      <c r="N755" s="1"/>
      <c r="Q755" s="1"/>
      <c r="T755" s="8"/>
      <c r="U755" s="8"/>
      <c r="V755" s="8"/>
      <c r="W755" s="2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4.25" customHeight="1">
      <c r="A756" s="1"/>
      <c r="B756" s="1"/>
      <c r="C756" s="1"/>
      <c r="E756" s="12"/>
      <c r="F756" s="1"/>
      <c r="G756" s="1"/>
      <c r="H756" s="1"/>
      <c r="J756" s="12"/>
      <c r="K756" s="89"/>
      <c r="L756" s="10"/>
      <c r="M756" s="1"/>
      <c r="N756" s="1"/>
      <c r="Q756" s="1"/>
      <c r="T756" s="8"/>
      <c r="U756" s="8"/>
      <c r="V756" s="8"/>
      <c r="W756" s="2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4.25" customHeight="1">
      <c r="A757" s="1"/>
      <c r="B757" s="1"/>
      <c r="C757" s="1"/>
      <c r="E757" s="12"/>
      <c r="F757" s="1"/>
      <c r="G757" s="1"/>
      <c r="H757" s="1"/>
      <c r="J757" s="12"/>
      <c r="K757" s="89"/>
      <c r="L757" s="10"/>
      <c r="M757" s="1"/>
      <c r="N757" s="1"/>
      <c r="Q757" s="1"/>
      <c r="T757" s="8"/>
      <c r="U757" s="8"/>
      <c r="V757" s="8"/>
      <c r="W757" s="2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4.25" customHeight="1">
      <c r="A758" s="1"/>
      <c r="B758" s="1"/>
      <c r="C758" s="1"/>
      <c r="E758" s="12"/>
      <c r="F758" s="1"/>
      <c r="G758" s="1"/>
      <c r="H758" s="1"/>
      <c r="J758" s="12"/>
      <c r="K758" s="89"/>
      <c r="L758" s="10"/>
      <c r="M758" s="1"/>
      <c r="N758" s="1"/>
      <c r="Q758" s="1"/>
      <c r="T758" s="8"/>
      <c r="U758" s="8"/>
      <c r="V758" s="8"/>
      <c r="W758" s="2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4.25" customHeight="1">
      <c r="A759" s="1"/>
      <c r="B759" s="1"/>
      <c r="C759" s="1"/>
      <c r="E759" s="12"/>
      <c r="F759" s="1"/>
      <c r="G759" s="1"/>
      <c r="H759" s="1"/>
      <c r="J759" s="12"/>
      <c r="K759" s="89"/>
      <c r="L759" s="10"/>
      <c r="M759" s="1"/>
      <c r="N759" s="1"/>
      <c r="Q759" s="1"/>
      <c r="T759" s="8"/>
      <c r="U759" s="8"/>
      <c r="V759" s="8"/>
      <c r="W759" s="2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4.25" customHeight="1">
      <c r="A760" s="1"/>
      <c r="B760" s="1"/>
      <c r="C760" s="1"/>
      <c r="E760" s="12"/>
      <c r="F760" s="1"/>
      <c r="G760" s="1"/>
      <c r="H760" s="1"/>
      <c r="J760" s="12"/>
      <c r="K760" s="89"/>
      <c r="L760" s="10"/>
      <c r="M760" s="1"/>
      <c r="N760" s="1"/>
      <c r="Q760" s="1"/>
      <c r="T760" s="8"/>
      <c r="U760" s="8"/>
      <c r="V760" s="8"/>
      <c r="W760" s="2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4.25" customHeight="1">
      <c r="A761" s="1"/>
      <c r="B761" s="1"/>
      <c r="C761" s="1"/>
      <c r="E761" s="12"/>
      <c r="F761" s="1"/>
      <c r="G761" s="1"/>
      <c r="H761" s="1"/>
      <c r="J761" s="12"/>
      <c r="K761" s="89"/>
      <c r="L761" s="10"/>
      <c r="M761" s="1"/>
      <c r="N761" s="1"/>
      <c r="Q761" s="1"/>
      <c r="T761" s="8"/>
      <c r="U761" s="8"/>
      <c r="V761" s="8"/>
      <c r="W761" s="2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4.25" customHeight="1">
      <c r="A762" s="1"/>
      <c r="B762" s="1"/>
      <c r="C762" s="1"/>
      <c r="E762" s="12"/>
      <c r="F762" s="1"/>
      <c r="G762" s="1"/>
      <c r="H762" s="1"/>
      <c r="J762" s="12"/>
      <c r="K762" s="89"/>
      <c r="L762" s="10"/>
      <c r="M762" s="1"/>
      <c r="N762" s="1"/>
      <c r="Q762" s="1"/>
      <c r="T762" s="8"/>
      <c r="U762" s="8"/>
      <c r="V762" s="8"/>
      <c r="W762" s="2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4.25" customHeight="1">
      <c r="A763" s="1"/>
      <c r="B763" s="1"/>
      <c r="C763" s="1"/>
      <c r="E763" s="12"/>
      <c r="F763" s="1"/>
      <c r="G763" s="1"/>
      <c r="H763" s="1"/>
      <c r="J763" s="12"/>
      <c r="K763" s="89"/>
      <c r="L763" s="10"/>
      <c r="M763" s="1"/>
      <c r="N763" s="1"/>
      <c r="Q763" s="1"/>
      <c r="T763" s="8"/>
      <c r="U763" s="8"/>
      <c r="V763" s="8"/>
      <c r="W763" s="2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4.25" customHeight="1">
      <c r="A764" s="1"/>
      <c r="B764" s="1"/>
      <c r="C764" s="1"/>
      <c r="E764" s="12"/>
      <c r="F764" s="1"/>
      <c r="G764" s="1"/>
      <c r="H764" s="1"/>
      <c r="J764" s="12"/>
      <c r="K764" s="89"/>
      <c r="L764" s="10"/>
      <c r="M764" s="1"/>
      <c r="N764" s="1"/>
      <c r="Q764" s="1"/>
      <c r="T764" s="8"/>
      <c r="U764" s="8"/>
      <c r="V764" s="8"/>
      <c r="W764" s="2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4.25" customHeight="1">
      <c r="A765" s="1"/>
      <c r="B765" s="1"/>
      <c r="C765" s="1"/>
      <c r="E765" s="12"/>
      <c r="F765" s="1"/>
      <c r="G765" s="1"/>
      <c r="H765" s="1"/>
      <c r="J765" s="12"/>
      <c r="K765" s="89"/>
      <c r="L765" s="10"/>
      <c r="M765" s="1"/>
      <c r="N765" s="1"/>
      <c r="Q765" s="1"/>
      <c r="T765" s="8"/>
      <c r="U765" s="8"/>
      <c r="V765" s="8"/>
      <c r="W765" s="2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4.25" customHeight="1">
      <c r="A766" s="1"/>
      <c r="B766" s="1"/>
      <c r="C766" s="1"/>
      <c r="E766" s="12"/>
      <c r="F766" s="1"/>
      <c r="G766" s="1"/>
      <c r="H766" s="1"/>
      <c r="J766" s="12"/>
      <c r="K766" s="89"/>
      <c r="L766" s="10"/>
      <c r="M766" s="1"/>
      <c r="N766" s="1"/>
      <c r="Q766" s="1"/>
      <c r="T766" s="8"/>
      <c r="U766" s="8"/>
      <c r="V766" s="8"/>
      <c r="W766" s="2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4.25" customHeight="1">
      <c r="A767" s="1"/>
      <c r="B767" s="1"/>
      <c r="C767" s="1"/>
      <c r="E767" s="12"/>
      <c r="F767" s="1"/>
      <c r="G767" s="1"/>
      <c r="H767" s="1"/>
      <c r="J767" s="12"/>
      <c r="K767" s="89"/>
      <c r="L767" s="10"/>
      <c r="M767" s="1"/>
      <c r="N767" s="1"/>
      <c r="Q767" s="1"/>
      <c r="T767" s="8"/>
      <c r="U767" s="8"/>
      <c r="V767" s="8"/>
      <c r="W767" s="2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4.25" customHeight="1">
      <c r="A768" s="1"/>
      <c r="B768" s="1"/>
      <c r="C768" s="1"/>
      <c r="E768" s="12"/>
      <c r="F768" s="1"/>
      <c r="G768" s="1"/>
      <c r="H768" s="1"/>
      <c r="J768" s="12"/>
      <c r="K768" s="89"/>
      <c r="L768" s="10"/>
      <c r="M768" s="1"/>
      <c r="N768" s="1"/>
      <c r="Q768" s="1"/>
      <c r="T768" s="8"/>
      <c r="U768" s="8"/>
      <c r="V768" s="8"/>
      <c r="W768" s="2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4.25" customHeight="1">
      <c r="A769" s="1"/>
      <c r="B769" s="1"/>
      <c r="C769" s="1"/>
      <c r="E769" s="12"/>
      <c r="F769" s="1"/>
      <c r="G769" s="1"/>
      <c r="H769" s="1"/>
      <c r="J769" s="12"/>
      <c r="K769" s="89"/>
      <c r="L769" s="10"/>
      <c r="M769" s="1"/>
      <c r="N769" s="1"/>
      <c r="Q769" s="1"/>
      <c r="T769" s="8"/>
      <c r="U769" s="8"/>
      <c r="V769" s="8"/>
      <c r="W769" s="2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4.25" customHeight="1">
      <c r="A770" s="1"/>
      <c r="B770" s="1"/>
      <c r="C770" s="1"/>
      <c r="E770" s="12"/>
      <c r="F770" s="1"/>
      <c r="G770" s="1"/>
      <c r="H770" s="1"/>
      <c r="J770" s="12"/>
      <c r="K770" s="89"/>
      <c r="L770" s="10"/>
      <c r="M770" s="1"/>
      <c r="N770" s="1"/>
      <c r="Q770" s="1"/>
      <c r="T770" s="8"/>
      <c r="U770" s="8"/>
      <c r="V770" s="8"/>
      <c r="W770" s="2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4.25" customHeight="1">
      <c r="A771" s="1"/>
      <c r="B771" s="1"/>
      <c r="C771" s="1"/>
      <c r="E771" s="12"/>
      <c r="F771" s="1"/>
      <c r="G771" s="1"/>
      <c r="H771" s="1"/>
      <c r="J771" s="12"/>
      <c r="K771" s="89"/>
      <c r="L771" s="10"/>
      <c r="M771" s="1"/>
      <c r="N771" s="1"/>
      <c r="Q771" s="1"/>
      <c r="T771" s="8"/>
      <c r="U771" s="8"/>
      <c r="V771" s="8"/>
      <c r="W771" s="2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4.25" customHeight="1">
      <c r="A772" s="1"/>
      <c r="B772" s="1"/>
      <c r="C772" s="1"/>
      <c r="E772" s="12"/>
      <c r="F772" s="1"/>
      <c r="G772" s="1"/>
      <c r="H772" s="1"/>
      <c r="J772" s="12"/>
      <c r="K772" s="89"/>
      <c r="L772" s="10"/>
      <c r="M772" s="1"/>
      <c r="N772" s="1"/>
      <c r="Q772" s="1"/>
      <c r="T772" s="8"/>
      <c r="U772" s="8"/>
      <c r="V772" s="8"/>
      <c r="W772" s="2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4.25" customHeight="1">
      <c r="A773" s="1"/>
      <c r="B773" s="1"/>
      <c r="C773" s="1"/>
      <c r="E773" s="12"/>
      <c r="F773" s="1"/>
      <c r="G773" s="1"/>
      <c r="H773" s="1"/>
      <c r="J773" s="12"/>
      <c r="K773" s="89"/>
      <c r="L773" s="10"/>
      <c r="M773" s="1"/>
      <c r="N773" s="1"/>
      <c r="Q773" s="1"/>
      <c r="T773" s="8"/>
      <c r="U773" s="8"/>
      <c r="V773" s="8"/>
      <c r="W773" s="2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4.25" customHeight="1">
      <c r="A774" s="1"/>
      <c r="B774" s="1"/>
      <c r="C774" s="1"/>
      <c r="E774" s="12"/>
      <c r="F774" s="1"/>
      <c r="G774" s="1"/>
      <c r="H774" s="1"/>
      <c r="J774" s="12"/>
      <c r="K774" s="89"/>
      <c r="L774" s="10"/>
      <c r="M774" s="1"/>
      <c r="N774" s="1"/>
      <c r="Q774" s="1"/>
      <c r="T774" s="8"/>
      <c r="U774" s="8"/>
      <c r="V774" s="8"/>
      <c r="W774" s="2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4.25" customHeight="1">
      <c r="A775" s="1"/>
      <c r="B775" s="1"/>
      <c r="C775" s="1"/>
      <c r="E775" s="12"/>
      <c r="F775" s="1"/>
      <c r="G775" s="1"/>
      <c r="H775" s="1"/>
      <c r="J775" s="12"/>
      <c r="K775" s="89"/>
      <c r="L775" s="10"/>
      <c r="M775" s="1"/>
      <c r="N775" s="1"/>
      <c r="Q775" s="1"/>
      <c r="T775" s="8"/>
      <c r="U775" s="8"/>
      <c r="V775" s="8"/>
      <c r="W775" s="2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4.25" customHeight="1">
      <c r="A776" s="1"/>
      <c r="B776" s="1"/>
      <c r="C776" s="1"/>
      <c r="E776" s="12"/>
      <c r="F776" s="1"/>
      <c r="G776" s="1"/>
      <c r="H776" s="1"/>
      <c r="J776" s="12"/>
      <c r="K776" s="89"/>
      <c r="L776" s="10"/>
      <c r="M776" s="1"/>
      <c r="N776" s="1"/>
      <c r="Q776" s="1"/>
      <c r="T776" s="8"/>
      <c r="U776" s="8"/>
      <c r="V776" s="8"/>
      <c r="W776" s="2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4.25" customHeight="1">
      <c r="A777" s="1"/>
      <c r="B777" s="1"/>
      <c r="C777" s="1"/>
      <c r="E777" s="12"/>
      <c r="F777" s="1"/>
      <c r="G777" s="1"/>
      <c r="H777" s="1"/>
      <c r="J777" s="12"/>
      <c r="K777" s="89"/>
      <c r="L777" s="10"/>
      <c r="M777" s="1"/>
      <c r="N777" s="1"/>
      <c r="Q777" s="1"/>
      <c r="T777" s="8"/>
      <c r="U777" s="8"/>
      <c r="V777" s="8"/>
      <c r="W777" s="2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4.25" customHeight="1">
      <c r="A778" s="1"/>
      <c r="B778" s="1"/>
      <c r="C778" s="1"/>
      <c r="E778" s="12"/>
      <c r="F778" s="1"/>
      <c r="G778" s="1"/>
      <c r="H778" s="1"/>
      <c r="J778" s="12"/>
      <c r="K778" s="89"/>
      <c r="L778" s="10"/>
      <c r="M778" s="1"/>
      <c r="N778" s="1"/>
      <c r="Q778" s="1"/>
      <c r="T778" s="8"/>
      <c r="U778" s="8"/>
      <c r="V778" s="8"/>
      <c r="W778" s="2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4.25" customHeight="1">
      <c r="A779" s="1"/>
      <c r="B779" s="1"/>
      <c r="C779" s="1"/>
      <c r="E779" s="12"/>
      <c r="F779" s="1"/>
      <c r="G779" s="1"/>
      <c r="H779" s="1"/>
      <c r="J779" s="12"/>
      <c r="K779" s="89"/>
      <c r="L779" s="10"/>
      <c r="M779" s="1"/>
      <c r="N779" s="1"/>
      <c r="Q779" s="1"/>
      <c r="T779" s="8"/>
      <c r="U779" s="8"/>
      <c r="V779" s="8"/>
      <c r="W779" s="2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4.25" customHeight="1">
      <c r="A780" s="1"/>
      <c r="B780" s="1"/>
      <c r="C780" s="1"/>
      <c r="E780" s="12"/>
      <c r="F780" s="1"/>
      <c r="G780" s="1"/>
      <c r="H780" s="1"/>
      <c r="J780" s="12"/>
      <c r="K780" s="89"/>
      <c r="L780" s="10"/>
      <c r="M780" s="1"/>
      <c r="N780" s="1"/>
      <c r="Q780" s="1"/>
      <c r="T780" s="8"/>
      <c r="U780" s="8"/>
      <c r="V780" s="8"/>
      <c r="W780" s="2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4.25" customHeight="1">
      <c r="A781" s="1"/>
      <c r="B781" s="1"/>
      <c r="C781" s="1"/>
      <c r="E781" s="12"/>
      <c r="F781" s="1"/>
      <c r="G781" s="1"/>
      <c r="H781" s="1"/>
      <c r="J781" s="12"/>
      <c r="K781" s="89"/>
      <c r="L781" s="10"/>
      <c r="M781" s="1"/>
      <c r="N781" s="1"/>
      <c r="Q781" s="1"/>
      <c r="T781" s="8"/>
      <c r="U781" s="8"/>
      <c r="V781" s="8"/>
      <c r="W781" s="2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4.25" customHeight="1">
      <c r="A782" s="1"/>
      <c r="B782" s="1"/>
      <c r="C782" s="1"/>
      <c r="E782" s="12"/>
      <c r="F782" s="1"/>
      <c r="G782" s="1"/>
      <c r="H782" s="1"/>
      <c r="J782" s="12"/>
      <c r="K782" s="89"/>
      <c r="L782" s="10"/>
      <c r="M782" s="1"/>
      <c r="N782" s="1"/>
      <c r="Q782" s="1"/>
      <c r="T782" s="8"/>
      <c r="U782" s="8"/>
      <c r="V782" s="8"/>
      <c r="W782" s="2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4.25" customHeight="1">
      <c r="A783" s="1"/>
      <c r="B783" s="1"/>
      <c r="C783" s="1"/>
      <c r="E783" s="12"/>
      <c r="F783" s="1"/>
      <c r="G783" s="1"/>
      <c r="H783" s="1"/>
      <c r="J783" s="12"/>
      <c r="K783" s="89"/>
      <c r="L783" s="10"/>
      <c r="M783" s="1"/>
      <c r="N783" s="1"/>
      <c r="Q783" s="1"/>
      <c r="T783" s="8"/>
      <c r="U783" s="8"/>
      <c r="V783" s="8"/>
      <c r="W783" s="2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4.25" customHeight="1">
      <c r="A784" s="1"/>
      <c r="B784" s="1"/>
      <c r="C784" s="1"/>
      <c r="E784" s="12"/>
      <c r="F784" s="1"/>
      <c r="G784" s="1"/>
      <c r="H784" s="1"/>
      <c r="J784" s="12"/>
      <c r="K784" s="89"/>
      <c r="L784" s="10"/>
      <c r="M784" s="1"/>
      <c r="N784" s="1"/>
      <c r="Q784" s="1"/>
      <c r="T784" s="8"/>
      <c r="U784" s="8"/>
      <c r="V784" s="8"/>
      <c r="W784" s="2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4.25" customHeight="1">
      <c r="A785" s="1"/>
      <c r="B785" s="1"/>
      <c r="C785" s="1"/>
      <c r="E785" s="12"/>
      <c r="F785" s="1"/>
      <c r="G785" s="1"/>
      <c r="H785" s="1"/>
      <c r="J785" s="12"/>
      <c r="K785" s="89"/>
      <c r="L785" s="10"/>
      <c r="M785" s="1"/>
      <c r="N785" s="1"/>
      <c r="Q785" s="1"/>
      <c r="T785" s="8"/>
      <c r="U785" s="8"/>
      <c r="V785" s="8"/>
      <c r="W785" s="2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4.25" customHeight="1">
      <c r="A786" s="1"/>
      <c r="B786" s="1"/>
      <c r="C786" s="1"/>
      <c r="E786" s="12"/>
      <c r="F786" s="1"/>
      <c r="G786" s="1"/>
      <c r="H786" s="1"/>
      <c r="J786" s="12"/>
      <c r="K786" s="89"/>
      <c r="L786" s="10"/>
      <c r="M786" s="1"/>
      <c r="N786" s="1"/>
      <c r="Q786" s="1"/>
      <c r="T786" s="8"/>
      <c r="U786" s="8"/>
      <c r="V786" s="8"/>
      <c r="W786" s="2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4.25" customHeight="1">
      <c r="A787" s="1"/>
      <c r="B787" s="1"/>
      <c r="C787" s="1"/>
      <c r="E787" s="12"/>
      <c r="F787" s="1"/>
      <c r="G787" s="1"/>
      <c r="H787" s="1"/>
      <c r="J787" s="12"/>
      <c r="K787" s="89"/>
      <c r="L787" s="10"/>
      <c r="M787" s="1"/>
      <c r="N787" s="1"/>
      <c r="Q787" s="1"/>
      <c r="T787" s="8"/>
      <c r="U787" s="8"/>
      <c r="V787" s="8"/>
      <c r="W787" s="2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4.25" customHeight="1">
      <c r="A788" s="1"/>
      <c r="B788" s="1"/>
      <c r="C788" s="1"/>
      <c r="E788" s="12"/>
      <c r="F788" s="1"/>
      <c r="G788" s="1"/>
      <c r="H788" s="1"/>
      <c r="J788" s="12"/>
      <c r="K788" s="89"/>
      <c r="L788" s="10"/>
      <c r="M788" s="1"/>
      <c r="N788" s="1"/>
      <c r="Q788" s="1"/>
      <c r="T788" s="8"/>
      <c r="U788" s="8"/>
      <c r="V788" s="8"/>
      <c r="W788" s="2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4.25" customHeight="1">
      <c r="A789" s="1"/>
      <c r="B789" s="1"/>
      <c r="C789" s="1"/>
      <c r="E789" s="12"/>
      <c r="F789" s="1"/>
      <c r="G789" s="1"/>
      <c r="H789" s="1"/>
      <c r="J789" s="12"/>
      <c r="K789" s="89"/>
      <c r="L789" s="10"/>
      <c r="M789" s="1"/>
      <c r="N789" s="1"/>
      <c r="Q789" s="1"/>
      <c r="T789" s="8"/>
      <c r="U789" s="8"/>
      <c r="V789" s="8"/>
      <c r="W789" s="2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4.25" customHeight="1">
      <c r="A790" s="1"/>
      <c r="B790" s="1"/>
      <c r="C790" s="1"/>
      <c r="E790" s="12"/>
      <c r="F790" s="1"/>
      <c r="G790" s="1"/>
      <c r="H790" s="1"/>
      <c r="J790" s="12"/>
      <c r="K790" s="89"/>
      <c r="L790" s="10"/>
      <c r="M790" s="1"/>
      <c r="N790" s="1"/>
      <c r="Q790" s="1"/>
      <c r="T790" s="8"/>
      <c r="U790" s="8"/>
      <c r="V790" s="8"/>
      <c r="W790" s="2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4.25" customHeight="1">
      <c r="A791" s="1"/>
      <c r="B791" s="1"/>
      <c r="C791" s="1"/>
      <c r="E791" s="12"/>
      <c r="F791" s="1"/>
      <c r="G791" s="1"/>
      <c r="H791" s="1"/>
      <c r="J791" s="12"/>
      <c r="K791" s="89"/>
      <c r="L791" s="10"/>
      <c r="M791" s="1"/>
      <c r="N791" s="1"/>
      <c r="Q791" s="1"/>
      <c r="T791" s="8"/>
      <c r="U791" s="8"/>
      <c r="V791" s="8"/>
      <c r="W791" s="2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4.25" customHeight="1">
      <c r="A792" s="1"/>
      <c r="B792" s="1"/>
      <c r="C792" s="1"/>
      <c r="E792" s="12"/>
      <c r="F792" s="1"/>
      <c r="G792" s="1"/>
      <c r="H792" s="1"/>
      <c r="J792" s="12"/>
      <c r="K792" s="89"/>
      <c r="L792" s="10"/>
      <c r="M792" s="1"/>
      <c r="N792" s="1"/>
      <c r="Q792" s="1"/>
      <c r="T792" s="8"/>
      <c r="U792" s="8"/>
      <c r="V792" s="8"/>
      <c r="W792" s="2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4.25" customHeight="1">
      <c r="A793" s="1"/>
      <c r="B793" s="1"/>
      <c r="C793" s="1"/>
      <c r="E793" s="12"/>
      <c r="F793" s="1"/>
      <c r="G793" s="1"/>
      <c r="H793" s="1"/>
      <c r="J793" s="12"/>
      <c r="K793" s="89"/>
      <c r="L793" s="10"/>
      <c r="M793" s="1"/>
      <c r="N793" s="1"/>
      <c r="Q793" s="1"/>
      <c r="T793" s="8"/>
      <c r="U793" s="8"/>
      <c r="V793" s="8"/>
      <c r="W793" s="2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4.25" customHeight="1">
      <c r="A794" s="1"/>
      <c r="B794" s="1"/>
      <c r="C794" s="1"/>
      <c r="E794" s="12"/>
      <c r="F794" s="1"/>
      <c r="G794" s="1"/>
      <c r="H794" s="1"/>
      <c r="J794" s="12"/>
      <c r="K794" s="89"/>
      <c r="L794" s="10"/>
      <c r="M794" s="1"/>
      <c r="N794" s="1"/>
      <c r="Q794" s="1"/>
      <c r="T794" s="8"/>
      <c r="U794" s="8"/>
      <c r="V794" s="8"/>
      <c r="W794" s="2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4.25" customHeight="1">
      <c r="A795" s="1"/>
      <c r="B795" s="1"/>
      <c r="C795" s="1"/>
      <c r="E795" s="12"/>
      <c r="F795" s="1"/>
      <c r="G795" s="1"/>
      <c r="H795" s="1"/>
      <c r="J795" s="12"/>
      <c r="K795" s="89"/>
      <c r="L795" s="10"/>
      <c r="M795" s="1"/>
      <c r="N795" s="1"/>
      <c r="Q795" s="1"/>
      <c r="T795" s="8"/>
      <c r="U795" s="8"/>
      <c r="V795" s="8"/>
      <c r="W795" s="2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4.25" customHeight="1">
      <c r="A796" s="1"/>
      <c r="B796" s="1"/>
      <c r="C796" s="1"/>
      <c r="E796" s="12"/>
      <c r="F796" s="1"/>
      <c r="G796" s="1"/>
      <c r="H796" s="1"/>
      <c r="J796" s="12"/>
      <c r="K796" s="89"/>
      <c r="L796" s="10"/>
      <c r="M796" s="1"/>
      <c r="N796" s="1"/>
      <c r="Q796" s="1"/>
      <c r="T796" s="8"/>
      <c r="U796" s="8"/>
      <c r="V796" s="8"/>
      <c r="W796" s="2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4.25" customHeight="1">
      <c r="A797" s="1"/>
      <c r="B797" s="1"/>
      <c r="C797" s="1"/>
      <c r="E797" s="12"/>
      <c r="F797" s="1"/>
      <c r="G797" s="1"/>
      <c r="H797" s="1"/>
      <c r="J797" s="12"/>
      <c r="K797" s="89"/>
      <c r="L797" s="10"/>
      <c r="M797" s="1"/>
      <c r="N797" s="1"/>
      <c r="Q797" s="1"/>
      <c r="T797" s="8"/>
      <c r="U797" s="8"/>
      <c r="V797" s="8"/>
      <c r="W797" s="2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4.25" customHeight="1">
      <c r="A798" s="1"/>
      <c r="B798" s="1"/>
      <c r="C798" s="1"/>
      <c r="E798" s="12"/>
      <c r="F798" s="1"/>
      <c r="G798" s="1"/>
      <c r="H798" s="1"/>
      <c r="J798" s="12"/>
      <c r="K798" s="89"/>
      <c r="L798" s="10"/>
      <c r="M798" s="1"/>
      <c r="N798" s="1"/>
      <c r="Q798" s="1"/>
      <c r="T798" s="8"/>
      <c r="U798" s="8"/>
      <c r="V798" s="8"/>
      <c r="W798" s="2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4.25" customHeight="1">
      <c r="A799" s="1"/>
      <c r="B799" s="1"/>
      <c r="C799" s="1"/>
      <c r="E799" s="12"/>
      <c r="F799" s="1"/>
      <c r="G799" s="1"/>
      <c r="H799" s="1"/>
      <c r="J799" s="12"/>
      <c r="K799" s="89"/>
      <c r="L799" s="10"/>
      <c r="M799" s="1"/>
      <c r="N799" s="1"/>
      <c r="Q799" s="1"/>
      <c r="T799" s="8"/>
      <c r="U799" s="8"/>
      <c r="V799" s="8"/>
      <c r="W799" s="2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4.25" customHeight="1">
      <c r="A800" s="1"/>
      <c r="B800" s="1"/>
      <c r="C800" s="1"/>
      <c r="E800" s="12"/>
      <c r="F800" s="1"/>
      <c r="G800" s="1"/>
      <c r="H800" s="1"/>
      <c r="J800" s="12"/>
      <c r="K800" s="89"/>
      <c r="L800" s="10"/>
      <c r="M800" s="1"/>
      <c r="N800" s="1"/>
      <c r="Q800" s="1"/>
      <c r="T800" s="8"/>
      <c r="U800" s="8"/>
      <c r="V800" s="8"/>
      <c r="W800" s="2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4.25" customHeight="1">
      <c r="A801" s="1"/>
      <c r="B801" s="1"/>
      <c r="C801" s="1"/>
      <c r="E801" s="12"/>
      <c r="F801" s="1"/>
      <c r="G801" s="1"/>
      <c r="H801" s="1"/>
      <c r="J801" s="12"/>
      <c r="K801" s="89"/>
      <c r="L801" s="10"/>
      <c r="M801" s="1"/>
      <c r="N801" s="1"/>
      <c r="Q801" s="1"/>
      <c r="T801" s="8"/>
      <c r="U801" s="8"/>
      <c r="V801" s="8"/>
      <c r="W801" s="2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4.25" customHeight="1">
      <c r="A802" s="1"/>
      <c r="B802" s="1"/>
      <c r="C802" s="1"/>
      <c r="E802" s="12"/>
      <c r="F802" s="1"/>
      <c r="G802" s="1"/>
      <c r="H802" s="1"/>
      <c r="J802" s="12"/>
      <c r="K802" s="89"/>
      <c r="L802" s="10"/>
      <c r="M802" s="1"/>
      <c r="N802" s="1"/>
      <c r="Q802" s="1"/>
      <c r="T802" s="8"/>
      <c r="U802" s="8"/>
      <c r="V802" s="8"/>
      <c r="W802" s="2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4.25" customHeight="1">
      <c r="A803" s="1"/>
      <c r="B803" s="1"/>
      <c r="C803" s="1"/>
      <c r="E803" s="12"/>
      <c r="F803" s="1"/>
      <c r="G803" s="1"/>
      <c r="H803" s="1"/>
      <c r="J803" s="12"/>
      <c r="K803" s="89"/>
      <c r="L803" s="10"/>
      <c r="M803" s="1"/>
      <c r="N803" s="1"/>
      <c r="Q803" s="1"/>
      <c r="T803" s="8"/>
      <c r="U803" s="8"/>
      <c r="V803" s="8"/>
      <c r="W803" s="2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4.25" customHeight="1">
      <c r="A804" s="1"/>
      <c r="B804" s="1"/>
      <c r="C804" s="1"/>
      <c r="E804" s="12"/>
      <c r="F804" s="1"/>
      <c r="G804" s="1"/>
      <c r="H804" s="1"/>
      <c r="J804" s="12"/>
      <c r="K804" s="89"/>
      <c r="L804" s="10"/>
      <c r="M804" s="1"/>
      <c r="N804" s="1"/>
      <c r="Q804" s="1"/>
      <c r="T804" s="8"/>
      <c r="U804" s="8"/>
      <c r="V804" s="8"/>
      <c r="W804" s="2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4.25" customHeight="1">
      <c r="A805" s="1"/>
      <c r="B805" s="1"/>
      <c r="C805" s="1"/>
      <c r="E805" s="12"/>
      <c r="F805" s="1"/>
      <c r="G805" s="1"/>
      <c r="H805" s="1"/>
      <c r="J805" s="12"/>
      <c r="K805" s="89"/>
      <c r="L805" s="10"/>
      <c r="M805" s="1"/>
      <c r="N805" s="1"/>
      <c r="Q805" s="1"/>
      <c r="T805" s="8"/>
      <c r="U805" s="8"/>
      <c r="V805" s="8"/>
      <c r="W805" s="2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4.25" customHeight="1">
      <c r="A806" s="1"/>
      <c r="B806" s="1"/>
      <c r="C806" s="1"/>
      <c r="E806" s="12"/>
      <c r="F806" s="1"/>
      <c r="G806" s="1"/>
      <c r="H806" s="1"/>
      <c r="J806" s="12"/>
      <c r="K806" s="89"/>
      <c r="L806" s="10"/>
      <c r="M806" s="1"/>
      <c r="N806" s="1"/>
      <c r="Q806" s="1"/>
      <c r="T806" s="8"/>
      <c r="U806" s="8"/>
      <c r="V806" s="8"/>
      <c r="W806" s="2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4.25" customHeight="1">
      <c r="A807" s="1"/>
      <c r="B807" s="1"/>
      <c r="C807" s="1"/>
      <c r="E807" s="12"/>
      <c r="F807" s="1"/>
      <c r="G807" s="1"/>
      <c r="H807" s="1"/>
      <c r="J807" s="12"/>
      <c r="K807" s="89"/>
      <c r="L807" s="10"/>
      <c r="M807" s="1"/>
      <c r="N807" s="1"/>
      <c r="Q807" s="1"/>
      <c r="T807" s="8"/>
      <c r="U807" s="8"/>
      <c r="V807" s="8"/>
      <c r="W807" s="2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4.25" customHeight="1">
      <c r="A808" s="1"/>
      <c r="B808" s="1"/>
      <c r="C808" s="1"/>
      <c r="E808" s="12"/>
      <c r="F808" s="1"/>
      <c r="G808" s="1"/>
      <c r="H808" s="1"/>
      <c r="J808" s="12"/>
      <c r="K808" s="89"/>
      <c r="L808" s="10"/>
      <c r="M808" s="1"/>
      <c r="N808" s="1"/>
      <c r="Q808" s="1"/>
      <c r="T808" s="8"/>
      <c r="U808" s="8"/>
      <c r="V808" s="8"/>
      <c r="W808" s="2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4.25" customHeight="1">
      <c r="A809" s="1"/>
      <c r="B809" s="1"/>
      <c r="C809" s="1"/>
      <c r="E809" s="12"/>
      <c r="F809" s="1"/>
      <c r="G809" s="1"/>
      <c r="H809" s="1"/>
      <c r="J809" s="12"/>
      <c r="K809" s="89"/>
      <c r="L809" s="10"/>
      <c r="M809" s="1"/>
      <c r="N809" s="1"/>
      <c r="Q809" s="1"/>
      <c r="T809" s="8"/>
      <c r="U809" s="8"/>
      <c r="V809" s="8"/>
      <c r="W809" s="2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4.25" customHeight="1">
      <c r="A810" s="1"/>
      <c r="B810" s="1"/>
      <c r="C810" s="1"/>
      <c r="E810" s="12"/>
      <c r="F810" s="1"/>
      <c r="G810" s="1"/>
      <c r="H810" s="1"/>
      <c r="J810" s="12"/>
      <c r="K810" s="89"/>
      <c r="L810" s="10"/>
      <c r="M810" s="1"/>
      <c r="N810" s="1"/>
      <c r="Q810" s="1"/>
      <c r="T810" s="8"/>
      <c r="U810" s="8"/>
      <c r="V810" s="8"/>
      <c r="W810" s="2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4.25" customHeight="1">
      <c r="A811" s="1"/>
      <c r="B811" s="1"/>
      <c r="C811" s="1"/>
      <c r="E811" s="12"/>
      <c r="F811" s="1"/>
      <c r="G811" s="1"/>
      <c r="H811" s="1"/>
      <c r="J811" s="12"/>
      <c r="K811" s="89"/>
      <c r="L811" s="10"/>
      <c r="M811" s="1"/>
      <c r="N811" s="1"/>
      <c r="Q811" s="1"/>
      <c r="T811" s="8"/>
      <c r="U811" s="8"/>
      <c r="V811" s="8"/>
      <c r="W811" s="2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4.25" customHeight="1">
      <c r="A812" s="1"/>
      <c r="B812" s="1"/>
      <c r="C812" s="1"/>
      <c r="E812" s="12"/>
      <c r="F812" s="1"/>
      <c r="G812" s="1"/>
      <c r="H812" s="1"/>
      <c r="J812" s="12"/>
      <c r="K812" s="89"/>
      <c r="L812" s="10"/>
      <c r="M812" s="1"/>
      <c r="N812" s="1"/>
      <c r="Q812" s="1"/>
      <c r="T812" s="8"/>
      <c r="U812" s="8"/>
      <c r="V812" s="8"/>
      <c r="W812" s="2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4.25" customHeight="1">
      <c r="A813" s="1"/>
      <c r="B813" s="1"/>
      <c r="C813" s="1"/>
      <c r="E813" s="12"/>
      <c r="F813" s="1"/>
      <c r="G813" s="1"/>
      <c r="H813" s="1"/>
      <c r="J813" s="12"/>
      <c r="K813" s="89"/>
      <c r="L813" s="10"/>
      <c r="M813" s="1"/>
      <c r="N813" s="1"/>
      <c r="Q813" s="1"/>
      <c r="T813" s="8"/>
      <c r="U813" s="8"/>
      <c r="V813" s="8"/>
      <c r="W813" s="2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4.25" customHeight="1">
      <c r="A814" s="1"/>
      <c r="B814" s="1"/>
      <c r="C814" s="1"/>
      <c r="E814" s="12"/>
      <c r="F814" s="1"/>
      <c r="G814" s="1"/>
      <c r="H814" s="1"/>
      <c r="J814" s="12"/>
      <c r="K814" s="89"/>
      <c r="L814" s="10"/>
      <c r="M814" s="1"/>
      <c r="N814" s="1"/>
      <c r="Q814" s="1"/>
      <c r="T814" s="8"/>
      <c r="U814" s="8"/>
      <c r="V814" s="8"/>
      <c r="W814" s="2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4.25" customHeight="1">
      <c r="A815" s="1"/>
      <c r="B815" s="1"/>
      <c r="C815" s="1"/>
      <c r="E815" s="12"/>
      <c r="F815" s="1"/>
      <c r="G815" s="1"/>
      <c r="H815" s="1"/>
      <c r="J815" s="12"/>
      <c r="K815" s="89"/>
      <c r="L815" s="10"/>
      <c r="M815" s="1"/>
      <c r="N815" s="1"/>
      <c r="Q815" s="1"/>
      <c r="T815" s="8"/>
      <c r="U815" s="8"/>
      <c r="V815" s="8"/>
      <c r="W815" s="2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4.25" customHeight="1">
      <c r="A816" s="1"/>
      <c r="B816" s="1"/>
      <c r="C816" s="1"/>
      <c r="E816" s="12"/>
      <c r="F816" s="1"/>
      <c r="G816" s="1"/>
      <c r="H816" s="1"/>
      <c r="J816" s="12"/>
      <c r="K816" s="89"/>
      <c r="L816" s="10"/>
      <c r="M816" s="1"/>
      <c r="N816" s="1"/>
      <c r="Q816" s="1"/>
      <c r="T816" s="8"/>
      <c r="U816" s="8"/>
      <c r="V816" s="8"/>
      <c r="W816" s="2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4.25" customHeight="1">
      <c r="A817" s="1"/>
      <c r="B817" s="1"/>
      <c r="C817" s="1"/>
      <c r="E817" s="12"/>
      <c r="F817" s="1"/>
      <c r="G817" s="1"/>
      <c r="H817" s="1"/>
      <c r="J817" s="12"/>
      <c r="K817" s="89"/>
      <c r="L817" s="10"/>
      <c r="M817" s="1"/>
      <c r="N817" s="1"/>
      <c r="Q817" s="1"/>
      <c r="T817" s="8"/>
      <c r="U817" s="8"/>
      <c r="V817" s="8"/>
      <c r="W817" s="2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4.25" customHeight="1">
      <c r="A818" s="1"/>
      <c r="B818" s="1"/>
      <c r="C818" s="1"/>
      <c r="E818" s="12"/>
      <c r="F818" s="1"/>
      <c r="G818" s="1"/>
      <c r="H818" s="1"/>
      <c r="J818" s="12"/>
      <c r="K818" s="89"/>
      <c r="L818" s="10"/>
      <c r="M818" s="1"/>
      <c r="N818" s="1"/>
      <c r="Q818" s="1"/>
      <c r="T818" s="8"/>
      <c r="U818" s="8"/>
      <c r="V818" s="8"/>
      <c r="W818" s="2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4.25" customHeight="1">
      <c r="A819" s="1"/>
      <c r="B819" s="1"/>
      <c r="C819" s="1"/>
      <c r="E819" s="12"/>
      <c r="F819" s="1"/>
      <c r="G819" s="1"/>
      <c r="H819" s="1"/>
      <c r="J819" s="12"/>
      <c r="K819" s="89"/>
      <c r="L819" s="10"/>
      <c r="M819" s="1"/>
      <c r="N819" s="1"/>
      <c r="Q819" s="1"/>
      <c r="T819" s="8"/>
      <c r="U819" s="8"/>
      <c r="V819" s="8"/>
      <c r="W819" s="2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4.25" customHeight="1">
      <c r="A820" s="1"/>
      <c r="B820" s="1"/>
      <c r="C820" s="1"/>
      <c r="E820" s="12"/>
      <c r="F820" s="1"/>
      <c r="G820" s="1"/>
      <c r="H820" s="1"/>
      <c r="J820" s="12"/>
      <c r="K820" s="89"/>
      <c r="L820" s="10"/>
      <c r="M820" s="1"/>
      <c r="N820" s="1"/>
      <c r="Q820" s="1"/>
      <c r="T820" s="8"/>
      <c r="U820" s="8"/>
      <c r="V820" s="8"/>
      <c r="W820" s="2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4.25" customHeight="1">
      <c r="A821" s="1"/>
      <c r="B821" s="1"/>
      <c r="C821" s="1"/>
      <c r="E821" s="12"/>
      <c r="F821" s="1"/>
      <c r="G821" s="1"/>
      <c r="H821" s="1"/>
      <c r="J821" s="12"/>
      <c r="K821" s="89"/>
      <c r="L821" s="10"/>
      <c r="M821" s="1"/>
      <c r="N821" s="1"/>
      <c r="Q821" s="1"/>
      <c r="T821" s="8"/>
      <c r="U821" s="8"/>
      <c r="V821" s="8"/>
      <c r="W821" s="2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4.25" customHeight="1">
      <c r="A822" s="1"/>
      <c r="B822" s="1"/>
      <c r="C822" s="1"/>
      <c r="E822" s="12"/>
      <c r="F822" s="1"/>
      <c r="G822" s="1"/>
      <c r="H822" s="1"/>
      <c r="J822" s="12"/>
      <c r="K822" s="89"/>
      <c r="L822" s="10"/>
      <c r="M822" s="1"/>
      <c r="N822" s="1"/>
      <c r="Q822" s="1"/>
      <c r="T822" s="8"/>
      <c r="U822" s="8"/>
      <c r="V822" s="8"/>
      <c r="W822" s="2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4.25" customHeight="1">
      <c r="A823" s="1"/>
      <c r="B823" s="1"/>
      <c r="C823" s="1"/>
      <c r="E823" s="12"/>
      <c r="F823" s="1"/>
      <c r="G823" s="1"/>
      <c r="H823" s="1"/>
      <c r="J823" s="12"/>
      <c r="K823" s="89"/>
      <c r="L823" s="10"/>
      <c r="M823" s="1"/>
      <c r="N823" s="1"/>
      <c r="Q823" s="1"/>
      <c r="T823" s="8"/>
      <c r="U823" s="8"/>
      <c r="V823" s="8"/>
      <c r="W823" s="2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4.25" customHeight="1">
      <c r="A824" s="1"/>
      <c r="B824" s="1"/>
      <c r="C824" s="1"/>
      <c r="E824" s="12"/>
      <c r="F824" s="1"/>
      <c r="G824" s="1"/>
      <c r="H824" s="1"/>
      <c r="J824" s="12"/>
      <c r="K824" s="89"/>
      <c r="L824" s="10"/>
      <c r="M824" s="1"/>
      <c r="N824" s="1"/>
      <c r="Q824" s="1"/>
      <c r="T824" s="8"/>
      <c r="U824" s="8"/>
      <c r="V824" s="8"/>
      <c r="W824" s="2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4.25" customHeight="1">
      <c r="A825" s="1"/>
      <c r="B825" s="1"/>
      <c r="C825" s="1"/>
      <c r="E825" s="12"/>
      <c r="F825" s="1"/>
      <c r="G825" s="1"/>
      <c r="H825" s="1"/>
      <c r="J825" s="12"/>
      <c r="K825" s="89"/>
      <c r="L825" s="10"/>
      <c r="M825" s="1"/>
      <c r="N825" s="1"/>
      <c r="Q825" s="1"/>
      <c r="T825" s="8"/>
      <c r="U825" s="8"/>
      <c r="V825" s="8"/>
      <c r="W825" s="2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4.25" customHeight="1">
      <c r="A826" s="1"/>
      <c r="B826" s="1"/>
      <c r="C826" s="1"/>
      <c r="E826" s="12"/>
      <c r="F826" s="1"/>
      <c r="G826" s="1"/>
      <c r="H826" s="1"/>
      <c r="J826" s="12"/>
      <c r="K826" s="89"/>
      <c r="L826" s="10"/>
      <c r="M826" s="1"/>
      <c r="N826" s="1"/>
      <c r="Q826" s="1"/>
      <c r="T826" s="8"/>
      <c r="U826" s="8"/>
      <c r="V826" s="8"/>
      <c r="W826" s="2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4.25" customHeight="1">
      <c r="A827" s="1"/>
      <c r="B827" s="1"/>
      <c r="C827" s="1"/>
      <c r="E827" s="12"/>
      <c r="F827" s="1"/>
      <c r="G827" s="1"/>
      <c r="H827" s="1"/>
      <c r="J827" s="12"/>
      <c r="K827" s="89"/>
      <c r="L827" s="10"/>
      <c r="M827" s="1"/>
      <c r="N827" s="1"/>
      <c r="Q827" s="1"/>
      <c r="T827" s="8"/>
      <c r="U827" s="8"/>
      <c r="V827" s="8"/>
      <c r="W827" s="2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4.25" customHeight="1">
      <c r="A828" s="1"/>
      <c r="B828" s="1"/>
      <c r="C828" s="1"/>
      <c r="E828" s="12"/>
      <c r="F828" s="1"/>
      <c r="G828" s="1"/>
      <c r="H828" s="1"/>
      <c r="J828" s="12"/>
      <c r="K828" s="89"/>
      <c r="L828" s="10"/>
      <c r="M828" s="1"/>
      <c r="N828" s="1"/>
      <c r="Q828" s="1"/>
      <c r="T828" s="8"/>
      <c r="U828" s="8"/>
      <c r="V828" s="8"/>
      <c r="W828" s="2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4.25" customHeight="1">
      <c r="A829" s="1"/>
      <c r="B829" s="1"/>
      <c r="C829" s="1"/>
      <c r="E829" s="12"/>
      <c r="F829" s="1"/>
      <c r="G829" s="1"/>
      <c r="H829" s="1"/>
      <c r="J829" s="12"/>
      <c r="K829" s="89"/>
      <c r="L829" s="10"/>
      <c r="M829" s="1"/>
      <c r="N829" s="1"/>
      <c r="Q829" s="1"/>
      <c r="T829" s="8"/>
      <c r="U829" s="8"/>
      <c r="V829" s="8"/>
      <c r="W829" s="2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4.25" customHeight="1">
      <c r="A830" s="1"/>
      <c r="B830" s="1"/>
      <c r="C830" s="1"/>
      <c r="E830" s="12"/>
      <c r="F830" s="1"/>
      <c r="G830" s="1"/>
      <c r="H830" s="1"/>
      <c r="J830" s="12"/>
      <c r="K830" s="89"/>
      <c r="L830" s="10"/>
      <c r="M830" s="1"/>
      <c r="N830" s="1"/>
      <c r="Q830" s="1"/>
      <c r="T830" s="8"/>
      <c r="U830" s="8"/>
      <c r="V830" s="8"/>
      <c r="W830" s="2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4.25" customHeight="1">
      <c r="A831" s="1"/>
      <c r="B831" s="1"/>
      <c r="C831" s="1"/>
      <c r="E831" s="12"/>
      <c r="F831" s="1"/>
      <c r="G831" s="1"/>
      <c r="H831" s="1"/>
      <c r="J831" s="12"/>
      <c r="K831" s="89"/>
      <c r="L831" s="10"/>
      <c r="M831" s="1"/>
      <c r="N831" s="1"/>
      <c r="Q831" s="1"/>
      <c r="T831" s="8"/>
      <c r="U831" s="8"/>
      <c r="V831" s="8"/>
      <c r="W831" s="2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4.25" customHeight="1">
      <c r="A832" s="1"/>
      <c r="B832" s="1"/>
      <c r="C832" s="1"/>
      <c r="E832" s="12"/>
      <c r="F832" s="1"/>
      <c r="G832" s="1"/>
      <c r="H832" s="1"/>
      <c r="J832" s="12"/>
      <c r="K832" s="89"/>
      <c r="L832" s="10"/>
      <c r="M832" s="1"/>
      <c r="N832" s="1"/>
      <c r="Q832" s="1"/>
      <c r="T832" s="8"/>
      <c r="U832" s="8"/>
      <c r="V832" s="8"/>
      <c r="W832" s="2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4.25" customHeight="1">
      <c r="A833" s="1"/>
      <c r="B833" s="1"/>
      <c r="C833" s="1"/>
      <c r="E833" s="12"/>
      <c r="F833" s="1"/>
      <c r="G833" s="1"/>
      <c r="H833" s="1"/>
      <c r="J833" s="12"/>
      <c r="K833" s="89"/>
      <c r="L833" s="10"/>
      <c r="M833" s="1"/>
      <c r="N833" s="1"/>
      <c r="Q833" s="1"/>
      <c r="T833" s="8"/>
      <c r="U833" s="8"/>
      <c r="V833" s="8"/>
      <c r="W833" s="2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4.25" customHeight="1">
      <c r="A834" s="1"/>
      <c r="B834" s="1"/>
      <c r="C834" s="1"/>
      <c r="E834" s="12"/>
      <c r="F834" s="1"/>
      <c r="G834" s="1"/>
      <c r="H834" s="1"/>
      <c r="J834" s="12"/>
      <c r="K834" s="89"/>
      <c r="L834" s="10"/>
      <c r="M834" s="1"/>
      <c r="N834" s="1"/>
      <c r="Q834" s="1"/>
      <c r="T834" s="8"/>
      <c r="U834" s="8"/>
      <c r="V834" s="8"/>
      <c r="W834" s="2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4.25" customHeight="1">
      <c r="A835" s="1"/>
      <c r="B835" s="1"/>
      <c r="C835" s="1"/>
      <c r="E835" s="12"/>
      <c r="F835" s="1"/>
      <c r="G835" s="1"/>
      <c r="H835" s="1"/>
      <c r="J835" s="12"/>
      <c r="K835" s="89"/>
      <c r="L835" s="10"/>
      <c r="M835" s="1"/>
      <c r="N835" s="1"/>
      <c r="Q835" s="1"/>
      <c r="T835" s="8"/>
      <c r="U835" s="8"/>
      <c r="V835" s="8"/>
      <c r="W835" s="2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4.25" customHeight="1">
      <c r="A836" s="1"/>
      <c r="B836" s="1"/>
      <c r="C836" s="1"/>
      <c r="E836" s="12"/>
      <c r="F836" s="1"/>
      <c r="G836" s="1"/>
      <c r="H836" s="1"/>
      <c r="J836" s="12"/>
      <c r="K836" s="89"/>
      <c r="L836" s="10"/>
      <c r="M836" s="1"/>
      <c r="N836" s="1"/>
      <c r="Q836" s="1"/>
      <c r="T836" s="8"/>
      <c r="U836" s="8"/>
      <c r="V836" s="8"/>
      <c r="W836" s="2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4.25" customHeight="1">
      <c r="A837" s="1"/>
      <c r="B837" s="1"/>
      <c r="C837" s="1"/>
      <c r="E837" s="12"/>
      <c r="F837" s="1"/>
      <c r="G837" s="1"/>
      <c r="H837" s="1"/>
      <c r="J837" s="12"/>
      <c r="K837" s="89"/>
      <c r="L837" s="10"/>
      <c r="M837" s="1"/>
      <c r="N837" s="1"/>
      <c r="Q837" s="1"/>
      <c r="T837" s="8"/>
      <c r="U837" s="8"/>
      <c r="V837" s="8"/>
      <c r="W837" s="2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4.25" customHeight="1">
      <c r="A838" s="1"/>
      <c r="B838" s="1"/>
      <c r="C838" s="1"/>
      <c r="E838" s="12"/>
      <c r="F838" s="1"/>
      <c r="G838" s="1"/>
      <c r="H838" s="1"/>
      <c r="J838" s="12"/>
      <c r="K838" s="89"/>
      <c r="L838" s="10"/>
      <c r="M838" s="1"/>
      <c r="N838" s="1"/>
      <c r="Q838" s="1"/>
      <c r="T838" s="8"/>
      <c r="U838" s="8"/>
      <c r="V838" s="8"/>
      <c r="W838" s="2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4.25" customHeight="1">
      <c r="A839" s="1"/>
      <c r="B839" s="1"/>
      <c r="C839" s="1"/>
      <c r="E839" s="12"/>
      <c r="F839" s="1"/>
      <c r="G839" s="1"/>
      <c r="H839" s="1"/>
      <c r="J839" s="12"/>
      <c r="K839" s="89"/>
      <c r="L839" s="10"/>
      <c r="M839" s="1"/>
      <c r="N839" s="1"/>
      <c r="Q839" s="1"/>
      <c r="T839" s="8"/>
      <c r="U839" s="8"/>
      <c r="V839" s="8"/>
      <c r="W839" s="2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4.25" customHeight="1">
      <c r="A840" s="1"/>
      <c r="B840" s="1"/>
      <c r="C840" s="1"/>
      <c r="E840" s="12"/>
      <c r="F840" s="1"/>
      <c r="G840" s="1"/>
      <c r="H840" s="1"/>
      <c r="J840" s="12"/>
      <c r="K840" s="89"/>
      <c r="L840" s="10"/>
      <c r="M840" s="1"/>
      <c r="N840" s="1"/>
      <c r="Q840" s="1"/>
      <c r="T840" s="8"/>
      <c r="U840" s="8"/>
      <c r="V840" s="8"/>
      <c r="W840" s="2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4.25" customHeight="1">
      <c r="A841" s="1"/>
      <c r="B841" s="1"/>
      <c r="C841" s="1"/>
      <c r="E841" s="12"/>
      <c r="F841" s="1"/>
      <c r="G841" s="1"/>
      <c r="H841" s="1"/>
      <c r="J841" s="12"/>
      <c r="K841" s="89"/>
      <c r="L841" s="10"/>
      <c r="M841" s="1"/>
      <c r="N841" s="1"/>
      <c r="Q841" s="1"/>
      <c r="T841" s="8"/>
      <c r="U841" s="8"/>
      <c r="V841" s="8"/>
      <c r="W841" s="2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4.25" customHeight="1">
      <c r="A842" s="1"/>
      <c r="B842" s="1"/>
      <c r="C842" s="1"/>
      <c r="E842" s="12"/>
      <c r="F842" s="1"/>
      <c r="G842" s="1"/>
      <c r="H842" s="1"/>
      <c r="J842" s="12"/>
      <c r="K842" s="89"/>
      <c r="L842" s="10"/>
      <c r="M842" s="1"/>
      <c r="N842" s="1"/>
      <c r="Q842" s="1"/>
      <c r="T842" s="8"/>
      <c r="U842" s="8"/>
      <c r="V842" s="8"/>
      <c r="W842" s="2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4.25" customHeight="1">
      <c r="A843" s="1"/>
      <c r="B843" s="1"/>
      <c r="C843" s="1"/>
      <c r="E843" s="12"/>
      <c r="F843" s="1"/>
      <c r="G843" s="1"/>
      <c r="H843" s="1"/>
      <c r="J843" s="12"/>
      <c r="K843" s="89"/>
      <c r="L843" s="10"/>
      <c r="M843" s="1"/>
      <c r="N843" s="1"/>
      <c r="Q843" s="1"/>
      <c r="T843" s="8"/>
      <c r="U843" s="8"/>
      <c r="V843" s="8"/>
      <c r="W843" s="2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4.25" customHeight="1">
      <c r="A844" s="1"/>
      <c r="B844" s="1"/>
      <c r="C844" s="1"/>
      <c r="E844" s="12"/>
      <c r="F844" s="1"/>
      <c r="G844" s="1"/>
      <c r="H844" s="1"/>
      <c r="J844" s="12"/>
      <c r="K844" s="89"/>
      <c r="L844" s="10"/>
      <c r="M844" s="1"/>
      <c r="N844" s="1"/>
      <c r="Q844" s="1"/>
      <c r="T844" s="8"/>
      <c r="U844" s="8"/>
      <c r="V844" s="8"/>
      <c r="W844" s="2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4.25" customHeight="1">
      <c r="A845" s="1"/>
      <c r="B845" s="1"/>
      <c r="C845" s="1"/>
      <c r="E845" s="12"/>
      <c r="F845" s="1"/>
      <c r="G845" s="1"/>
      <c r="H845" s="1"/>
      <c r="J845" s="12"/>
      <c r="K845" s="89"/>
      <c r="L845" s="10"/>
      <c r="M845" s="1"/>
      <c r="N845" s="1"/>
      <c r="Q845" s="1"/>
      <c r="T845" s="8"/>
      <c r="U845" s="8"/>
      <c r="V845" s="8"/>
      <c r="W845" s="2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4.25" customHeight="1">
      <c r="A846" s="1"/>
      <c r="B846" s="1"/>
      <c r="C846" s="1"/>
      <c r="E846" s="12"/>
      <c r="F846" s="1"/>
      <c r="G846" s="1"/>
      <c r="H846" s="1"/>
      <c r="J846" s="12"/>
      <c r="K846" s="89"/>
      <c r="L846" s="10"/>
      <c r="M846" s="1"/>
      <c r="N846" s="1"/>
      <c r="Q846" s="1"/>
      <c r="T846" s="8"/>
      <c r="U846" s="8"/>
      <c r="V846" s="8"/>
      <c r="W846" s="2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4.25" customHeight="1">
      <c r="A847" s="1"/>
      <c r="B847" s="1"/>
      <c r="C847" s="1"/>
      <c r="E847" s="12"/>
      <c r="F847" s="1"/>
      <c r="G847" s="1"/>
      <c r="H847" s="1"/>
      <c r="J847" s="12"/>
      <c r="K847" s="89"/>
      <c r="L847" s="10"/>
      <c r="M847" s="1"/>
      <c r="N847" s="1"/>
      <c r="Q847" s="1"/>
      <c r="T847" s="8"/>
      <c r="U847" s="8"/>
      <c r="V847" s="8"/>
      <c r="W847" s="2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4.25" customHeight="1">
      <c r="A848" s="1"/>
      <c r="B848" s="1"/>
      <c r="C848" s="1"/>
      <c r="E848" s="12"/>
      <c r="F848" s="1"/>
      <c r="G848" s="1"/>
      <c r="H848" s="1"/>
      <c r="J848" s="12"/>
      <c r="K848" s="89"/>
      <c r="L848" s="10"/>
      <c r="M848" s="1"/>
      <c r="N848" s="1"/>
      <c r="Q848" s="1"/>
      <c r="T848" s="8"/>
      <c r="U848" s="8"/>
      <c r="V848" s="8"/>
      <c r="W848" s="2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4.25" customHeight="1">
      <c r="A849" s="1"/>
      <c r="B849" s="1"/>
      <c r="C849" s="1"/>
      <c r="E849" s="12"/>
      <c r="F849" s="1"/>
      <c r="G849" s="1"/>
      <c r="H849" s="1"/>
      <c r="J849" s="12"/>
      <c r="K849" s="89"/>
      <c r="L849" s="10"/>
      <c r="M849" s="1"/>
      <c r="N849" s="1"/>
      <c r="Q849" s="1"/>
      <c r="T849" s="8"/>
      <c r="U849" s="8"/>
      <c r="V849" s="8"/>
      <c r="W849" s="2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4.25" customHeight="1">
      <c r="A850" s="1"/>
      <c r="B850" s="1"/>
      <c r="C850" s="1"/>
      <c r="E850" s="12"/>
      <c r="F850" s="1"/>
      <c r="G850" s="1"/>
      <c r="H850" s="1"/>
      <c r="J850" s="12"/>
      <c r="K850" s="89"/>
      <c r="L850" s="10"/>
      <c r="M850" s="1"/>
      <c r="N850" s="1"/>
      <c r="Q850" s="1"/>
      <c r="T850" s="8"/>
      <c r="U850" s="8"/>
      <c r="V850" s="8"/>
      <c r="W850" s="2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4.25" customHeight="1">
      <c r="A851" s="1"/>
      <c r="B851" s="1"/>
      <c r="C851" s="1"/>
      <c r="E851" s="12"/>
      <c r="F851" s="1"/>
      <c r="G851" s="1"/>
      <c r="H851" s="1"/>
      <c r="J851" s="12"/>
      <c r="K851" s="89"/>
      <c r="L851" s="10"/>
      <c r="M851" s="1"/>
      <c r="N851" s="1"/>
      <c r="Q851" s="1"/>
      <c r="T851" s="8"/>
      <c r="U851" s="8"/>
      <c r="V851" s="8"/>
      <c r="W851" s="2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4.25" customHeight="1">
      <c r="A852" s="1"/>
      <c r="B852" s="1"/>
      <c r="C852" s="1"/>
      <c r="E852" s="12"/>
      <c r="F852" s="1"/>
      <c r="G852" s="1"/>
      <c r="H852" s="1"/>
      <c r="J852" s="12"/>
      <c r="K852" s="89"/>
      <c r="L852" s="10"/>
      <c r="M852" s="1"/>
      <c r="N852" s="1"/>
      <c r="Q852" s="1"/>
      <c r="T852" s="8"/>
      <c r="U852" s="8"/>
      <c r="V852" s="8"/>
      <c r="W852" s="2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4.25" customHeight="1">
      <c r="A853" s="1"/>
      <c r="B853" s="1"/>
      <c r="C853" s="1"/>
      <c r="E853" s="12"/>
      <c r="F853" s="1"/>
      <c r="G853" s="1"/>
      <c r="H853" s="1"/>
      <c r="J853" s="12"/>
      <c r="K853" s="89"/>
      <c r="L853" s="10"/>
      <c r="M853" s="1"/>
      <c r="N853" s="1"/>
      <c r="Q853" s="1"/>
      <c r="T853" s="8"/>
      <c r="U853" s="8"/>
      <c r="V853" s="8"/>
      <c r="W853" s="2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4.25" customHeight="1">
      <c r="A854" s="1"/>
      <c r="B854" s="1"/>
      <c r="C854" s="1"/>
      <c r="E854" s="12"/>
      <c r="F854" s="1"/>
      <c r="G854" s="1"/>
      <c r="H854" s="1"/>
      <c r="J854" s="12"/>
      <c r="K854" s="89"/>
      <c r="L854" s="10"/>
      <c r="M854" s="1"/>
      <c r="N854" s="1"/>
      <c r="Q854" s="1"/>
      <c r="T854" s="8"/>
      <c r="U854" s="8"/>
      <c r="V854" s="8"/>
      <c r="W854" s="2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4.25" customHeight="1">
      <c r="A855" s="1"/>
      <c r="B855" s="1"/>
      <c r="C855" s="1"/>
      <c r="E855" s="12"/>
      <c r="F855" s="1"/>
      <c r="G855" s="1"/>
      <c r="H855" s="1"/>
      <c r="J855" s="12"/>
      <c r="K855" s="89"/>
      <c r="L855" s="10"/>
      <c r="M855" s="1"/>
      <c r="N855" s="1"/>
      <c r="Q855" s="1"/>
      <c r="T855" s="8"/>
      <c r="U855" s="8"/>
      <c r="V855" s="8"/>
      <c r="W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4.25" customHeight="1">
      <c r="A856" s="1"/>
      <c r="B856" s="1"/>
      <c r="C856" s="1"/>
      <c r="E856" s="12"/>
      <c r="F856" s="1"/>
      <c r="G856" s="1"/>
      <c r="H856" s="1"/>
      <c r="J856" s="12"/>
      <c r="K856" s="89"/>
      <c r="L856" s="10"/>
      <c r="M856" s="1"/>
      <c r="N856" s="1"/>
      <c r="Q856" s="1"/>
      <c r="T856" s="8"/>
      <c r="U856" s="8"/>
      <c r="V856" s="8"/>
      <c r="W856" s="2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4.25" customHeight="1">
      <c r="A857" s="1"/>
      <c r="B857" s="1"/>
      <c r="C857" s="1"/>
      <c r="E857" s="12"/>
      <c r="F857" s="1"/>
      <c r="G857" s="1"/>
      <c r="H857" s="1"/>
      <c r="J857" s="12"/>
      <c r="K857" s="89"/>
      <c r="L857" s="10"/>
      <c r="M857" s="1"/>
      <c r="N857" s="1"/>
      <c r="Q857" s="1"/>
      <c r="T857" s="8"/>
      <c r="U857" s="8"/>
      <c r="V857" s="8"/>
      <c r="W857" s="2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4.25" customHeight="1">
      <c r="A858" s="1"/>
      <c r="B858" s="1"/>
      <c r="C858" s="1"/>
      <c r="E858" s="12"/>
      <c r="F858" s="1"/>
      <c r="G858" s="1"/>
      <c r="H858" s="1"/>
      <c r="J858" s="12"/>
      <c r="K858" s="89"/>
      <c r="L858" s="10"/>
      <c r="M858" s="1"/>
      <c r="N858" s="1"/>
      <c r="Q858" s="1"/>
      <c r="T858" s="8"/>
      <c r="U858" s="8"/>
      <c r="V858" s="8"/>
      <c r="W858" s="2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4.25" customHeight="1">
      <c r="A859" s="1"/>
      <c r="B859" s="1"/>
      <c r="C859" s="1"/>
      <c r="E859" s="12"/>
      <c r="F859" s="1"/>
      <c r="G859" s="1"/>
      <c r="H859" s="1"/>
      <c r="J859" s="12"/>
      <c r="K859" s="89"/>
      <c r="L859" s="10"/>
      <c r="M859" s="1"/>
      <c r="N859" s="1"/>
      <c r="Q859" s="1"/>
      <c r="T859" s="8"/>
      <c r="U859" s="8"/>
      <c r="V859" s="8"/>
      <c r="W859" s="2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4.25" customHeight="1">
      <c r="A860" s="1"/>
      <c r="B860" s="1"/>
      <c r="C860" s="1"/>
      <c r="E860" s="12"/>
      <c r="F860" s="1"/>
      <c r="G860" s="1"/>
      <c r="H860" s="1"/>
      <c r="J860" s="12"/>
      <c r="K860" s="89"/>
      <c r="L860" s="10"/>
      <c r="M860" s="1"/>
      <c r="N860" s="1"/>
      <c r="Q860" s="1"/>
      <c r="T860" s="8"/>
      <c r="U860" s="8"/>
      <c r="V860" s="8"/>
      <c r="W860" s="2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4.25" customHeight="1">
      <c r="A861" s="1"/>
      <c r="B861" s="1"/>
      <c r="C861" s="1"/>
      <c r="E861" s="12"/>
      <c r="F861" s="1"/>
      <c r="G861" s="1"/>
      <c r="H861" s="1"/>
      <c r="J861" s="12"/>
      <c r="K861" s="89"/>
      <c r="L861" s="10"/>
      <c r="M861" s="1"/>
      <c r="N861" s="1"/>
      <c r="Q861" s="1"/>
      <c r="T861" s="8"/>
      <c r="U861" s="8"/>
      <c r="V861" s="8"/>
      <c r="W861" s="2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4.25" customHeight="1">
      <c r="A862" s="1"/>
      <c r="B862" s="1"/>
      <c r="C862" s="1"/>
      <c r="E862" s="12"/>
      <c r="F862" s="1"/>
      <c r="G862" s="1"/>
      <c r="H862" s="1"/>
      <c r="J862" s="12"/>
      <c r="K862" s="89"/>
      <c r="L862" s="10"/>
      <c r="M862" s="1"/>
      <c r="N862" s="1"/>
      <c r="Q862" s="1"/>
      <c r="T862" s="8"/>
      <c r="U862" s="8"/>
      <c r="V862" s="8"/>
      <c r="W862" s="2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4.25" customHeight="1">
      <c r="A863" s="1"/>
      <c r="B863" s="1"/>
      <c r="C863" s="1"/>
      <c r="E863" s="12"/>
      <c r="F863" s="1"/>
      <c r="G863" s="1"/>
      <c r="H863" s="1"/>
      <c r="J863" s="12"/>
      <c r="K863" s="89"/>
      <c r="L863" s="10"/>
      <c r="M863" s="1"/>
      <c r="N863" s="1"/>
      <c r="Q863" s="1"/>
      <c r="T863" s="8"/>
      <c r="U863" s="8"/>
      <c r="V863" s="8"/>
      <c r="W863" s="2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4.25" customHeight="1">
      <c r="A864" s="1"/>
      <c r="B864" s="1"/>
      <c r="C864" s="1"/>
      <c r="E864" s="12"/>
      <c r="F864" s="1"/>
      <c r="G864" s="1"/>
      <c r="H864" s="1"/>
      <c r="J864" s="12"/>
      <c r="K864" s="89"/>
      <c r="L864" s="10"/>
      <c r="M864" s="1"/>
      <c r="N864" s="1"/>
      <c r="Q864" s="1"/>
      <c r="T864" s="8"/>
      <c r="U864" s="8"/>
      <c r="V864" s="8"/>
      <c r="W864" s="2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4.25" customHeight="1">
      <c r="A865" s="1"/>
      <c r="B865" s="1"/>
      <c r="C865" s="1"/>
      <c r="E865" s="12"/>
      <c r="F865" s="1"/>
      <c r="G865" s="1"/>
      <c r="H865" s="1"/>
      <c r="J865" s="12"/>
      <c r="K865" s="89"/>
      <c r="L865" s="10"/>
      <c r="M865" s="1"/>
      <c r="N865" s="1"/>
      <c r="Q865" s="1"/>
      <c r="T865" s="8"/>
      <c r="U865" s="8"/>
      <c r="V865" s="8"/>
      <c r="W865" s="2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4.25" customHeight="1">
      <c r="A866" s="1"/>
      <c r="B866" s="1"/>
      <c r="C866" s="1"/>
      <c r="E866" s="12"/>
      <c r="F866" s="1"/>
      <c r="G866" s="1"/>
      <c r="H866" s="1"/>
      <c r="J866" s="12"/>
      <c r="K866" s="89"/>
      <c r="L866" s="10"/>
      <c r="M866" s="1"/>
      <c r="N866" s="1"/>
      <c r="Q866" s="1"/>
      <c r="T866" s="8"/>
      <c r="U866" s="8"/>
      <c r="V866" s="8"/>
      <c r="W866" s="2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4.25" customHeight="1">
      <c r="A867" s="1"/>
      <c r="B867" s="1"/>
      <c r="C867" s="1"/>
      <c r="E867" s="12"/>
      <c r="F867" s="1"/>
      <c r="G867" s="1"/>
      <c r="H867" s="1"/>
      <c r="J867" s="12"/>
      <c r="K867" s="89"/>
      <c r="L867" s="10"/>
      <c r="M867" s="1"/>
      <c r="N867" s="1"/>
      <c r="Q867" s="1"/>
      <c r="T867" s="8"/>
      <c r="U867" s="8"/>
      <c r="V867" s="8"/>
      <c r="W867" s="2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4.25" customHeight="1">
      <c r="A868" s="1"/>
      <c r="B868" s="1"/>
      <c r="C868" s="1"/>
      <c r="E868" s="12"/>
      <c r="F868" s="1"/>
      <c r="G868" s="1"/>
      <c r="H868" s="1"/>
      <c r="J868" s="12"/>
      <c r="K868" s="89"/>
      <c r="L868" s="10"/>
      <c r="M868" s="1"/>
      <c r="N868" s="1"/>
      <c r="Q868" s="1"/>
      <c r="T868" s="8"/>
      <c r="U868" s="8"/>
      <c r="V868" s="8"/>
      <c r="W868" s="2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4.25" customHeight="1">
      <c r="A869" s="1"/>
      <c r="B869" s="1"/>
      <c r="C869" s="1"/>
      <c r="E869" s="12"/>
      <c r="F869" s="1"/>
      <c r="G869" s="1"/>
      <c r="H869" s="1"/>
      <c r="J869" s="12"/>
      <c r="K869" s="89"/>
      <c r="L869" s="10"/>
      <c r="M869" s="1"/>
      <c r="N869" s="1"/>
      <c r="Q869" s="1"/>
      <c r="T869" s="8"/>
      <c r="U869" s="8"/>
      <c r="V869" s="8"/>
      <c r="W869" s="2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4.25" customHeight="1">
      <c r="A870" s="1"/>
      <c r="B870" s="1"/>
      <c r="C870" s="1"/>
      <c r="E870" s="12"/>
      <c r="F870" s="1"/>
      <c r="G870" s="1"/>
      <c r="H870" s="1"/>
      <c r="J870" s="12"/>
      <c r="K870" s="89"/>
      <c r="L870" s="10"/>
      <c r="M870" s="1"/>
      <c r="N870" s="1"/>
      <c r="Q870" s="1"/>
      <c r="T870" s="8"/>
      <c r="U870" s="8"/>
      <c r="V870" s="8"/>
      <c r="W870" s="2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4.25" customHeight="1">
      <c r="A871" s="1"/>
      <c r="B871" s="1"/>
      <c r="C871" s="1"/>
      <c r="E871" s="12"/>
      <c r="F871" s="1"/>
      <c r="G871" s="1"/>
      <c r="H871" s="1"/>
      <c r="J871" s="12"/>
      <c r="K871" s="89"/>
      <c r="L871" s="10"/>
      <c r="M871" s="1"/>
      <c r="N871" s="1"/>
      <c r="Q871" s="1"/>
      <c r="T871" s="8"/>
      <c r="U871" s="8"/>
      <c r="V871" s="8"/>
      <c r="W871" s="2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4.25" customHeight="1">
      <c r="A872" s="1"/>
      <c r="B872" s="1"/>
      <c r="C872" s="1"/>
      <c r="E872" s="12"/>
      <c r="F872" s="1"/>
      <c r="G872" s="1"/>
      <c r="H872" s="1"/>
      <c r="J872" s="12"/>
      <c r="K872" s="89"/>
      <c r="L872" s="10"/>
      <c r="M872" s="1"/>
      <c r="N872" s="1"/>
      <c r="Q872" s="1"/>
      <c r="T872" s="8"/>
      <c r="U872" s="8"/>
      <c r="V872" s="8"/>
      <c r="W872" s="2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4.25" customHeight="1">
      <c r="A873" s="1"/>
      <c r="B873" s="1"/>
      <c r="C873" s="1"/>
      <c r="E873" s="12"/>
      <c r="F873" s="1"/>
      <c r="G873" s="1"/>
      <c r="H873" s="1"/>
      <c r="J873" s="12"/>
      <c r="K873" s="89"/>
      <c r="L873" s="10"/>
      <c r="M873" s="1"/>
      <c r="N873" s="1"/>
      <c r="Q873" s="1"/>
      <c r="T873" s="8"/>
      <c r="U873" s="8"/>
      <c r="V873" s="8"/>
      <c r="W873" s="2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4.25" customHeight="1">
      <c r="A874" s="1"/>
      <c r="B874" s="1"/>
      <c r="C874" s="1"/>
      <c r="E874" s="12"/>
      <c r="F874" s="1"/>
      <c r="G874" s="1"/>
      <c r="H874" s="1"/>
      <c r="J874" s="12"/>
      <c r="K874" s="89"/>
      <c r="L874" s="10"/>
      <c r="M874" s="1"/>
      <c r="N874" s="1"/>
      <c r="Q874" s="1"/>
      <c r="T874" s="8"/>
      <c r="U874" s="8"/>
      <c r="V874" s="8"/>
      <c r="W874" s="2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4.25" customHeight="1">
      <c r="A875" s="1"/>
      <c r="B875" s="1"/>
      <c r="C875" s="1"/>
      <c r="E875" s="12"/>
      <c r="F875" s="1"/>
      <c r="G875" s="1"/>
      <c r="H875" s="1"/>
      <c r="J875" s="12"/>
      <c r="K875" s="89"/>
      <c r="L875" s="10"/>
      <c r="M875" s="1"/>
      <c r="N875" s="1"/>
      <c r="Q875" s="1"/>
      <c r="T875" s="8"/>
      <c r="U875" s="8"/>
      <c r="V875" s="8"/>
      <c r="W875" s="2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4.25" customHeight="1">
      <c r="A876" s="1"/>
      <c r="B876" s="1"/>
      <c r="C876" s="1"/>
      <c r="E876" s="12"/>
      <c r="F876" s="1"/>
      <c r="G876" s="1"/>
      <c r="H876" s="1"/>
      <c r="J876" s="12"/>
      <c r="K876" s="89"/>
      <c r="L876" s="10"/>
      <c r="M876" s="1"/>
      <c r="N876" s="1"/>
      <c r="Q876" s="1"/>
      <c r="T876" s="8"/>
      <c r="U876" s="8"/>
      <c r="V876" s="8"/>
      <c r="W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4.25" customHeight="1">
      <c r="A877" s="1"/>
      <c r="B877" s="1"/>
      <c r="C877" s="1"/>
      <c r="E877" s="12"/>
      <c r="F877" s="1"/>
      <c r="G877" s="1"/>
      <c r="H877" s="1"/>
      <c r="J877" s="12"/>
      <c r="K877" s="89"/>
      <c r="L877" s="10"/>
      <c r="M877" s="1"/>
      <c r="N877" s="1"/>
      <c r="Q877" s="1"/>
      <c r="T877" s="8"/>
      <c r="U877" s="8"/>
      <c r="V877" s="8"/>
      <c r="W877" s="2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4.25" customHeight="1">
      <c r="A878" s="1"/>
      <c r="B878" s="1"/>
      <c r="C878" s="1"/>
      <c r="E878" s="12"/>
      <c r="F878" s="1"/>
      <c r="G878" s="1"/>
      <c r="H878" s="1"/>
      <c r="J878" s="12"/>
      <c r="K878" s="89"/>
      <c r="L878" s="10"/>
      <c r="M878" s="1"/>
      <c r="N878" s="1"/>
      <c r="Q878" s="1"/>
      <c r="T878" s="8"/>
      <c r="U878" s="8"/>
      <c r="V878" s="8"/>
      <c r="W878" s="2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4.25" customHeight="1">
      <c r="A879" s="1"/>
      <c r="B879" s="1"/>
      <c r="C879" s="1"/>
      <c r="E879" s="12"/>
      <c r="F879" s="1"/>
      <c r="G879" s="1"/>
      <c r="H879" s="1"/>
      <c r="J879" s="12"/>
      <c r="K879" s="89"/>
      <c r="L879" s="10"/>
      <c r="M879" s="1"/>
      <c r="N879" s="1"/>
      <c r="Q879" s="1"/>
      <c r="T879" s="8"/>
      <c r="U879" s="8"/>
      <c r="V879" s="8"/>
      <c r="W879" s="2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4.25" customHeight="1">
      <c r="A880" s="1"/>
      <c r="B880" s="1"/>
      <c r="C880" s="1"/>
      <c r="E880" s="12"/>
      <c r="F880" s="1"/>
      <c r="G880" s="1"/>
      <c r="H880" s="1"/>
      <c r="J880" s="12"/>
      <c r="K880" s="89"/>
      <c r="L880" s="10"/>
      <c r="M880" s="1"/>
      <c r="N880" s="1"/>
      <c r="Q880" s="1"/>
      <c r="T880" s="8"/>
      <c r="U880" s="8"/>
      <c r="V880" s="8"/>
      <c r="W880" s="2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4.25" customHeight="1">
      <c r="A881" s="1"/>
      <c r="B881" s="1"/>
      <c r="C881" s="1"/>
      <c r="E881" s="12"/>
      <c r="F881" s="1"/>
      <c r="G881" s="1"/>
      <c r="H881" s="1"/>
      <c r="J881" s="12"/>
      <c r="K881" s="89"/>
      <c r="L881" s="10"/>
      <c r="M881" s="1"/>
      <c r="N881" s="1"/>
      <c r="Q881" s="1"/>
      <c r="T881" s="8"/>
      <c r="U881" s="8"/>
      <c r="V881" s="8"/>
      <c r="W881" s="2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4.25" customHeight="1">
      <c r="A882" s="1"/>
      <c r="B882" s="1"/>
      <c r="C882" s="1"/>
      <c r="E882" s="12"/>
      <c r="F882" s="1"/>
      <c r="G882" s="1"/>
      <c r="H882" s="1"/>
      <c r="J882" s="12"/>
      <c r="K882" s="89"/>
      <c r="L882" s="10"/>
      <c r="M882" s="1"/>
      <c r="N882" s="1"/>
      <c r="Q882" s="1"/>
      <c r="T882" s="8"/>
      <c r="U882" s="8"/>
      <c r="V882" s="8"/>
      <c r="W882" s="2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4.25" customHeight="1">
      <c r="A883" s="1"/>
      <c r="B883" s="1"/>
      <c r="C883" s="1"/>
      <c r="E883" s="12"/>
      <c r="F883" s="1"/>
      <c r="G883" s="1"/>
      <c r="H883" s="1"/>
      <c r="J883" s="12"/>
      <c r="K883" s="89"/>
      <c r="L883" s="10"/>
      <c r="M883" s="1"/>
      <c r="N883" s="1"/>
      <c r="Q883" s="1"/>
      <c r="T883" s="8"/>
      <c r="U883" s="8"/>
      <c r="V883" s="8"/>
      <c r="W883" s="2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4.25" customHeight="1">
      <c r="A884" s="1"/>
      <c r="B884" s="1"/>
      <c r="C884" s="1"/>
      <c r="E884" s="12"/>
      <c r="F884" s="1"/>
      <c r="G884" s="1"/>
      <c r="H884" s="1"/>
      <c r="J884" s="12"/>
      <c r="K884" s="89"/>
      <c r="L884" s="10"/>
      <c r="M884" s="1"/>
      <c r="N884" s="1"/>
      <c r="Q884" s="1"/>
      <c r="T884" s="8"/>
      <c r="U884" s="8"/>
      <c r="V884" s="8"/>
      <c r="W884" s="2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4.25" customHeight="1">
      <c r="A885" s="1"/>
      <c r="B885" s="1"/>
      <c r="C885" s="1"/>
      <c r="E885" s="12"/>
      <c r="F885" s="1"/>
      <c r="G885" s="1"/>
      <c r="H885" s="1"/>
      <c r="J885" s="12"/>
      <c r="K885" s="89"/>
      <c r="L885" s="10"/>
      <c r="M885" s="1"/>
      <c r="N885" s="1"/>
      <c r="Q885" s="1"/>
      <c r="T885" s="8"/>
      <c r="U885" s="8"/>
      <c r="V885" s="8"/>
      <c r="W885" s="2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4.25" customHeight="1">
      <c r="A886" s="1"/>
      <c r="B886" s="1"/>
      <c r="C886" s="1"/>
      <c r="E886" s="12"/>
      <c r="F886" s="1"/>
      <c r="G886" s="1"/>
      <c r="H886" s="1"/>
      <c r="J886" s="12"/>
      <c r="K886" s="89"/>
      <c r="L886" s="10"/>
      <c r="M886" s="1"/>
      <c r="N886" s="1"/>
      <c r="Q886" s="1"/>
      <c r="T886" s="8"/>
      <c r="U886" s="8"/>
      <c r="V886" s="8"/>
      <c r="W886" s="2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4.25" customHeight="1">
      <c r="A887" s="1"/>
      <c r="B887" s="1"/>
      <c r="C887" s="1"/>
      <c r="E887" s="12"/>
      <c r="F887" s="1"/>
      <c r="G887" s="1"/>
      <c r="H887" s="1"/>
      <c r="J887" s="12"/>
      <c r="K887" s="89"/>
      <c r="L887" s="10"/>
      <c r="M887" s="1"/>
      <c r="N887" s="1"/>
      <c r="Q887" s="1"/>
      <c r="T887" s="8"/>
      <c r="U887" s="8"/>
      <c r="V887" s="8"/>
      <c r="W887" s="2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4.25" customHeight="1">
      <c r="A888" s="1"/>
      <c r="B888" s="1"/>
      <c r="C888" s="1"/>
      <c r="E888" s="12"/>
      <c r="F888" s="1"/>
      <c r="G888" s="1"/>
      <c r="H888" s="1"/>
      <c r="J888" s="12"/>
      <c r="K888" s="89"/>
      <c r="L888" s="10"/>
      <c r="M888" s="1"/>
      <c r="N888" s="1"/>
      <c r="Q888" s="1"/>
      <c r="T888" s="8"/>
      <c r="U888" s="8"/>
      <c r="V888" s="8"/>
      <c r="W888" s="2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4.25" customHeight="1">
      <c r="A889" s="1"/>
      <c r="B889" s="1"/>
      <c r="C889" s="1"/>
      <c r="E889" s="12"/>
      <c r="F889" s="1"/>
      <c r="G889" s="1"/>
      <c r="H889" s="1"/>
      <c r="J889" s="12"/>
      <c r="K889" s="89"/>
      <c r="L889" s="10"/>
      <c r="M889" s="1"/>
      <c r="N889" s="1"/>
      <c r="Q889" s="1"/>
      <c r="T889" s="8"/>
      <c r="U889" s="8"/>
      <c r="V889" s="8"/>
      <c r="W889" s="2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4.25" customHeight="1">
      <c r="A890" s="1"/>
      <c r="B890" s="1"/>
      <c r="C890" s="1"/>
      <c r="E890" s="12"/>
      <c r="F890" s="1"/>
      <c r="G890" s="1"/>
      <c r="H890" s="1"/>
      <c r="J890" s="12"/>
      <c r="K890" s="89"/>
      <c r="L890" s="10"/>
      <c r="M890" s="1"/>
      <c r="N890" s="1"/>
      <c r="Q890" s="1"/>
      <c r="T890" s="8"/>
      <c r="U890" s="8"/>
      <c r="V890" s="8"/>
      <c r="W890" s="2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4.25" customHeight="1">
      <c r="A891" s="1"/>
      <c r="B891" s="1"/>
      <c r="C891" s="1"/>
      <c r="E891" s="12"/>
      <c r="F891" s="1"/>
      <c r="G891" s="1"/>
      <c r="H891" s="1"/>
      <c r="J891" s="12"/>
      <c r="K891" s="89"/>
      <c r="L891" s="10"/>
      <c r="M891" s="1"/>
      <c r="N891" s="1"/>
      <c r="Q891" s="1"/>
      <c r="T891" s="8"/>
      <c r="U891" s="8"/>
      <c r="V891" s="8"/>
      <c r="W891" s="2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4.25" customHeight="1">
      <c r="A892" s="1"/>
      <c r="B892" s="1"/>
      <c r="C892" s="1"/>
      <c r="E892" s="12"/>
      <c r="F892" s="1"/>
      <c r="G892" s="1"/>
      <c r="H892" s="1"/>
      <c r="J892" s="12"/>
      <c r="K892" s="89"/>
      <c r="L892" s="10"/>
      <c r="M892" s="1"/>
      <c r="N892" s="1"/>
      <c r="Q892" s="1"/>
      <c r="T892" s="8"/>
      <c r="U892" s="8"/>
      <c r="V892" s="8"/>
      <c r="W892" s="2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4.25" customHeight="1">
      <c r="A893" s="1"/>
      <c r="B893" s="1"/>
      <c r="C893" s="1"/>
      <c r="E893" s="12"/>
      <c r="F893" s="1"/>
      <c r="G893" s="1"/>
      <c r="H893" s="1"/>
      <c r="J893" s="12"/>
      <c r="K893" s="89"/>
      <c r="L893" s="10"/>
      <c r="M893" s="1"/>
      <c r="N893" s="1"/>
      <c r="Q893" s="1"/>
      <c r="T893" s="8"/>
      <c r="U893" s="8"/>
      <c r="V893" s="8"/>
      <c r="W893" s="2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4.25" customHeight="1">
      <c r="A894" s="1"/>
      <c r="B894" s="1"/>
      <c r="C894" s="1"/>
      <c r="E894" s="12"/>
      <c r="F894" s="1"/>
      <c r="G894" s="1"/>
      <c r="H894" s="1"/>
      <c r="J894" s="12"/>
      <c r="K894" s="89"/>
      <c r="L894" s="10"/>
      <c r="M894" s="1"/>
      <c r="N894" s="1"/>
      <c r="Q894" s="1"/>
      <c r="T894" s="8"/>
      <c r="U894" s="8"/>
      <c r="V894" s="8"/>
      <c r="W894" s="2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4.25" customHeight="1">
      <c r="A895" s="1"/>
      <c r="B895" s="1"/>
      <c r="C895" s="1"/>
      <c r="E895" s="12"/>
      <c r="F895" s="1"/>
      <c r="G895" s="1"/>
      <c r="H895" s="1"/>
      <c r="J895" s="12"/>
      <c r="K895" s="89"/>
      <c r="L895" s="10"/>
      <c r="M895" s="1"/>
      <c r="N895" s="1"/>
      <c r="Q895" s="1"/>
      <c r="T895" s="8"/>
      <c r="U895" s="8"/>
      <c r="V895" s="8"/>
      <c r="W895" s="2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4.25" customHeight="1">
      <c r="A896" s="1"/>
      <c r="B896" s="1"/>
      <c r="C896" s="1"/>
      <c r="E896" s="12"/>
      <c r="F896" s="1"/>
      <c r="G896" s="1"/>
      <c r="H896" s="1"/>
      <c r="J896" s="12"/>
      <c r="K896" s="89"/>
      <c r="L896" s="10"/>
      <c r="M896" s="1"/>
      <c r="N896" s="1"/>
      <c r="Q896" s="1"/>
      <c r="T896" s="8"/>
      <c r="U896" s="8"/>
      <c r="V896" s="8"/>
      <c r="W896" s="2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4.25" customHeight="1">
      <c r="A897" s="1"/>
      <c r="B897" s="1"/>
      <c r="C897" s="1"/>
      <c r="E897" s="12"/>
      <c r="F897" s="1"/>
      <c r="G897" s="1"/>
      <c r="H897" s="1"/>
      <c r="J897" s="12"/>
      <c r="K897" s="89"/>
      <c r="L897" s="10"/>
      <c r="M897" s="1"/>
      <c r="N897" s="1"/>
      <c r="Q897" s="1"/>
      <c r="T897" s="8"/>
      <c r="U897" s="8"/>
      <c r="V897" s="8"/>
      <c r="W897" s="2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4.25" customHeight="1">
      <c r="A898" s="1"/>
      <c r="B898" s="1"/>
      <c r="C898" s="1"/>
      <c r="E898" s="12"/>
      <c r="F898" s="1"/>
      <c r="G898" s="1"/>
      <c r="H898" s="1"/>
      <c r="J898" s="12"/>
      <c r="K898" s="89"/>
      <c r="L898" s="10"/>
      <c r="M898" s="1"/>
      <c r="N898" s="1"/>
      <c r="Q898" s="1"/>
      <c r="T898" s="8"/>
      <c r="U898" s="8"/>
      <c r="V898" s="8"/>
      <c r="W898" s="2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4.25" customHeight="1">
      <c r="A899" s="1"/>
      <c r="B899" s="1"/>
      <c r="C899" s="1"/>
      <c r="E899" s="12"/>
      <c r="F899" s="1"/>
      <c r="G899" s="1"/>
      <c r="H899" s="1"/>
      <c r="J899" s="12"/>
      <c r="K899" s="89"/>
      <c r="L899" s="10"/>
      <c r="M899" s="1"/>
      <c r="N899" s="1"/>
      <c r="Q899" s="1"/>
      <c r="T899" s="8"/>
      <c r="U899" s="8"/>
      <c r="V899" s="8"/>
      <c r="W899" s="2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4.25" customHeight="1">
      <c r="A900" s="1"/>
      <c r="B900" s="1"/>
      <c r="C900" s="1"/>
      <c r="E900" s="12"/>
      <c r="F900" s="1"/>
      <c r="G900" s="1"/>
      <c r="H900" s="1"/>
      <c r="J900" s="12"/>
      <c r="K900" s="89"/>
      <c r="L900" s="10"/>
      <c r="M900" s="1"/>
      <c r="N900" s="1"/>
      <c r="Q900" s="1"/>
      <c r="T900" s="8"/>
      <c r="U900" s="8"/>
      <c r="V900" s="8"/>
      <c r="W900" s="2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4.25" customHeight="1">
      <c r="A901" s="1"/>
      <c r="B901" s="1"/>
      <c r="C901" s="1"/>
      <c r="E901" s="12"/>
      <c r="F901" s="1"/>
      <c r="G901" s="1"/>
      <c r="H901" s="1"/>
      <c r="J901" s="12"/>
      <c r="K901" s="89"/>
      <c r="L901" s="10"/>
      <c r="M901" s="1"/>
      <c r="N901" s="1"/>
      <c r="Q901" s="1"/>
      <c r="T901" s="8"/>
      <c r="U901" s="8"/>
      <c r="V901" s="8"/>
      <c r="W901" s="2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4.25" customHeight="1">
      <c r="A902" s="1"/>
      <c r="B902" s="1"/>
      <c r="C902" s="1"/>
      <c r="E902" s="12"/>
      <c r="F902" s="1"/>
      <c r="G902" s="1"/>
      <c r="H902" s="1"/>
      <c r="J902" s="12"/>
      <c r="K902" s="89"/>
      <c r="L902" s="10"/>
      <c r="M902" s="1"/>
      <c r="N902" s="1"/>
      <c r="Q902" s="1"/>
      <c r="T902" s="8"/>
      <c r="U902" s="8"/>
      <c r="V902" s="8"/>
      <c r="W902" s="2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4.25" customHeight="1">
      <c r="A903" s="1"/>
      <c r="B903" s="1"/>
      <c r="C903" s="1"/>
      <c r="E903" s="12"/>
      <c r="F903" s="1"/>
      <c r="G903" s="1"/>
      <c r="H903" s="1"/>
      <c r="J903" s="12"/>
      <c r="K903" s="89"/>
      <c r="L903" s="10"/>
      <c r="M903" s="1"/>
      <c r="N903" s="1"/>
      <c r="Q903" s="1"/>
      <c r="T903" s="8"/>
      <c r="U903" s="8"/>
      <c r="V903" s="8"/>
      <c r="W903" s="2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4.25" customHeight="1">
      <c r="A904" s="1"/>
      <c r="B904" s="1"/>
      <c r="C904" s="1"/>
      <c r="E904" s="12"/>
      <c r="F904" s="1"/>
      <c r="G904" s="1"/>
      <c r="H904" s="1"/>
      <c r="J904" s="12"/>
      <c r="K904" s="89"/>
      <c r="L904" s="10"/>
      <c r="M904" s="1"/>
      <c r="N904" s="1"/>
      <c r="Q904" s="1"/>
      <c r="T904" s="8"/>
      <c r="U904" s="8"/>
      <c r="V904" s="8"/>
      <c r="W904" s="2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4.25" customHeight="1">
      <c r="A905" s="1"/>
      <c r="B905" s="1"/>
      <c r="C905" s="1"/>
      <c r="E905" s="12"/>
      <c r="F905" s="1"/>
      <c r="G905" s="1"/>
      <c r="H905" s="1"/>
      <c r="J905" s="12"/>
      <c r="K905" s="89"/>
      <c r="L905" s="10"/>
      <c r="M905" s="1"/>
      <c r="N905" s="1"/>
      <c r="Q905" s="1"/>
      <c r="T905" s="8"/>
      <c r="U905" s="8"/>
      <c r="V905" s="8"/>
      <c r="W905" s="2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4.25" customHeight="1">
      <c r="A906" s="1"/>
      <c r="B906" s="1"/>
      <c r="C906" s="1"/>
      <c r="E906" s="12"/>
      <c r="F906" s="1"/>
      <c r="G906" s="1"/>
      <c r="H906" s="1"/>
      <c r="J906" s="12"/>
      <c r="K906" s="89"/>
      <c r="L906" s="10"/>
      <c r="M906" s="1"/>
      <c r="N906" s="1"/>
      <c r="Q906" s="1"/>
      <c r="T906" s="8"/>
      <c r="U906" s="8"/>
      <c r="V906" s="8"/>
      <c r="W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4.25" customHeight="1">
      <c r="A907" s="1"/>
      <c r="B907" s="1"/>
      <c r="C907" s="1"/>
      <c r="E907" s="12"/>
      <c r="F907" s="1"/>
      <c r="G907" s="1"/>
      <c r="H907" s="1"/>
      <c r="J907" s="12"/>
      <c r="K907" s="89"/>
      <c r="L907" s="10"/>
      <c r="M907" s="1"/>
      <c r="N907" s="1"/>
      <c r="Q907" s="1"/>
      <c r="T907" s="8"/>
      <c r="U907" s="8"/>
      <c r="V907" s="8"/>
      <c r="W907" s="2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4.25" customHeight="1">
      <c r="A908" s="1"/>
      <c r="B908" s="1"/>
      <c r="C908" s="1"/>
      <c r="E908" s="12"/>
      <c r="F908" s="1"/>
      <c r="G908" s="1"/>
      <c r="H908" s="1"/>
      <c r="J908" s="12"/>
      <c r="K908" s="89"/>
      <c r="L908" s="10"/>
      <c r="M908" s="1"/>
      <c r="N908" s="1"/>
      <c r="Q908" s="1"/>
      <c r="T908" s="8"/>
      <c r="U908" s="8"/>
      <c r="V908" s="8"/>
      <c r="W908" s="2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4.25" customHeight="1">
      <c r="A909" s="1"/>
      <c r="B909" s="1"/>
      <c r="C909" s="1"/>
      <c r="E909" s="12"/>
      <c r="F909" s="1"/>
      <c r="G909" s="1"/>
      <c r="H909" s="1"/>
      <c r="J909" s="12"/>
      <c r="K909" s="89"/>
      <c r="L909" s="10"/>
      <c r="M909" s="1"/>
      <c r="N909" s="1"/>
      <c r="Q909" s="1"/>
      <c r="T909" s="8"/>
      <c r="U909" s="8"/>
      <c r="V909" s="8"/>
      <c r="W909" s="2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4.25" customHeight="1">
      <c r="A910" s="1"/>
      <c r="B910" s="1"/>
      <c r="C910" s="1"/>
      <c r="E910" s="12"/>
      <c r="F910" s="1"/>
      <c r="G910" s="1"/>
      <c r="H910" s="1"/>
      <c r="J910" s="12"/>
      <c r="K910" s="89"/>
      <c r="L910" s="10"/>
      <c r="M910" s="1"/>
      <c r="N910" s="1"/>
      <c r="Q910" s="1"/>
      <c r="T910" s="8"/>
      <c r="U910" s="8"/>
      <c r="V910" s="8"/>
      <c r="W910" s="2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4.25" customHeight="1">
      <c r="A911" s="1"/>
      <c r="B911" s="1"/>
      <c r="C911" s="1"/>
      <c r="E911" s="12"/>
      <c r="F911" s="1"/>
      <c r="G911" s="1"/>
      <c r="H911" s="1"/>
      <c r="J911" s="12"/>
      <c r="K911" s="89"/>
      <c r="L911" s="10"/>
      <c r="M911" s="1"/>
      <c r="N911" s="1"/>
      <c r="Q911" s="1"/>
      <c r="T911" s="8"/>
      <c r="U911" s="8"/>
      <c r="V911" s="8"/>
      <c r="W911" s="2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4.25" customHeight="1">
      <c r="A912" s="1"/>
      <c r="B912" s="1"/>
      <c r="C912" s="1"/>
      <c r="E912" s="12"/>
      <c r="F912" s="1"/>
      <c r="G912" s="1"/>
      <c r="H912" s="1"/>
      <c r="J912" s="12"/>
      <c r="K912" s="89"/>
      <c r="L912" s="10"/>
      <c r="M912" s="1"/>
      <c r="N912" s="1"/>
      <c r="Q912" s="1"/>
      <c r="T912" s="8"/>
      <c r="U912" s="8"/>
      <c r="V912" s="8"/>
      <c r="W912" s="2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4.25" customHeight="1">
      <c r="A913" s="1"/>
      <c r="B913" s="1"/>
      <c r="C913" s="1"/>
      <c r="E913" s="12"/>
      <c r="F913" s="1"/>
      <c r="G913" s="1"/>
      <c r="H913" s="1"/>
      <c r="J913" s="12"/>
      <c r="K913" s="89"/>
      <c r="L913" s="10"/>
      <c r="M913" s="1"/>
      <c r="N913" s="1"/>
      <c r="Q913" s="1"/>
      <c r="T913" s="8"/>
      <c r="U913" s="8"/>
      <c r="V913" s="8"/>
      <c r="W913" s="2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4.25" customHeight="1">
      <c r="A914" s="1"/>
      <c r="B914" s="1"/>
      <c r="C914" s="1"/>
      <c r="E914" s="12"/>
      <c r="F914" s="1"/>
      <c r="G914" s="1"/>
      <c r="H914" s="1"/>
      <c r="J914" s="12"/>
      <c r="K914" s="89"/>
      <c r="L914" s="10"/>
      <c r="M914" s="1"/>
      <c r="N914" s="1"/>
      <c r="Q914" s="1"/>
      <c r="T914" s="8"/>
      <c r="U914" s="8"/>
      <c r="V914" s="8"/>
      <c r="W914" s="2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4.25" customHeight="1">
      <c r="A915" s="1"/>
      <c r="B915" s="1"/>
      <c r="C915" s="1"/>
      <c r="E915" s="12"/>
      <c r="F915" s="1"/>
      <c r="G915" s="1"/>
      <c r="H915" s="1"/>
      <c r="J915" s="12"/>
      <c r="K915" s="89"/>
      <c r="L915" s="10"/>
      <c r="M915" s="1"/>
      <c r="N915" s="1"/>
      <c r="Q915" s="1"/>
      <c r="T915" s="8"/>
      <c r="U915" s="8"/>
      <c r="V915" s="8"/>
      <c r="W915" s="2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4.25" customHeight="1">
      <c r="A916" s="1"/>
      <c r="B916" s="1"/>
      <c r="C916" s="1"/>
      <c r="E916" s="12"/>
      <c r="F916" s="1"/>
      <c r="G916" s="1"/>
      <c r="H916" s="1"/>
      <c r="J916" s="12"/>
      <c r="K916" s="89"/>
      <c r="L916" s="10"/>
      <c r="M916" s="1"/>
      <c r="N916" s="1"/>
      <c r="Q916" s="1"/>
      <c r="T916" s="8"/>
      <c r="U916" s="8"/>
      <c r="V916" s="8"/>
      <c r="W916" s="2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4.25" customHeight="1">
      <c r="A917" s="1"/>
      <c r="B917" s="1"/>
      <c r="C917" s="1"/>
      <c r="E917" s="12"/>
      <c r="F917" s="1"/>
      <c r="G917" s="1"/>
      <c r="H917" s="1"/>
      <c r="J917" s="12"/>
      <c r="K917" s="89"/>
      <c r="L917" s="10"/>
      <c r="M917" s="1"/>
      <c r="N917" s="1"/>
      <c r="Q917" s="1"/>
      <c r="T917" s="8"/>
      <c r="U917" s="8"/>
      <c r="V917" s="8"/>
      <c r="W917" s="2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4.25" customHeight="1">
      <c r="A918" s="1"/>
      <c r="B918" s="1"/>
      <c r="C918" s="1"/>
      <c r="E918" s="12"/>
      <c r="F918" s="1"/>
      <c r="G918" s="1"/>
      <c r="H918" s="1"/>
      <c r="J918" s="12"/>
      <c r="K918" s="89"/>
      <c r="L918" s="10"/>
      <c r="M918" s="1"/>
      <c r="N918" s="1"/>
      <c r="Q918" s="1"/>
      <c r="T918" s="8"/>
      <c r="U918" s="8"/>
      <c r="V918" s="8"/>
      <c r="W918" s="2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4.25" customHeight="1">
      <c r="A919" s="1"/>
      <c r="B919" s="1"/>
      <c r="C919" s="1"/>
      <c r="E919" s="12"/>
      <c r="F919" s="1"/>
      <c r="G919" s="1"/>
      <c r="H919" s="1"/>
      <c r="J919" s="12"/>
      <c r="K919" s="89"/>
      <c r="L919" s="10"/>
      <c r="M919" s="1"/>
      <c r="N919" s="1"/>
      <c r="Q919" s="1"/>
      <c r="T919" s="8"/>
      <c r="U919" s="8"/>
      <c r="V919" s="8"/>
      <c r="W919" s="2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4.25" customHeight="1">
      <c r="A920" s="1"/>
      <c r="B920" s="1"/>
      <c r="C920" s="1"/>
      <c r="E920" s="12"/>
      <c r="F920" s="1"/>
      <c r="G920" s="1"/>
      <c r="H920" s="1"/>
      <c r="J920" s="12"/>
      <c r="K920" s="89"/>
      <c r="L920" s="10"/>
      <c r="M920" s="1"/>
      <c r="N920" s="1"/>
      <c r="Q920" s="1"/>
      <c r="T920" s="8"/>
      <c r="U920" s="8"/>
      <c r="V920" s="8"/>
      <c r="W920" s="2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4.25" customHeight="1">
      <c r="A921" s="1"/>
      <c r="B921" s="1"/>
      <c r="C921" s="1"/>
      <c r="E921" s="12"/>
      <c r="F921" s="1"/>
      <c r="G921" s="1"/>
      <c r="H921" s="1"/>
      <c r="J921" s="12"/>
      <c r="K921" s="89"/>
      <c r="L921" s="10"/>
      <c r="M921" s="1"/>
      <c r="N921" s="1"/>
      <c r="Q921" s="1"/>
      <c r="T921" s="8"/>
      <c r="U921" s="8"/>
      <c r="V921" s="8"/>
      <c r="W921" s="2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4.25" customHeight="1">
      <c r="A922" s="1"/>
      <c r="B922" s="1"/>
      <c r="C922" s="1"/>
      <c r="E922" s="12"/>
      <c r="F922" s="1"/>
      <c r="G922" s="1"/>
      <c r="H922" s="1"/>
      <c r="J922" s="12"/>
      <c r="K922" s="89"/>
      <c r="L922" s="10"/>
      <c r="M922" s="1"/>
      <c r="N922" s="1"/>
      <c r="Q922" s="1"/>
      <c r="T922" s="8"/>
      <c r="U922" s="8"/>
      <c r="V922" s="8"/>
      <c r="W922" s="2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4.25" customHeight="1">
      <c r="A923" s="1"/>
      <c r="B923" s="1"/>
      <c r="C923" s="1"/>
      <c r="E923" s="12"/>
      <c r="F923" s="1"/>
      <c r="G923" s="1"/>
      <c r="H923" s="1"/>
      <c r="J923" s="12"/>
      <c r="K923" s="89"/>
      <c r="L923" s="10"/>
      <c r="M923" s="1"/>
      <c r="N923" s="1"/>
      <c r="Q923" s="1"/>
      <c r="T923" s="8"/>
      <c r="U923" s="8"/>
      <c r="V923" s="8"/>
      <c r="W923" s="2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4.25" customHeight="1">
      <c r="A924" s="1"/>
      <c r="B924" s="1"/>
      <c r="C924" s="1"/>
      <c r="E924" s="12"/>
      <c r="F924" s="1"/>
      <c r="G924" s="1"/>
      <c r="H924" s="1"/>
      <c r="J924" s="12"/>
      <c r="K924" s="89"/>
      <c r="L924" s="10"/>
      <c r="M924" s="1"/>
      <c r="N924" s="1"/>
      <c r="Q924" s="1"/>
      <c r="T924" s="8"/>
      <c r="U924" s="8"/>
      <c r="V924" s="8"/>
      <c r="W924" s="2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4.25" customHeight="1">
      <c r="A925" s="1"/>
      <c r="B925" s="1"/>
      <c r="C925" s="1"/>
      <c r="E925" s="12"/>
      <c r="F925" s="1"/>
      <c r="G925" s="1"/>
      <c r="H925" s="1"/>
      <c r="J925" s="12"/>
      <c r="K925" s="89"/>
      <c r="L925" s="10"/>
      <c r="M925" s="1"/>
      <c r="N925" s="1"/>
      <c r="Q925" s="1"/>
      <c r="T925" s="8"/>
      <c r="U925" s="8"/>
      <c r="V925" s="8"/>
      <c r="W925" s="2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4.25" customHeight="1">
      <c r="A926" s="1"/>
      <c r="B926" s="1"/>
      <c r="C926" s="1"/>
      <c r="E926" s="12"/>
      <c r="F926" s="1"/>
      <c r="G926" s="1"/>
      <c r="H926" s="1"/>
      <c r="J926" s="12"/>
      <c r="K926" s="89"/>
      <c r="L926" s="10"/>
      <c r="M926" s="1"/>
      <c r="N926" s="1"/>
      <c r="Q926" s="1"/>
      <c r="T926" s="8"/>
      <c r="U926" s="8"/>
      <c r="V926" s="8"/>
      <c r="W926" s="2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4.25" customHeight="1">
      <c r="A927" s="1"/>
      <c r="B927" s="1"/>
      <c r="C927" s="1"/>
      <c r="E927" s="12"/>
      <c r="F927" s="1"/>
      <c r="G927" s="1"/>
      <c r="H927" s="1"/>
      <c r="J927" s="12"/>
      <c r="K927" s="89"/>
      <c r="L927" s="10"/>
      <c r="M927" s="1"/>
      <c r="N927" s="1"/>
      <c r="Q927" s="1"/>
      <c r="T927" s="8"/>
      <c r="U927" s="8"/>
      <c r="V927" s="8"/>
      <c r="W927" s="2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4.25" customHeight="1">
      <c r="A928" s="1"/>
      <c r="B928" s="1"/>
      <c r="C928" s="1"/>
      <c r="E928" s="12"/>
      <c r="F928" s="1"/>
      <c r="G928" s="1"/>
      <c r="H928" s="1"/>
      <c r="J928" s="12"/>
      <c r="K928" s="89"/>
      <c r="L928" s="10"/>
      <c r="M928" s="1"/>
      <c r="N928" s="1"/>
      <c r="Q928" s="1"/>
      <c r="T928" s="8"/>
      <c r="U928" s="8"/>
      <c r="V928" s="8"/>
      <c r="W928" s="2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4.25" customHeight="1">
      <c r="A929" s="1"/>
      <c r="B929" s="1"/>
      <c r="C929" s="1"/>
      <c r="E929" s="12"/>
      <c r="F929" s="1"/>
      <c r="G929" s="1"/>
      <c r="H929" s="1"/>
      <c r="J929" s="12"/>
      <c r="K929" s="89"/>
      <c r="L929" s="10"/>
      <c r="M929" s="1"/>
      <c r="N929" s="1"/>
      <c r="Q929" s="1"/>
      <c r="T929" s="8"/>
      <c r="U929" s="8"/>
      <c r="V929" s="8"/>
      <c r="W929" s="2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4.25" customHeight="1">
      <c r="A930" s="1"/>
      <c r="B930" s="1"/>
      <c r="C930" s="1"/>
      <c r="E930" s="12"/>
      <c r="F930" s="1"/>
      <c r="G930" s="1"/>
      <c r="H930" s="1"/>
      <c r="J930" s="12"/>
      <c r="K930" s="89"/>
      <c r="L930" s="10"/>
      <c r="M930" s="1"/>
      <c r="N930" s="1"/>
      <c r="Q930" s="1"/>
      <c r="T930" s="8"/>
      <c r="U930" s="8"/>
      <c r="V930" s="8"/>
      <c r="W930" s="2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4.25" customHeight="1">
      <c r="A931" s="1"/>
      <c r="B931" s="1"/>
      <c r="C931" s="1"/>
      <c r="E931" s="12"/>
      <c r="F931" s="1"/>
      <c r="G931" s="1"/>
      <c r="H931" s="1"/>
      <c r="J931" s="12"/>
      <c r="K931" s="89"/>
      <c r="L931" s="10"/>
      <c r="M931" s="1"/>
      <c r="N931" s="1"/>
      <c r="Q931" s="1"/>
      <c r="T931" s="8"/>
      <c r="U931" s="8"/>
      <c r="V931" s="8"/>
      <c r="W931" s="2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4.25" customHeight="1">
      <c r="A932" s="1"/>
      <c r="B932" s="1"/>
      <c r="C932" s="1"/>
      <c r="E932" s="12"/>
      <c r="F932" s="1"/>
      <c r="G932" s="1"/>
      <c r="H932" s="1"/>
      <c r="J932" s="12"/>
      <c r="K932" s="89"/>
      <c r="L932" s="10"/>
      <c r="M932" s="1"/>
      <c r="N932" s="1"/>
      <c r="Q932" s="1"/>
      <c r="T932" s="8"/>
      <c r="U932" s="8"/>
      <c r="V932" s="8"/>
      <c r="W932" s="2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4.25" customHeight="1">
      <c r="A933" s="1"/>
      <c r="B933" s="1"/>
      <c r="C933" s="1"/>
      <c r="E933" s="12"/>
      <c r="F933" s="1"/>
      <c r="G933" s="1"/>
      <c r="H933" s="1"/>
      <c r="J933" s="12"/>
      <c r="K933" s="89"/>
      <c r="L933" s="10"/>
      <c r="M933" s="1"/>
      <c r="N933" s="1"/>
      <c r="Q933" s="1"/>
      <c r="T933" s="8"/>
      <c r="U933" s="8"/>
      <c r="V933" s="8"/>
      <c r="W933" s="2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4.25" customHeight="1">
      <c r="A934" s="1"/>
      <c r="B934" s="1"/>
      <c r="C934" s="1"/>
      <c r="E934" s="12"/>
      <c r="F934" s="1"/>
      <c r="G934" s="1"/>
      <c r="H934" s="1"/>
      <c r="J934" s="12"/>
      <c r="K934" s="89"/>
      <c r="L934" s="10"/>
      <c r="M934" s="1"/>
      <c r="N934" s="1"/>
      <c r="Q934" s="1"/>
      <c r="T934" s="8"/>
      <c r="U934" s="8"/>
      <c r="V934" s="8"/>
      <c r="W934" s="2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4.25" customHeight="1">
      <c r="A935" s="1"/>
      <c r="B935" s="1"/>
      <c r="C935" s="1"/>
      <c r="E935" s="12"/>
      <c r="F935" s="1"/>
      <c r="G935" s="1"/>
      <c r="H935" s="1"/>
      <c r="J935" s="12"/>
      <c r="K935" s="89"/>
      <c r="L935" s="10"/>
      <c r="M935" s="1"/>
      <c r="N935" s="1"/>
      <c r="Q935" s="1"/>
      <c r="T935" s="8"/>
      <c r="U935" s="8"/>
      <c r="V935" s="8"/>
      <c r="W935" s="2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4.25" customHeight="1">
      <c r="A936" s="1"/>
      <c r="B936" s="1"/>
      <c r="C936" s="1"/>
      <c r="E936" s="12"/>
      <c r="F936" s="1"/>
      <c r="G936" s="1"/>
      <c r="H936" s="1"/>
      <c r="J936" s="12"/>
      <c r="K936" s="89"/>
      <c r="L936" s="10"/>
      <c r="M936" s="1"/>
      <c r="N936" s="1"/>
      <c r="Q936" s="1"/>
      <c r="T936" s="8"/>
      <c r="U936" s="8"/>
      <c r="V936" s="8"/>
      <c r="W936" s="2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4.25" customHeight="1">
      <c r="A937" s="1"/>
      <c r="B937" s="1"/>
      <c r="C937" s="1"/>
      <c r="E937" s="12"/>
      <c r="F937" s="1"/>
      <c r="G937" s="1"/>
      <c r="H937" s="1"/>
      <c r="J937" s="12"/>
      <c r="K937" s="89"/>
      <c r="L937" s="10"/>
      <c r="M937" s="1"/>
      <c r="N937" s="1"/>
      <c r="Q937" s="1"/>
      <c r="T937" s="8"/>
      <c r="U937" s="8"/>
      <c r="V937" s="8"/>
      <c r="W937" s="2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4.25" customHeight="1">
      <c r="A938" s="1"/>
      <c r="B938" s="1"/>
      <c r="C938" s="1"/>
      <c r="E938" s="12"/>
      <c r="F938" s="1"/>
      <c r="G938" s="1"/>
      <c r="H938" s="1"/>
      <c r="J938" s="12"/>
      <c r="K938" s="89"/>
      <c r="L938" s="10"/>
      <c r="M938" s="1"/>
      <c r="N938" s="1"/>
      <c r="Q938" s="1"/>
      <c r="T938" s="8"/>
      <c r="U938" s="8"/>
      <c r="V938" s="8"/>
      <c r="W938" s="2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4.25" customHeight="1">
      <c r="A939" s="1"/>
      <c r="B939" s="1"/>
      <c r="C939" s="1"/>
      <c r="E939" s="12"/>
      <c r="F939" s="1"/>
      <c r="G939" s="1"/>
      <c r="H939" s="1"/>
      <c r="J939" s="12"/>
      <c r="K939" s="89"/>
      <c r="L939" s="10"/>
      <c r="M939" s="1"/>
      <c r="N939" s="1"/>
      <c r="Q939" s="1"/>
      <c r="T939" s="8"/>
      <c r="U939" s="8"/>
      <c r="V939" s="8"/>
      <c r="W939" s="2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4.25" customHeight="1">
      <c r="A940" s="1"/>
      <c r="B940" s="1"/>
      <c r="C940" s="1"/>
      <c r="E940" s="12"/>
      <c r="F940" s="1"/>
      <c r="G940" s="1"/>
      <c r="H940" s="1"/>
      <c r="J940" s="12"/>
      <c r="K940" s="89"/>
      <c r="L940" s="10"/>
      <c r="M940" s="1"/>
      <c r="N940" s="1"/>
      <c r="Q940" s="1"/>
      <c r="T940" s="8"/>
      <c r="U940" s="8"/>
      <c r="V940" s="8"/>
      <c r="W940" s="2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4.25" customHeight="1">
      <c r="A941" s="1"/>
      <c r="B941" s="1"/>
      <c r="C941" s="1"/>
      <c r="E941" s="12"/>
      <c r="F941" s="1"/>
      <c r="G941" s="1"/>
      <c r="H941" s="1"/>
      <c r="J941" s="12"/>
      <c r="K941" s="89"/>
      <c r="L941" s="10"/>
      <c r="M941" s="1"/>
      <c r="N941" s="1"/>
      <c r="Q941" s="1"/>
      <c r="T941" s="8"/>
      <c r="U941" s="8"/>
      <c r="V941" s="8"/>
      <c r="W941" s="2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4.25" customHeight="1">
      <c r="A942" s="1"/>
      <c r="B942" s="1"/>
      <c r="C942" s="1"/>
      <c r="E942" s="12"/>
      <c r="F942" s="1"/>
      <c r="G942" s="1"/>
      <c r="H942" s="1"/>
      <c r="J942" s="12"/>
      <c r="K942" s="89"/>
      <c r="L942" s="10"/>
      <c r="M942" s="1"/>
      <c r="N942" s="1"/>
      <c r="Q942" s="1"/>
      <c r="T942" s="8"/>
      <c r="U942" s="8"/>
      <c r="V942" s="8"/>
      <c r="W942" s="2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4.25" customHeight="1">
      <c r="A943" s="1"/>
      <c r="B943" s="1"/>
      <c r="C943" s="1"/>
      <c r="E943" s="12"/>
      <c r="F943" s="1"/>
      <c r="G943" s="1"/>
      <c r="H943" s="1"/>
      <c r="J943" s="12"/>
      <c r="K943" s="89"/>
      <c r="L943" s="10"/>
      <c r="M943" s="1"/>
      <c r="N943" s="1"/>
      <c r="Q943" s="1"/>
      <c r="T943" s="8"/>
      <c r="U943" s="8"/>
      <c r="V943" s="8"/>
      <c r="W943" s="2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4.25" customHeight="1">
      <c r="A944" s="1"/>
      <c r="B944" s="1"/>
      <c r="C944" s="1"/>
      <c r="E944" s="12"/>
      <c r="F944" s="1"/>
      <c r="G944" s="1"/>
      <c r="H944" s="1"/>
      <c r="J944" s="12"/>
      <c r="K944" s="89"/>
      <c r="L944" s="10"/>
      <c r="M944" s="1"/>
      <c r="N944" s="1"/>
      <c r="Q944" s="1"/>
      <c r="T944" s="8"/>
      <c r="U944" s="8"/>
      <c r="V944" s="8"/>
      <c r="W944" s="2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4.25" customHeight="1">
      <c r="A945" s="1"/>
      <c r="B945" s="1"/>
      <c r="C945" s="1"/>
      <c r="E945" s="12"/>
      <c r="F945" s="1"/>
      <c r="G945" s="1"/>
      <c r="H945" s="1"/>
      <c r="J945" s="12"/>
      <c r="K945" s="89"/>
      <c r="L945" s="10"/>
      <c r="M945" s="1"/>
      <c r="N945" s="1"/>
      <c r="Q945" s="1"/>
      <c r="T945" s="8"/>
      <c r="U945" s="8"/>
      <c r="V945" s="8"/>
      <c r="W945" s="2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4.25" customHeight="1">
      <c r="A946" s="1"/>
      <c r="B946" s="1"/>
      <c r="C946" s="1"/>
      <c r="E946" s="12"/>
      <c r="F946" s="1"/>
      <c r="G946" s="1"/>
      <c r="H946" s="1"/>
      <c r="J946" s="12"/>
      <c r="K946" s="89"/>
      <c r="L946" s="10"/>
      <c r="M946" s="1"/>
      <c r="N946" s="1"/>
      <c r="Q946" s="1"/>
      <c r="T946" s="8"/>
      <c r="U946" s="8"/>
      <c r="V946" s="8"/>
      <c r="W946" s="2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4.25" customHeight="1">
      <c r="A947" s="1"/>
      <c r="B947" s="1"/>
      <c r="C947" s="1"/>
      <c r="E947" s="12"/>
      <c r="F947" s="1"/>
      <c r="G947" s="1"/>
      <c r="H947" s="1"/>
      <c r="J947" s="12"/>
      <c r="K947" s="89"/>
      <c r="L947" s="10"/>
      <c r="M947" s="1"/>
      <c r="N947" s="1"/>
      <c r="Q947" s="1"/>
      <c r="T947" s="8"/>
      <c r="U947" s="8"/>
      <c r="V947" s="8"/>
      <c r="W947" s="2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4.25" customHeight="1">
      <c r="A948" s="1"/>
      <c r="B948" s="1"/>
      <c r="C948" s="1"/>
      <c r="E948" s="12"/>
      <c r="F948" s="1"/>
      <c r="G948" s="1"/>
      <c r="H948" s="1"/>
      <c r="J948" s="12"/>
      <c r="K948" s="89"/>
      <c r="L948" s="10"/>
      <c r="M948" s="1"/>
      <c r="N948" s="1"/>
      <c r="Q948" s="1"/>
      <c r="T948" s="8"/>
      <c r="U948" s="8"/>
      <c r="V948" s="8"/>
      <c r="W948" s="2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4.25" customHeight="1">
      <c r="A949" s="1"/>
      <c r="B949" s="1"/>
      <c r="C949" s="1"/>
      <c r="E949" s="12"/>
      <c r="F949" s="1"/>
      <c r="G949" s="1"/>
      <c r="H949" s="1"/>
      <c r="J949" s="12"/>
      <c r="K949" s="89"/>
      <c r="L949" s="10"/>
      <c r="M949" s="1"/>
      <c r="N949" s="1"/>
      <c r="Q949" s="1"/>
      <c r="T949" s="8"/>
      <c r="U949" s="8"/>
      <c r="V949" s="8"/>
      <c r="W949" s="2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4.25" customHeight="1">
      <c r="A950" s="1"/>
      <c r="B950" s="1"/>
      <c r="C950" s="1"/>
      <c r="E950" s="12"/>
      <c r="F950" s="1"/>
      <c r="G950" s="1"/>
      <c r="H950" s="1"/>
      <c r="J950" s="12"/>
      <c r="K950" s="89"/>
      <c r="L950" s="10"/>
      <c r="M950" s="1"/>
      <c r="N950" s="1"/>
      <c r="Q950" s="1"/>
      <c r="T950" s="8"/>
      <c r="U950" s="8"/>
      <c r="V950" s="8"/>
      <c r="W950" s="2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4.25" customHeight="1">
      <c r="A951" s="1"/>
      <c r="B951" s="1"/>
      <c r="C951" s="1"/>
      <c r="E951" s="12"/>
      <c r="F951" s="1"/>
      <c r="G951" s="1"/>
      <c r="H951" s="1"/>
      <c r="J951" s="12"/>
      <c r="K951" s="89"/>
      <c r="L951" s="10"/>
      <c r="M951" s="1"/>
      <c r="N951" s="1"/>
      <c r="Q951" s="1"/>
      <c r="T951" s="8"/>
      <c r="U951" s="8"/>
      <c r="V951" s="8"/>
      <c r="W951" s="2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4.25" customHeight="1">
      <c r="A952" s="1"/>
      <c r="B952" s="1"/>
      <c r="C952" s="1"/>
      <c r="E952" s="12"/>
      <c r="F952" s="1"/>
      <c r="G952" s="1"/>
      <c r="H952" s="1"/>
      <c r="J952" s="12"/>
      <c r="K952" s="89"/>
      <c r="L952" s="10"/>
      <c r="M952" s="1"/>
      <c r="N952" s="1"/>
      <c r="Q952" s="1"/>
      <c r="T952" s="8"/>
      <c r="U952" s="8"/>
      <c r="V952" s="8"/>
      <c r="W952" s="2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4.25" customHeight="1">
      <c r="A953" s="1"/>
      <c r="B953" s="1"/>
      <c r="C953" s="1"/>
      <c r="E953" s="12"/>
      <c r="F953" s="1"/>
      <c r="G953" s="1"/>
      <c r="H953" s="1"/>
      <c r="J953" s="12"/>
      <c r="K953" s="89"/>
      <c r="L953" s="10"/>
      <c r="M953" s="1"/>
      <c r="N953" s="1"/>
      <c r="Q953" s="1"/>
      <c r="T953" s="8"/>
      <c r="U953" s="8"/>
      <c r="V953" s="8"/>
      <c r="W953" s="2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4.25" customHeight="1">
      <c r="A954" s="1"/>
      <c r="B954" s="1"/>
      <c r="C954" s="1"/>
      <c r="E954" s="12"/>
      <c r="F954" s="1"/>
      <c r="G954" s="1"/>
      <c r="H954" s="1"/>
      <c r="J954" s="12"/>
      <c r="K954" s="89"/>
      <c r="L954" s="10"/>
      <c r="M954" s="1"/>
      <c r="N954" s="1"/>
      <c r="Q954" s="1"/>
      <c r="T954" s="8"/>
      <c r="U954" s="8"/>
      <c r="V954" s="8"/>
      <c r="W954" s="2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4.25" customHeight="1">
      <c r="A955" s="1"/>
      <c r="B955" s="1"/>
      <c r="C955" s="1"/>
      <c r="E955" s="12"/>
      <c r="F955" s="1"/>
      <c r="G955" s="1"/>
      <c r="H955" s="1"/>
      <c r="J955" s="12"/>
      <c r="K955" s="89"/>
      <c r="L955" s="10"/>
      <c r="M955" s="1"/>
      <c r="N955" s="1"/>
      <c r="Q955" s="1"/>
      <c r="T955" s="8"/>
      <c r="U955" s="8"/>
      <c r="V955" s="8"/>
      <c r="W955" s="2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4.25" customHeight="1">
      <c r="A956" s="1"/>
      <c r="B956" s="1"/>
      <c r="C956" s="1"/>
      <c r="E956" s="12"/>
      <c r="F956" s="1"/>
      <c r="G956" s="1"/>
      <c r="H956" s="1"/>
      <c r="J956" s="12"/>
      <c r="K956" s="89"/>
      <c r="L956" s="10"/>
      <c r="M956" s="1"/>
      <c r="N956" s="1"/>
      <c r="Q956" s="1"/>
      <c r="T956" s="8"/>
      <c r="U956" s="8"/>
      <c r="V956" s="8"/>
      <c r="W956" s="2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4.25" customHeight="1">
      <c r="A957" s="1"/>
      <c r="B957" s="1"/>
      <c r="C957" s="1"/>
      <c r="E957" s="12"/>
      <c r="F957" s="1"/>
      <c r="G957" s="1"/>
      <c r="H957" s="1"/>
      <c r="J957" s="12"/>
      <c r="K957" s="89"/>
      <c r="L957" s="10"/>
      <c r="M957" s="1"/>
      <c r="N957" s="1"/>
      <c r="Q957" s="1"/>
      <c r="T957" s="8"/>
      <c r="U957" s="8"/>
      <c r="V957" s="8"/>
      <c r="W957" s="2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4.25" customHeight="1">
      <c r="A958" s="1"/>
      <c r="B958" s="1"/>
      <c r="C958" s="1"/>
      <c r="E958" s="12"/>
      <c r="F958" s="1"/>
      <c r="G958" s="1"/>
      <c r="H958" s="1"/>
      <c r="J958" s="12"/>
      <c r="K958" s="89"/>
      <c r="L958" s="10"/>
      <c r="M958" s="1"/>
      <c r="N958" s="1"/>
      <c r="Q958" s="1"/>
      <c r="T958" s="8"/>
      <c r="U958" s="8"/>
      <c r="V958" s="8"/>
      <c r="W958" s="2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4.25" customHeight="1">
      <c r="A959" s="1"/>
      <c r="B959" s="1"/>
      <c r="C959" s="1"/>
      <c r="E959" s="12"/>
      <c r="F959" s="1"/>
      <c r="G959" s="1"/>
      <c r="H959" s="1"/>
      <c r="J959" s="12"/>
      <c r="K959" s="89"/>
      <c r="L959" s="10"/>
      <c r="M959" s="1"/>
      <c r="N959" s="1"/>
      <c r="Q959" s="1"/>
      <c r="T959" s="8"/>
      <c r="U959" s="8"/>
      <c r="V959" s="8"/>
      <c r="W959" s="2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4.25" customHeight="1">
      <c r="A960" s="1"/>
      <c r="B960" s="1"/>
      <c r="C960" s="1"/>
      <c r="E960" s="12"/>
      <c r="F960" s="1"/>
      <c r="G960" s="1"/>
      <c r="H960" s="1"/>
      <c r="J960" s="12"/>
      <c r="K960" s="89"/>
      <c r="L960" s="10"/>
      <c r="M960" s="1"/>
      <c r="N960" s="1"/>
      <c r="Q960" s="1"/>
      <c r="T960" s="8"/>
      <c r="U960" s="8"/>
      <c r="V960" s="8"/>
      <c r="W960" s="2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4.25" customHeight="1">
      <c r="A961" s="1"/>
      <c r="B961" s="1"/>
      <c r="C961" s="1"/>
      <c r="E961" s="12"/>
      <c r="F961" s="1"/>
      <c r="G961" s="1"/>
      <c r="H961" s="1"/>
      <c r="J961" s="12"/>
      <c r="K961" s="89"/>
      <c r="L961" s="10"/>
      <c r="M961" s="1"/>
      <c r="N961" s="1"/>
      <c r="Q961" s="1"/>
      <c r="T961" s="8"/>
      <c r="U961" s="8"/>
      <c r="V961" s="8"/>
      <c r="W961" s="2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4.25" customHeight="1">
      <c r="A962" s="1"/>
      <c r="B962" s="1"/>
      <c r="C962" s="1"/>
      <c r="E962" s="12"/>
      <c r="F962" s="1"/>
      <c r="G962" s="1"/>
      <c r="H962" s="1"/>
      <c r="J962" s="12"/>
      <c r="K962" s="89"/>
      <c r="L962" s="10"/>
      <c r="M962" s="1"/>
      <c r="N962" s="1"/>
      <c r="Q962" s="1"/>
      <c r="T962" s="8"/>
      <c r="U962" s="8"/>
      <c r="V962" s="8"/>
      <c r="W962" s="2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4.25" customHeight="1">
      <c r="A963" s="1"/>
      <c r="B963" s="1"/>
      <c r="C963" s="1"/>
      <c r="E963" s="12"/>
      <c r="F963" s="1"/>
      <c r="G963" s="1"/>
      <c r="H963" s="1"/>
      <c r="J963" s="12"/>
      <c r="K963" s="89"/>
      <c r="L963" s="10"/>
      <c r="M963" s="1"/>
      <c r="N963" s="1"/>
      <c r="Q963" s="1"/>
      <c r="T963" s="8"/>
      <c r="U963" s="8"/>
      <c r="V963" s="8"/>
      <c r="W963" s="2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4.25" customHeight="1">
      <c r="A964" s="1"/>
      <c r="B964" s="1"/>
      <c r="C964" s="1"/>
      <c r="E964" s="12"/>
      <c r="F964" s="1"/>
      <c r="G964" s="1"/>
      <c r="H964" s="1"/>
      <c r="J964" s="12"/>
      <c r="K964" s="89"/>
      <c r="L964" s="10"/>
      <c r="M964" s="1"/>
      <c r="N964" s="1"/>
      <c r="Q964" s="1"/>
      <c r="T964" s="8"/>
      <c r="U964" s="8"/>
      <c r="V964" s="8"/>
      <c r="W964" s="2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4.25" customHeight="1">
      <c r="A965" s="1"/>
      <c r="B965" s="1"/>
      <c r="C965" s="1"/>
      <c r="E965" s="12"/>
      <c r="F965" s="1"/>
      <c r="G965" s="1"/>
      <c r="H965" s="1"/>
      <c r="J965" s="12"/>
      <c r="K965" s="89"/>
      <c r="L965" s="10"/>
      <c r="M965" s="1"/>
      <c r="N965" s="1"/>
      <c r="Q965" s="1"/>
      <c r="T965" s="8"/>
      <c r="U965" s="8"/>
      <c r="V965" s="8"/>
      <c r="W965" s="2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4.25" customHeight="1">
      <c r="A966" s="1"/>
      <c r="B966" s="1"/>
      <c r="C966" s="1"/>
      <c r="E966" s="12"/>
      <c r="F966" s="1"/>
      <c r="G966" s="1"/>
      <c r="H966" s="1"/>
      <c r="J966" s="12"/>
      <c r="K966" s="89"/>
      <c r="L966" s="10"/>
      <c r="M966" s="1"/>
      <c r="N966" s="1"/>
      <c r="Q966" s="1"/>
      <c r="T966" s="8"/>
      <c r="U966" s="8"/>
      <c r="V966" s="8"/>
      <c r="W966" s="2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4.25" customHeight="1">
      <c r="A967" s="1"/>
      <c r="B967" s="1"/>
      <c r="C967" s="1"/>
      <c r="E967" s="12"/>
      <c r="F967" s="1"/>
      <c r="G967" s="1"/>
      <c r="H967" s="1"/>
      <c r="J967" s="12"/>
      <c r="K967" s="89"/>
      <c r="L967" s="10"/>
      <c r="M967" s="1"/>
      <c r="N967" s="1"/>
      <c r="Q967" s="1"/>
      <c r="T967" s="8"/>
      <c r="U967" s="8"/>
      <c r="V967" s="8"/>
      <c r="W967" s="2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4.25" customHeight="1">
      <c r="A968" s="1"/>
      <c r="B968" s="1"/>
      <c r="C968" s="1"/>
      <c r="E968" s="12"/>
      <c r="F968" s="1"/>
      <c r="G968" s="1"/>
      <c r="H968" s="1"/>
      <c r="J968" s="12"/>
      <c r="K968" s="89"/>
      <c r="L968" s="10"/>
      <c r="M968" s="1"/>
      <c r="N968" s="1"/>
      <c r="Q968" s="1"/>
      <c r="T968" s="8"/>
      <c r="U968" s="8"/>
      <c r="V968" s="8"/>
      <c r="W968" s="2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4.25" customHeight="1">
      <c r="A969" s="1"/>
      <c r="B969" s="1"/>
      <c r="C969" s="1"/>
      <c r="E969" s="12"/>
      <c r="F969" s="1"/>
      <c r="G969" s="1"/>
      <c r="H969" s="1"/>
      <c r="J969" s="12"/>
      <c r="K969" s="89"/>
      <c r="L969" s="10"/>
      <c r="M969" s="1"/>
      <c r="N969" s="1"/>
      <c r="Q969" s="1"/>
      <c r="T969" s="8"/>
      <c r="U969" s="8"/>
      <c r="V969" s="8"/>
      <c r="W969" s="2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4.25" customHeight="1">
      <c r="A970" s="1"/>
      <c r="B970" s="1"/>
      <c r="C970" s="1"/>
      <c r="E970" s="12"/>
      <c r="F970" s="1"/>
      <c r="G970" s="1"/>
      <c r="H970" s="1"/>
      <c r="J970" s="12"/>
      <c r="K970" s="89"/>
      <c r="L970" s="10"/>
      <c r="M970" s="1"/>
      <c r="N970" s="1"/>
      <c r="Q970" s="1"/>
      <c r="T970" s="8"/>
      <c r="U970" s="8"/>
      <c r="V970" s="8"/>
      <c r="W970" s="2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4.25" customHeight="1">
      <c r="A971" s="1"/>
      <c r="B971" s="1"/>
      <c r="C971" s="1"/>
      <c r="E971" s="12"/>
      <c r="F971" s="1"/>
      <c r="G971" s="1"/>
      <c r="H971" s="1"/>
      <c r="J971" s="12"/>
      <c r="K971" s="89"/>
      <c r="L971" s="10"/>
      <c r="M971" s="1"/>
      <c r="N971" s="1"/>
      <c r="Q971" s="1"/>
      <c r="T971" s="8"/>
      <c r="U971" s="8"/>
      <c r="V971" s="8"/>
      <c r="W971" s="2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4.25" customHeight="1">
      <c r="A972" s="1"/>
      <c r="B972" s="1"/>
      <c r="C972" s="1"/>
      <c r="E972" s="12"/>
      <c r="F972" s="1"/>
      <c r="G972" s="1"/>
      <c r="H972" s="1"/>
      <c r="J972" s="12"/>
      <c r="K972" s="89"/>
      <c r="L972" s="10"/>
      <c r="M972" s="1"/>
      <c r="N972" s="1"/>
      <c r="Q972" s="1"/>
      <c r="T972" s="8"/>
      <c r="U972" s="8"/>
      <c r="V972" s="8"/>
      <c r="W972" s="2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4.25" customHeight="1">
      <c r="A973" s="1"/>
      <c r="B973" s="1"/>
      <c r="C973" s="1"/>
      <c r="E973" s="12"/>
      <c r="F973" s="1"/>
      <c r="G973" s="1"/>
      <c r="H973" s="1"/>
      <c r="J973" s="12"/>
      <c r="K973" s="89"/>
      <c r="L973" s="10"/>
      <c r="M973" s="1"/>
      <c r="N973" s="1"/>
      <c r="Q973" s="1"/>
      <c r="T973" s="8"/>
      <c r="U973" s="8"/>
      <c r="V973" s="8"/>
      <c r="W973" s="2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4.25" customHeight="1">
      <c r="A974" s="1"/>
      <c r="B974" s="1"/>
      <c r="C974" s="1"/>
      <c r="E974" s="12"/>
      <c r="F974" s="1"/>
      <c r="G974" s="1"/>
      <c r="H974" s="1"/>
      <c r="J974" s="12"/>
      <c r="K974" s="89"/>
      <c r="L974" s="10"/>
      <c r="M974" s="1"/>
      <c r="N974" s="1"/>
      <c r="Q974" s="1"/>
      <c r="T974" s="8"/>
      <c r="U974" s="8"/>
      <c r="V974" s="8"/>
      <c r="W974" s="2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4.25" customHeight="1">
      <c r="A975" s="1"/>
      <c r="B975" s="1"/>
      <c r="C975" s="1"/>
      <c r="E975" s="12"/>
      <c r="F975" s="1"/>
      <c r="G975" s="1"/>
      <c r="H975" s="1"/>
      <c r="J975" s="12"/>
      <c r="K975" s="89"/>
      <c r="L975" s="10"/>
      <c r="M975" s="1"/>
      <c r="N975" s="1"/>
      <c r="Q975" s="1"/>
      <c r="T975" s="8"/>
      <c r="U975" s="8"/>
      <c r="V975" s="8"/>
      <c r="W975" s="2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4.25" customHeight="1">
      <c r="A976" s="1"/>
      <c r="B976" s="1"/>
      <c r="C976" s="1"/>
      <c r="E976" s="12"/>
      <c r="F976" s="1"/>
      <c r="G976" s="1"/>
      <c r="H976" s="1"/>
      <c r="J976" s="12"/>
      <c r="K976" s="89"/>
      <c r="L976" s="10"/>
      <c r="M976" s="1"/>
      <c r="N976" s="1"/>
      <c r="Q976" s="1"/>
      <c r="T976" s="8"/>
      <c r="U976" s="8"/>
      <c r="V976" s="8"/>
      <c r="W976" s="2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4.25" customHeight="1">
      <c r="A977" s="1"/>
      <c r="B977" s="1"/>
      <c r="C977" s="1"/>
      <c r="E977" s="12"/>
      <c r="F977" s="1"/>
      <c r="G977" s="1"/>
      <c r="H977" s="1"/>
      <c r="J977" s="12"/>
      <c r="K977" s="89"/>
      <c r="L977" s="10"/>
      <c r="M977" s="1"/>
      <c r="N977" s="1"/>
      <c r="Q977" s="1"/>
      <c r="T977" s="8"/>
      <c r="U977" s="8"/>
      <c r="V977" s="8"/>
      <c r="W977" s="2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4.25" customHeight="1">
      <c r="A978" s="1"/>
      <c r="B978" s="1"/>
      <c r="C978" s="1"/>
      <c r="E978" s="12"/>
      <c r="F978" s="1"/>
      <c r="G978" s="1"/>
      <c r="H978" s="1"/>
      <c r="J978" s="12"/>
      <c r="K978" s="89"/>
      <c r="L978" s="10"/>
      <c r="M978" s="1"/>
      <c r="N978" s="1"/>
      <c r="Q978" s="1"/>
      <c r="T978" s="8"/>
      <c r="U978" s="8"/>
      <c r="V978" s="8"/>
      <c r="W978" s="2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4.25" customHeight="1">
      <c r="A979" s="1"/>
      <c r="B979" s="1"/>
      <c r="C979" s="1"/>
      <c r="E979" s="12"/>
      <c r="F979" s="1"/>
      <c r="G979" s="1"/>
      <c r="H979" s="1"/>
      <c r="J979" s="12"/>
      <c r="K979" s="89"/>
      <c r="L979" s="10"/>
      <c r="M979" s="1"/>
      <c r="N979" s="1"/>
      <c r="Q979" s="1"/>
      <c r="T979" s="8"/>
      <c r="U979" s="8"/>
      <c r="V979" s="8"/>
      <c r="W979" s="2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4.25" customHeight="1">
      <c r="A980" s="1"/>
      <c r="B980" s="1"/>
      <c r="C980" s="1"/>
      <c r="E980" s="12"/>
      <c r="F980" s="1"/>
      <c r="G980" s="1"/>
      <c r="H980" s="1"/>
      <c r="J980" s="12"/>
      <c r="K980" s="89"/>
      <c r="L980" s="10"/>
      <c r="M980" s="1"/>
      <c r="N980" s="1"/>
      <c r="Q980" s="1"/>
      <c r="T980" s="8"/>
      <c r="U980" s="8"/>
      <c r="V980" s="8"/>
      <c r="W980" s="2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4.25" customHeight="1">
      <c r="A981" s="1"/>
      <c r="B981" s="1"/>
      <c r="C981" s="1"/>
      <c r="E981" s="12"/>
      <c r="F981" s="1"/>
      <c r="G981" s="1"/>
      <c r="H981" s="1"/>
      <c r="J981" s="12"/>
      <c r="K981" s="89"/>
      <c r="L981" s="10"/>
      <c r="M981" s="1"/>
      <c r="N981" s="1"/>
      <c r="Q981" s="1"/>
      <c r="T981" s="8"/>
      <c r="U981" s="8"/>
      <c r="V981" s="8"/>
      <c r="W981" s="2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4.25" customHeight="1">
      <c r="A982" s="1"/>
      <c r="B982" s="1"/>
      <c r="C982" s="1"/>
      <c r="E982" s="12"/>
      <c r="F982" s="1"/>
      <c r="G982" s="1"/>
      <c r="H982" s="1"/>
      <c r="J982" s="12"/>
      <c r="K982" s="89"/>
      <c r="L982" s="10"/>
      <c r="M982" s="1"/>
      <c r="N982" s="1"/>
      <c r="Q982" s="1"/>
      <c r="T982" s="8"/>
      <c r="U982" s="8"/>
      <c r="V982" s="8"/>
      <c r="W982" s="2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4.25" customHeight="1">
      <c r="A983" s="1"/>
      <c r="B983" s="1"/>
      <c r="C983" s="1"/>
      <c r="E983" s="12"/>
      <c r="F983" s="1"/>
      <c r="G983" s="1"/>
      <c r="H983" s="1"/>
      <c r="J983" s="12"/>
      <c r="K983" s="89"/>
      <c r="L983" s="10"/>
      <c r="M983" s="1"/>
      <c r="N983" s="1"/>
      <c r="Q983" s="1"/>
      <c r="T983" s="8"/>
      <c r="U983" s="8"/>
      <c r="V983" s="8"/>
      <c r="W983" s="2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4.25" customHeight="1">
      <c r="A984" s="1"/>
      <c r="B984" s="1"/>
      <c r="C984" s="1"/>
      <c r="E984" s="12"/>
      <c r="F984" s="1"/>
      <c r="G984" s="1"/>
      <c r="H984" s="1"/>
      <c r="J984" s="12"/>
      <c r="K984" s="89"/>
      <c r="L984" s="10"/>
      <c r="M984" s="1"/>
      <c r="N984" s="1"/>
      <c r="Q984" s="1"/>
      <c r="T984" s="8"/>
      <c r="U984" s="8"/>
      <c r="V984" s="8"/>
      <c r="W984" s="2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4.25" customHeight="1">
      <c r="A985" s="1"/>
      <c r="B985" s="1"/>
      <c r="C985" s="1"/>
      <c r="E985" s="12"/>
      <c r="F985" s="1"/>
      <c r="G985" s="1"/>
      <c r="H985" s="1"/>
      <c r="J985" s="12"/>
      <c r="K985" s="89"/>
      <c r="L985" s="10"/>
      <c r="M985" s="1"/>
      <c r="N985" s="1"/>
      <c r="Q985" s="1"/>
      <c r="T985" s="8"/>
      <c r="U985" s="8"/>
      <c r="V985" s="8"/>
      <c r="W985" s="2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4.25" customHeight="1">
      <c r="A986" s="1"/>
      <c r="B986" s="1"/>
      <c r="C986" s="1"/>
      <c r="E986" s="12"/>
      <c r="F986" s="1"/>
      <c r="G986" s="1"/>
      <c r="H986" s="1"/>
      <c r="J986" s="12"/>
      <c r="K986" s="89"/>
      <c r="L986" s="10"/>
      <c r="M986" s="1"/>
      <c r="N986" s="1"/>
      <c r="Q986" s="1"/>
      <c r="T986" s="8"/>
      <c r="U986" s="8"/>
      <c r="V986" s="8"/>
      <c r="W986" s="2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4.25" customHeight="1">
      <c r="A987" s="1"/>
      <c r="B987" s="1"/>
      <c r="C987" s="1"/>
      <c r="E987" s="12"/>
      <c r="F987" s="1"/>
      <c r="G987" s="1"/>
      <c r="H987" s="1"/>
      <c r="J987" s="12"/>
      <c r="K987" s="89"/>
      <c r="L987" s="10"/>
      <c r="M987" s="1"/>
      <c r="N987" s="1"/>
      <c r="Q987" s="1"/>
      <c r="T987" s="8"/>
      <c r="U987" s="8"/>
      <c r="V987" s="8"/>
      <c r="W987" s="2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4.25" customHeight="1">
      <c r="A988" s="1"/>
      <c r="B988" s="1"/>
      <c r="C988" s="1"/>
      <c r="E988" s="12"/>
      <c r="F988" s="1"/>
      <c r="G988" s="1"/>
      <c r="H988" s="1"/>
      <c r="J988" s="12"/>
      <c r="K988" s="89"/>
      <c r="L988" s="10"/>
      <c r="M988" s="1"/>
      <c r="N988" s="1"/>
      <c r="Q988" s="1"/>
      <c r="T988" s="8"/>
      <c r="U988" s="8"/>
      <c r="V988" s="8"/>
      <c r="W988" s="2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4.25" customHeight="1">
      <c r="A989" s="1"/>
      <c r="B989" s="1"/>
      <c r="C989" s="1"/>
      <c r="E989" s="12"/>
      <c r="F989" s="1"/>
      <c r="G989" s="1"/>
      <c r="H989" s="1"/>
      <c r="J989" s="12"/>
      <c r="K989" s="89"/>
      <c r="L989" s="10"/>
      <c r="M989" s="1"/>
      <c r="N989" s="1"/>
      <c r="Q989" s="1"/>
      <c r="T989" s="8"/>
      <c r="U989" s="8"/>
      <c r="V989" s="8"/>
      <c r="W989" s="2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4.25" customHeight="1">
      <c r="A990" s="1"/>
      <c r="B990" s="1"/>
      <c r="C990" s="1"/>
      <c r="E990" s="12"/>
      <c r="F990" s="1"/>
      <c r="G990" s="1"/>
      <c r="H990" s="1"/>
      <c r="J990" s="12"/>
      <c r="K990" s="89"/>
      <c r="L990" s="10"/>
      <c r="M990" s="1"/>
      <c r="N990" s="1"/>
      <c r="Q990" s="1"/>
      <c r="T990" s="8"/>
      <c r="U990" s="8"/>
      <c r="V990" s="8"/>
      <c r="W990" s="2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4.25" customHeight="1">
      <c r="A991" s="1"/>
      <c r="B991" s="1"/>
      <c r="C991" s="1"/>
      <c r="E991" s="12"/>
      <c r="F991" s="1"/>
      <c r="G991" s="1"/>
      <c r="H991" s="1"/>
      <c r="J991" s="12"/>
      <c r="K991" s="89"/>
      <c r="L991" s="10"/>
      <c r="M991" s="1"/>
      <c r="N991" s="1"/>
      <c r="Q991" s="1"/>
      <c r="T991" s="8"/>
      <c r="U991" s="8"/>
      <c r="V991" s="8"/>
      <c r="W991" s="2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4.25" customHeight="1">
      <c r="A992" s="1"/>
      <c r="B992" s="1"/>
      <c r="C992" s="1"/>
      <c r="E992" s="12"/>
      <c r="F992" s="1"/>
      <c r="G992" s="1"/>
      <c r="H992" s="1"/>
      <c r="J992" s="12"/>
      <c r="K992" s="89"/>
      <c r="L992" s="10"/>
      <c r="M992" s="1"/>
      <c r="N992" s="1"/>
      <c r="Q992" s="1"/>
      <c r="T992" s="8"/>
      <c r="U992" s="8"/>
      <c r="V992" s="8"/>
      <c r="W992" s="2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4.25" customHeight="1">
      <c r="A993" s="1"/>
      <c r="B993" s="1"/>
      <c r="C993" s="1"/>
      <c r="E993" s="12"/>
      <c r="F993" s="1"/>
      <c r="G993" s="1"/>
      <c r="H993" s="1"/>
      <c r="J993" s="12"/>
      <c r="K993" s="89"/>
      <c r="L993" s="10"/>
      <c r="M993" s="1"/>
      <c r="N993" s="1"/>
      <c r="Q993" s="1"/>
      <c r="T993" s="8"/>
      <c r="U993" s="8"/>
      <c r="V993" s="8"/>
      <c r="W993" s="2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4.25" customHeight="1">
      <c r="A994" s="1"/>
      <c r="B994" s="1"/>
      <c r="C994" s="1"/>
      <c r="E994" s="12"/>
      <c r="F994" s="1"/>
      <c r="G994" s="1"/>
      <c r="H994" s="1"/>
      <c r="J994" s="12"/>
      <c r="K994" s="89"/>
      <c r="L994" s="10"/>
      <c r="M994" s="1"/>
      <c r="N994" s="1"/>
      <c r="Q994" s="1"/>
      <c r="T994" s="8"/>
      <c r="U994" s="8"/>
      <c r="V994" s="8"/>
      <c r="W994" s="2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4.25" customHeight="1">
      <c r="A995" s="1"/>
      <c r="B995" s="1"/>
      <c r="C995" s="1"/>
      <c r="E995" s="12"/>
      <c r="F995" s="1"/>
      <c r="G995" s="1"/>
      <c r="H995" s="1"/>
      <c r="J995" s="12"/>
      <c r="K995" s="89"/>
      <c r="L995" s="10"/>
      <c r="M995" s="1"/>
      <c r="N995" s="1"/>
      <c r="Q995" s="1"/>
      <c r="T995" s="8"/>
      <c r="U995" s="8"/>
      <c r="V995" s="8"/>
      <c r="W995" s="2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4.25" customHeight="1">
      <c r="A996" s="1"/>
      <c r="B996" s="1"/>
      <c r="C996" s="1"/>
      <c r="E996" s="12"/>
      <c r="F996" s="1"/>
      <c r="G996" s="1"/>
      <c r="H996" s="1"/>
      <c r="J996" s="12"/>
      <c r="K996" s="89"/>
      <c r="L996" s="10"/>
      <c r="M996" s="1"/>
      <c r="N996" s="1"/>
      <c r="Q996" s="1"/>
      <c r="T996" s="8"/>
      <c r="U996" s="8"/>
      <c r="V996" s="8"/>
      <c r="W996" s="2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4.25" customHeight="1">
      <c r="A997" s="1"/>
      <c r="B997" s="1"/>
      <c r="C997" s="1"/>
      <c r="E997" s="12"/>
      <c r="F997" s="1"/>
      <c r="G997" s="1"/>
      <c r="H997" s="1"/>
      <c r="J997" s="12"/>
      <c r="K997" s="89"/>
      <c r="L997" s="10"/>
      <c r="M997" s="1"/>
      <c r="N997" s="1"/>
      <c r="Q997" s="1"/>
      <c r="T997" s="8"/>
      <c r="U997" s="8"/>
      <c r="V997" s="8"/>
      <c r="W997" s="2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4.25" customHeight="1">
      <c r="A998" s="1"/>
      <c r="B998" s="1"/>
      <c r="C998" s="1"/>
      <c r="E998" s="12"/>
      <c r="F998" s="1"/>
      <c r="G998" s="1"/>
      <c r="H998" s="1"/>
      <c r="J998" s="12"/>
      <c r="K998" s="89"/>
      <c r="L998" s="10"/>
      <c r="M998" s="1"/>
      <c r="N998" s="1"/>
      <c r="Q998" s="1"/>
      <c r="T998" s="8"/>
      <c r="U998" s="8"/>
      <c r="V998" s="8"/>
      <c r="W998" s="2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4.25" customHeight="1">
      <c r="A999" s="1"/>
      <c r="B999" s="1"/>
      <c r="C999" s="1"/>
      <c r="E999" s="12"/>
      <c r="F999" s="1"/>
      <c r="G999" s="1"/>
      <c r="H999" s="1"/>
      <c r="J999" s="12"/>
      <c r="K999" s="89"/>
      <c r="L999" s="10"/>
      <c r="M999" s="1"/>
      <c r="N999" s="1"/>
      <c r="Q999" s="1"/>
      <c r="T999" s="8"/>
      <c r="U999" s="8"/>
      <c r="V999" s="8"/>
      <c r="W999" s="2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4.25" customHeight="1">
      <c r="A1000" s="1"/>
      <c r="B1000" s="1"/>
      <c r="C1000" s="1"/>
      <c r="E1000" s="12"/>
      <c r="F1000" s="1"/>
      <c r="G1000" s="1"/>
      <c r="H1000" s="1"/>
      <c r="J1000" s="12"/>
      <c r="K1000" s="89"/>
      <c r="L1000" s="10"/>
      <c r="M1000" s="1"/>
      <c r="N1000" s="1"/>
      <c r="Q1000" s="1"/>
      <c r="T1000" s="8"/>
      <c r="U1000" s="8"/>
      <c r="V1000" s="8"/>
      <c r="W1000" s="2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ht="14.25" customHeight="1">
      <c r="A1001" s="1"/>
      <c r="B1001" s="1"/>
      <c r="C1001" s="1"/>
      <c r="E1001" s="12"/>
      <c r="F1001" s="1"/>
      <c r="G1001" s="1"/>
      <c r="H1001" s="1"/>
      <c r="J1001" s="12"/>
      <c r="K1001" s="89"/>
      <c r="L1001" s="10"/>
      <c r="M1001" s="1"/>
      <c r="N1001" s="1"/>
      <c r="Q1001" s="1"/>
      <c r="T1001" s="8"/>
      <c r="U1001" s="8"/>
      <c r="V1001" s="8"/>
      <c r="W1001" s="2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ht="14.25" customHeight="1">
      <c r="A1002" s="1"/>
      <c r="B1002" s="1"/>
      <c r="C1002" s="1"/>
      <c r="E1002" s="12"/>
      <c r="F1002" s="1"/>
      <c r="G1002" s="1"/>
      <c r="H1002" s="1"/>
      <c r="J1002" s="12"/>
      <c r="K1002" s="89"/>
      <c r="L1002" s="10"/>
      <c r="M1002" s="1"/>
      <c r="N1002" s="1"/>
      <c r="Q1002" s="1"/>
      <c r="T1002" s="8"/>
      <c r="U1002" s="8"/>
      <c r="V1002" s="8"/>
      <c r="W1002" s="2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ht="14.25" customHeight="1">
      <c r="A1003" s="1"/>
      <c r="B1003" s="1"/>
      <c r="C1003" s="1"/>
      <c r="E1003" s="12"/>
      <c r="F1003" s="1"/>
      <c r="G1003" s="1"/>
      <c r="H1003" s="1"/>
      <c r="J1003" s="12"/>
      <c r="K1003" s="89"/>
      <c r="L1003" s="10"/>
      <c r="M1003" s="1"/>
      <c r="N1003" s="1"/>
      <c r="Q1003" s="1"/>
      <c r="T1003" s="8"/>
      <c r="U1003" s="8"/>
      <c r="V1003" s="8"/>
      <c r="W1003" s="2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ht="14.25" customHeight="1">
      <c r="A1004" s="1"/>
      <c r="B1004" s="1"/>
      <c r="C1004" s="1"/>
      <c r="E1004" s="12"/>
      <c r="F1004" s="1"/>
      <c r="G1004" s="1"/>
      <c r="H1004" s="1"/>
      <c r="J1004" s="12"/>
      <c r="K1004" s="89"/>
      <c r="L1004" s="10"/>
      <c r="M1004" s="1"/>
      <c r="N1004" s="1"/>
      <c r="Q1004" s="1"/>
      <c r="T1004" s="8"/>
      <c r="U1004" s="8"/>
      <c r="V1004" s="8"/>
      <c r="W1004" s="2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ht="14.25" customHeight="1">
      <c r="A1005" s="1"/>
      <c r="B1005" s="1"/>
      <c r="C1005" s="1"/>
      <c r="E1005" s="12"/>
      <c r="F1005" s="1"/>
      <c r="G1005" s="1"/>
      <c r="H1005" s="1"/>
      <c r="J1005" s="12"/>
      <c r="K1005" s="89"/>
      <c r="L1005" s="10"/>
      <c r="M1005" s="1"/>
      <c r="N1005" s="1"/>
      <c r="Q1005" s="1"/>
      <c r="T1005" s="8"/>
      <c r="U1005" s="8"/>
      <c r="V1005" s="8"/>
      <c r="W1005" s="2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ht="14.25" customHeight="1">
      <c r="A1006" s="1"/>
      <c r="B1006" s="1"/>
      <c r="C1006" s="1"/>
      <c r="E1006" s="12"/>
      <c r="F1006" s="1"/>
      <c r="G1006" s="1"/>
      <c r="H1006" s="1"/>
      <c r="J1006" s="12"/>
      <c r="K1006" s="89"/>
      <c r="L1006" s="10"/>
      <c r="M1006" s="1"/>
      <c r="N1006" s="1"/>
      <c r="Q1006" s="1"/>
      <c r="T1006" s="8"/>
      <c r="U1006" s="8"/>
      <c r="V1006" s="8"/>
      <c r="W1006" s="2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ht="14.25" customHeight="1">
      <c r="A1007" s="1"/>
      <c r="B1007" s="1"/>
      <c r="C1007" s="1"/>
      <c r="E1007" s="12"/>
      <c r="F1007" s="1"/>
      <c r="G1007" s="1"/>
      <c r="H1007" s="1"/>
      <c r="J1007" s="12"/>
      <c r="K1007" s="89"/>
      <c r="L1007" s="10"/>
      <c r="M1007" s="1"/>
      <c r="N1007" s="1"/>
      <c r="Q1007" s="1"/>
      <c r="T1007" s="8"/>
      <c r="U1007" s="8"/>
      <c r="V1007" s="8"/>
      <c r="W1007" s="2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ht="14.25" customHeight="1">
      <c r="A1008" s="1"/>
      <c r="B1008" s="1"/>
      <c r="C1008" s="1"/>
      <c r="E1008" s="12"/>
      <c r="F1008" s="1"/>
      <c r="G1008" s="1"/>
      <c r="H1008" s="1"/>
      <c r="J1008" s="12"/>
      <c r="K1008" s="89"/>
      <c r="L1008" s="10"/>
      <c r="M1008" s="1"/>
      <c r="N1008" s="1"/>
      <c r="Q1008" s="1"/>
      <c r="T1008" s="8"/>
      <c r="U1008" s="8"/>
      <c r="V1008" s="8"/>
      <c r="W1008" s="2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ht="14.25" customHeight="1">
      <c r="A1009" s="1"/>
      <c r="B1009" s="1"/>
      <c r="C1009" s="1"/>
      <c r="E1009" s="12"/>
      <c r="F1009" s="1"/>
      <c r="G1009" s="1"/>
      <c r="H1009" s="1"/>
      <c r="J1009" s="12"/>
      <c r="K1009" s="89"/>
      <c r="L1009" s="10"/>
      <c r="M1009" s="1"/>
      <c r="N1009" s="1"/>
      <c r="Q1009" s="1"/>
      <c r="T1009" s="8"/>
      <c r="U1009" s="8"/>
      <c r="V1009" s="8"/>
      <c r="W1009" s="2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ht="14.25" customHeight="1">
      <c r="A1010" s="1"/>
      <c r="B1010" s="1"/>
      <c r="C1010" s="1"/>
      <c r="E1010" s="12"/>
      <c r="F1010" s="1"/>
      <c r="G1010" s="1"/>
      <c r="H1010" s="1"/>
      <c r="J1010" s="12"/>
      <c r="K1010" s="89"/>
      <c r="L1010" s="10"/>
      <c r="M1010" s="1"/>
      <c r="N1010" s="1"/>
      <c r="Q1010" s="1"/>
      <c r="T1010" s="8"/>
      <c r="U1010" s="8"/>
      <c r="V1010" s="8"/>
      <c r="W1010" s="2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ht="14.25" customHeight="1">
      <c r="A1011" s="1"/>
      <c r="B1011" s="1"/>
      <c r="C1011" s="1"/>
      <c r="E1011" s="12"/>
      <c r="F1011" s="1"/>
      <c r="G1011" s="1"/>
      <c r="H1011" s="1"/>
      <c r="J1011" s="12"/>
      <c r="K1011" s="89"/>
      <c r="L1011" s="10"/>
      <c r="M1011" s="1"/>
      <c r="N1011" s="1"/>
      <c r="Q1011" s="1"/>
      <c r="T1011" s="8"/>
      <c r="U1011" s="8"/>
      <c r="V1011" s="8"/>
      <c r="W1011" s="2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ht="14.25" customHeight="1">
      <c r="A1012" s="1"/>
      <c r="B1012" s="1"/>
      <c r="C1012" s="1"/>
      <c r="E1012" s="12"/>
      <c r="F1012" s="1"/>
      <c r="G1012" s="1"/>
      <c r="H1012" s="1"/>
      <c r="J1012" s="12"/>
      <c r="K1012" s="89"/>
      <c r="L1012" s="10"/>
      <c r="M1012" s="1"/>
      <c r="N1012" s="1"/>
      <c r="Q1012" s="1"/>
      <c r="T1012" s="8"/>
      <c r="U1012" s="8"/>
      <c r="V1012" s="8"/>
      <c r="W1012" s="2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ht="14.25" customHeight="1">
      <c r="A1013" s="1"/>
      <c r="B1013" s="1"/>
      <c r="C1013" s="1"/>
      <c r="E1013" s="12"/>
      <c r="F1013" s="1"/>
      <c r="G1013" s="1"/>
      <c r="H1013" s="1"/>
      <c r="J1013" s="12"/>
      <c r="K1013" s="89"/>
      <c r="L1013" s="10"/>
      <c r="M1013" s="1"/>
      <c r="N1013" s="1"/>
      <c r="Q1013" s="1"/>
      <c r="T1013" s="8"/>
      <c r="U1013" s="8"/>
      <c r="V1013" s="8"/>
      <c r="W1013" s="2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ht="14.25" customHeight="1">
      <c r="A1014" s="1"/>
      <c r="B1014" s="1"/>
      <c r="C1014" s="1"/>
      <c r="E1014" s="12"/>
      <c r="F1014" s="1"/>
      <c r="G1014" s="1"/>
      <c r="H1014" s="1"/>
      <c r="J1014" s="12"/>
      <c r="K1014" s="89"/>
      <c r="L1014" s="10"/>
      <c r="M1014" s="1"/>
      <c r="N1014" s="1"/>
      <c r="Q1014" s="1"/>
      <c r="T1014" s="8"/>
      <c r="U1014" s="8"/>
      <c r="V1014" s="8"/>
      <c r="W1014" s="2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ht="14.25" customHeight="1">
      <c r="A1015" s="1"/>
      <c r="B1015" s="1"/>
      <c r="C1015" s="1"/>
      <c r="E1015" s="12"/>
      <c r="F1015" s="1"/>
      <c r="G1015" s="1"/>
      <c r="H1015" s="1"/>
      <c r="J1015" s="12"/>
      <c r="K1015" s="89"/>
      <c r="L1015" s="10"/>
      <c r="M1015" s="1"/>
      <c r="N1015" s="1"/>
      <c r="Q1015" s="1"/>
      <c r="T1015" s="8"/>
      <c r="U1015" s="8"/>
      <c r="V1015" s="8"/>
      <c r="W1015" s="2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ht="14.25" customHeight="1">
      <c r="A1016" s="1"/>
      <c r="B1016" s="1"/>
      <c r="C1016" s="1"/>
      <c r="E1016" s="12"/>
      <c r="F1016" s="1"/>
      <c r="G1016" s="1"/>
      <c r="H1016" s="1"/>
      <c r="J1016" s="12"/>
      <c r="K1016" s="89"/>
      <c r="L1016" s="10"/>
      <c r="M1016" s="1"/>
      <c r="N1016" s="1"/>
      <c r="Q1016" s="1"/>
      <c r="T1016" s="8"/>
      <c r="U1016" s="8"/>
      <c r="V1016" s="8"/>
      <c r="W1016" s="2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ht="14.25" customHeight="1">
      <c r="A1017" s="1"/>
      <c r="B1017" s="1"/>
      <c r="C1017" s="1"/>
      <c r="E1017" s="12"/>
      <c r="F1017" s="1"/>
      <c r="G1017" s="1"/>
      <c r="H1017" s="1"/>
      <c r="J1017" s="12"/>
      <c r="K1017" s="89"/>
      <c r="L1017" s="10"/>
      <c r="M1017" s="1"/>
      <c r="N1017" s="1"/>
      <c r="Q1017" s="1"/>
      <c r="T1017" s="8"/>
      <c r="U1017" s="8"/>
      <c r="V1017" s="8"/>
      <c r="W1017" s="2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ht="14.25" customHeight="1">
      <c r="A1018" s="1"/>
      <c r="B1018" s="1"/>
      <c r="C1018" s="1"/>
      <c r="E1018" s="12"/>
      <c r="F1018" s="1"/>
      <c r="G1018" s="1"/>
      <c r="H1018" s="1"/>
      <c r="J1018" s="12"/>
      <c r="K1018" s="89"/>
      <c r="L1018" s="10"/>
      <c r="M1018" s="1"/>
      <c r="N1018" s="1"/>
      <c r="Q1018" s="1"/>
      <c r="T1018" s="8"/>
      <c r="U1018" s="8"/>
      <c r="V1018" s="8"/>
      <c r="W1018" s="2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ht="14.25" customHeight="1">
      <c r="A1019" s="1"/>
      <c r="B1019" s="1"/>
      <c r="C1019" s="1"/>
      <c r="E1019" s="12"/>
      <c r="F1019" s="1"/>
      <c r="G1019" s="1"/>
      <c r="H1019" s="1"/>
      <c r="J1019" s="12"/>
      <c r="K1019" s="89"/>
      <c r="L1019" s="10"/>
      <c r="M1019" s="1"/>
      <c r="N1019" s="1"/>
      <c r="Q1019" s="1"/>
      <c r="T1019" s="8"/>
      <c r="U1019" s="8"/>
      <c r="V1019" s="8"/>
      <c r="W1019" s="2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ht="14.25" customHeight="1">
      <c r="A1020" s="1"/>
      <c r="B1020" s="1"/>
      <c r="C1020" s="1"/>
      <c r="E1020" s="12"/>
      <c r="F1020" s="1"/>
      <c r="G1020" s="1"/>
      <c r="H1020" s="1"/>
      <c r="J1020" s="12"/>
      <c r="K1020" s="89"/>
      <c r="L1020" s="10"/>
      <c r="M1020" s="1"/>
      <c r="N1020" s="1"/>
      <c r="Q1020" s="1"/>
      <c r="T1020" s="8"/>
      <c r="U1020" s="8"/>
      <c r="V1020" s="8"/>
      <c r="W1020" s="2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ht="14.25" customHeight="1">
      <c r="A1021" s="1"/>
      <c r="B1021" s="1"/>
      <c r="C1021" s="1"/>
      <c r="E1021" s="12"/>
      <c r="F1021" s="1"/>
      <c r="G1021" s="1"/>
      <c r="H1021" s="1"/>
      <c r="J1021" s="12"/>
      <c r="K1021" s="89"/>
      <c r="L1021" s="10"/>
      <c r="M1021" s="1"/>
      <c r="N1021" s="1"/>
      <c r="Q1021" s="1"/>
      <c r="T1021" s="8"/>
      <c r="U1021" s="8"/>
      <c r="V1021" s="8"/>
      <c r="W1021" s="2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ht="14.25" customHeight="1">
      <c r="A1022" s="1"/>
      <c r="B1022" s="1"/>
      <c r="C1022" s="1"/>
      <c r="E1022" s="12"/>
      <c r="F1022" s="1"/>
      <c r="G1022" s="1"/>
      <c r="H1022" s="1"/>
      <c r="J1022" s="12"/>
      <c r="K1022" s="89"/>
      <c r="L1022" s="10"/>
      <c r="M1022" s="1"/>
      <c r="N1022" s="1"/>
      <c r="Q1022" s="1"/>
      <c r="T1022" s="8"/>
      <c r="U1022" s="8"/>
      <c r="V1022" s="8"/>
      <c r="W1022" s="2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ht="14.25" customHeight="1">
      <c r="A1023" s="1"/>
      <c r="B1023" s="1"/>
      <c r="C1023" s="1"/>
      <c r="E1023" s="12"/>
      <c r="F1023" s="1"/>
      <c r="G1023" s="1"/>
      <c r="H1023" s="1"/>
      <c r="J1023" s="12"/>
      <c r="K1023" s="89"/>
      <c r="L1023" s="10"/>
      <c r="M1023" s="1"/>
      <c r="N1023" s="1"/>
      <c r="Q1023" s="1"/>
      <c r="T1023" s="8"/>
      <c r="U1023" s="8"/>
      <c r="V1023" s="8"/>
      <c r="W1023" s="2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ht="14.25" customHeight="1">
      <c r="A1024" s="1"/>
      <c r="B1024" s="1"/>
      <c r="C1024" s="1"/>
      <c r="E1024" s="12"/>
      <c r="F1024" s="1"/>
      <c r="G1024" s="1"/>
      <c r="H1024" s="1"/>
      <c r="J1024" s="12"/>
      <c r="K1024" s="89"/>
      <c r="L1024" s="10"/>
      <c r="M1024" s="1"/>
      <c r="N1024" s="1"/>
      <c r="Q1024" s="1"/>
      <c r="T1024" s="8"/>
      <c r="U1024" s="8"/>
      <c r="V1024" s="8"/>
      <c r="W1024" s="2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ht="14.25" customHeight="1">
      <c r="A1025" s="1"/>
      <c r="B1025" s="1"/>
      <c r="C1025" s="1"/>
      <c r="E1025" s="12"/>
      <c r="F1025" s="1"/>
      <c r="G1025" s="1"/>
      <c r="H1025" s="1"/>
      <c r="J1025" s="12"/>
      <c r="K1025" s="89"/>
      <c r="L1025" s="10"/>
      <c r="M1025" s="1"/>
      <c r="N1025" s="1"/>
      <c r="Q1025" s="1"/>
      <c r="T1025" s="8"/>
      <c r="U1025" s="8"/>
      <c r="V1025" s="8"/>
      <c r="W1025" s="2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ht="14.25" customHeight="1">
      <c r="A1026" s="1"/>
      <c r="B1026" s="1"/>
      <c r="C1026" s="1"/>
      <c r="E1026" s="12"/>
      <c r="F1026" s="1"/>
      <c r="G1026" s="1"/>
      <c r="H1026" s="1"/>
      <c r="J1026" s="12"/>
      <c r="K1026" s="89"/>
      <c r="L1026" s="10"/>
      <c r="M1026" s="1"/>
      <c r="N1026" s="1"/>
      <c r="Q1026" s="1"/>
      <c r="T1026" s="8"/>
      <c r="U1026" s="8"/>
      <c r="V1026" s="8"/>
      <c r="W1026" s="2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ht="14.25" customHeight="1">
      <c r="A1027" s="1"/>
      <c r="B1027" s="1"/>
      <c r="C1027" s="1"/>
      <c r="E1027" s="12"/>
      <c r="F1027" s="1"/>
      <c r="G1027" s="1"/>
      <c r="H1027" s="1"/>
      <c r="J1027" s="12"/>
      <c r="K1027" s="89"/>
      <c r="L1027" s="10"/>
      <c r="M1027" s="1"/>
      <c r="N1027" s="1"/>
      <c r="Q1027" s="1"/>
      <c r="T1027" s="8"/>
      <c r="U1027" s="8"/>
      <c r="V1027" s="8"/>
      <c r="W1027" s="2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ht="14.25" customHeight="1">
      <c r="A1028" s="1"/>
      <c r="B1028" s="1"/>
      <c r="C1028" s="1"/>
      <c r="E1028" s="12"/>
      <c r="F1028" s="1"/>
      <c r="G1028" s="1"/>
      <c r="H1028" s="1"/>
      <c r="J1028" s="12"/>
      <c r="K1028" s="89"/>
      <c r="L1028" s="10"/>
      <c r="M1028" s="1"/>
      <c r="N1028" s="1"/>
      <c r="Q1028" s="1"/>
      <c r="T1028" s="8"/>
      <c r="U1028" s="8"/>
      <c r="V1028" s="8"/>
      <c r="W1028" s="2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ht="14.25" customHeight="1">
      <c r="A1029" s="1"/>
      <c r="B1029" s="1"/>
      <c r="C1029" s="1"/>
      <c r="E1029" s="12"/>
      <c r="F1029" s="1"/>
      <c r="G1029" s="1"/>
      <c r="H1029" s="1"/>
      <c r="J1029" s="12"/>
      <c r="K1029" s="89"/>
      <c r="L1029" s="10"/>
      <c r="M1029" s="1"/>
      <c r="N1029" s="1"/>
      <c r="Q1029" s="1"/>
      <c r="T1029" s="8"/>
      <c r="U1029" s="8"/>
      <c r="V1029" s="8"/>
      <c r="W1029" s="2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ht="14.25" customHeight="1">
      <c r="A1030" s="1"/>
      <c r="B1030" s="1"/>
      <c r="C1030" s="1"/>
      <c r="E1030" s="12"/>
      <c r="F1030" s="1"/>
      <c r="G1030" s="1"/>
      <c r="H1030" s="1"/>
      <c r="J1030" s="12"/>
      <c r="K1030" s="89"/>
      <c r="L1030" s="10"/>
      <c r="M1030" s="1"/>
      <c r="N1030" s="1"/>
      <c r="Q1030" s="1"/>
      <c r="T1030" s="8"/>
      <c r="U1030" s="8"/>
      <c r="V1030" s="8"/>
      <c r="W1030" s="2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ht="14.25" customHeight="1">
      <c r="A1031" s="1"/>
      <c r="B1031" s="1"/>
      <c r="C1031" s="1"/>
      <c r="E1031" s="12"/>
      <c r="F1031" s="1"/>
      <c r="G1031" s="1"/>
      <c r="H1031" s="1"/>
      <c r="J1031" s="12"/>
      <c r="K1031" s="89"/>
      <c r="L1031" s="10"/>
      <c r="M1031" s="1"/>
      <c r="N1031" s="1"/>
      <c r="Q1031" s="1"/>
      <c r="T1031" s="8"/>
      <c r="U1031" s="8"/>
      <c r="V1031" s="8"/>
      <c r="W1031" s="2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ht="14.25" customHeight="1">
      <c r="A1032" s="1"/>
      <c r="B1032" s="1"/>
      <c r="C1032" s="1"/>
      <c r="E1032" s="12"/>
      <c r="F1032" s="1"/>
      <c r="G1032" s="1"/>
      <c r="H1032" s="1"/>
      <c r="J1032" s="12"/>
      <c r="K1032" s="89"/>
      <c r="L1032" s="10"/>
      <c r="M1032" s="1"/>
      <c r="N1032" s="1"/>
      <c r="Q1032" s="1"/>
      <c r="T1032" s="8"/>
      <c r="U1032" s="8"/>
      <c r="V1032" s="8"/>
      <c r="W1032" s="2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ht="14.25" customHeight="1">
      <c r="A1033" s="1"/>
      <c r="B1033" s="1"/>
      <c r="C1033" s="1"/>
      <c r="E1033" s="12"/>
      <c r="F1033" s="1"/>
      <c r="G1033" s="1"/>
      <c r="H1033" s="1"/>
      <c r="J1033" s="12"/>
      <c r="K1033" s="89"/>
      <c r="L1033" s="10"/>
      <c r="M1033" s="1"/>
      <c r="N1033" s="1"/>
      <c r="Q1033" s="1"/>
      <c r="T1033" s="8"/>
      <c r="U1033" s="8"/>
      <c r="V1033" s="8"/>
      <c r="W1033" s="2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ht="14.25" customHeight="1">
      <c r="A1034" s="1"/>
      <c r="B1034" s="1"/>
      <c r="C1034" s="1"/>
      <c r="E1034" s="12"/>
      <c r="F1034" s="1"/>
      <c r="G1034" s="1"/>
      <c r="H1034" s="1"/>
      <c r="J1034" s="12"/>
      <c r="K1034" s="89"/>
      <c r="L1034" s="10"/>
      <c r="M1034" s="1"/>
      <c r="N1034" s="1"/>
      <c r="Q1034" s="1"/>
      <c r="T1034" s="8"/>
      <c r="U1034" s="8"/>
      <c r="V1034" s="8"/>
      <c r="W1034" s="2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ht="14.25" customHeight="1">
      <c r="A1035" s="1"/>
      <c r="B1035" s="1"/>
      <c r="C1035" s="1"/>
      <c r="E1035" s="12"/>
      <c r="F1035" s="1"/>
      <c r="G1035" s="1"/>
      <c r="H1035" s="1"/>
      <c r="J1035" s="12"/>
      <c r="K1035" s="89"/>
      <c r="L1035" s="10"/>
      <c r="M1035" s="1"/>
      <c r="N1035" s="1"/>
      <c r="Q1035" s="1"/>
      <c r="T1035" s="8"/>
      <c r="U1035" s="8"/>
      <c r="V1035" s="8"/>
      <c r="W1035" s="2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ht="14.25" customHeight="1">
      <c r="A1036" s="1"/>
      <c r="B1036" s="1"/>
      <c r="C1036" s="1"/>
      <c r="E1036" s="12"/>
      <c r="F1036" s="1"/>
      <c r="G1036" s="1"/>
      <c r="H1036" s="1"/>
      <c r="J1036" s="12"/>
      <c r="K1036" s="89"/>
      <c r="L1036" s="10"/>
      <c r="M1036" s="1"/>
      <c r="N1036" s="1"/>
      <c r="Q1036" s="1"/>
      <c r="T1036" s="8"/>
      <c r="U1036" s="8"/>
      <c r="V1036" s="8"/>
      <c r="W1036" s="2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ht="14.25" customHeight="1">
      <c r="A1037" s="1"/>
      <c r="B1037" s="1"/>
      <c r="C1037" s="1"/>
      <c r="E1037" s="12"/>
      <c r="F1037" s="1"/>
      <c r="G1037" s="1"/>
      <c r="H1037" s="1"/>
      <c r="J1037" s="12"/>
      <c r="K1037" s="89"/>
      <c r="L1037" s="10"/>
      <c r="M1037" s="1"/>
      <c r="N1037" s="1"/>
      <c r="Q1037" s="1"/>
      <c r="T1037" s="8"/>
      <c r="U1037" s="8"/>
      <c r="V1037" s="8"/>
      <c r="W1037" s="2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ht="14.25" customHeight="1">
      <c r="A1038" s="1"/>
      <c r="B1038" s="1"/>
      <c r="C1038" s="1"/>
      <c r="E1038" s="12"/>
      <c r="F1038" s="1"/>
      <c r="G1038" s="1"/>
      <c r="H1038" s="1"/>
      <c r="J1038" s="12"/>
      <c r="K1038" s="89"/>
      <c r="L1038" s="10"/>
      <c r="M1038" s="1"/>
      <c r="N1038" s="1"/>
      <c r="Q1038" s="1"/>
      <c r="T1038" s="8"/>
      <c r="U1038" s="8"/>
      <c r="V1038" s="8"/>
      <c r="W1038" s="2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ht="14.25" customHeight="1">
      <c r="A1039" s="1"/>
      <c r="B1039" s="1"/>
      <c r="C1039" s="1"/>
      <c r="E1039" s="12"/>
      <c r="F1039" s="1"/>
      <c r="G1039" s="1"/>
      <c r="H1039" s="1"/>
      <c r="J1039" s="12"/>
      <c r="K1039" s="89"/>
      <c r="L1039" s="10"/>
      <c r="M1039" s="1"/>
      <c r="N1039" s="1"/>
      <c r="Q1039" s="1"/>
      <c r="T1039" s="8"/>
      <c r="U1039" s="8"/>
      <c r="V1039" s="8"/>
      <c r="W1039" s="2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ht="14.25" customHeight="1">
      <c r="A1040" s="1"/>
      <c r="B1040" s="1"/>
      <c r="C1040" s="1"/>
      <c r="E1040" s="12"/>
      <c r="F1040" s="1"/>
      <c r="G1040" s="1"/>
      <c r="H1040" s="1"/>
      <c r="J1040" s="12"/>
      <c r="K1040" s="89"/>
      <c r="L1040" s="10"/>
      <c r="M1040" s="1"/>
      <c r="N1040" s="1"/>
      <c r="Q1040" s="1"/>
      <c r="T1040" s="8"/>
      <c r="U1040" s="8"/>
      <c r="V1040" s="8"/>
      <c r="W1040" s="2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ht="14.25" customHeight="1">
      <c r="A1041" s="1"/>
      <c r="B1041" s="1"/>
      <c r="C1041" s="1"/>
      <c r="E1041" s="12"/>
      <c r="F1041" s="1"/>
      <c r="G1041" s="1"/>
      <c r="H1041" s="1"/>
      <c r="J1041" s="12"/>
      <c r="K1041" s="89"/>
      <c r="L1041" s="10"/>
      <c r="M1041" s="1"/>
      <c r="N1041" s="1"/>
      <c r="Q1041" s="1"/>
      <c r="T1041" s="8"/>
      <c r="U1041" s="8"/>
      <c r="V1041" s="8"/>
      <c r="W1041" s="2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ht="14.25" customHeight="1">
      <c r="A1042" s="1"/>
      <c r="B1042" s="1"/>
      <c r="C1042" s="1"/>
      <c r="E1042" s="12"/>
      <c r="F1042" s="1"/>
      <c r="G1042" s="1"/>
      <c r="H1042" s="1"/>
      <c r="J1042" s="12"/>
      <c r="K1042" s="89"/>
      <c r="L1042" s="10"/>
      <c r="M1042" s="1"/>
      <c r="N1042" s="1"/>
      <c r="Q1042" s="1"/>
      <c r="T1042" s="8"/>
      <c r="U1042" s="8"/>
      <c r="V1042" s="8"/>
      <c r="W1042" s="2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ht="14.25" customHeight="1">
      <c r="A1043" s="1"/>
      <c r="B1043" s="1"/>
      <c r="C1043" s="1"/>
      <c r="E1043" s="12"/>
      <c r="F1043" s="1"/>
      <c r="G1043" s="1"/>
      <c r="H1043" s="1"/>
      <c r="J1043" s="12"/>
      <c r="K1043" s="89"/>
      <c r="L1043" s="10"/>
      <c r="M1043" s="1"/>
      <c r="N1043" s="1"/>
      <c r="Q1043" s="1"/>
      <c r="T1043" s="8"/>
      <c r="U1043" s="8"/>
      <c r="V1043" s="8"/>
      <c r="W1043" s="2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ht="14.25" customHeight="1">
      <c r="A1044" s="1"/>
      <c r="B1044" s="1"/>
      <c r="C1044" s="1"/>
      <c r="E1044" s="12"/>
      <c r="F1044" s="1"/>
      <c r="G1044" s="1"/>
      <c r="H1044" s="1"/>
      <c r="J1044" s="12"/>
      <c r="K1044" s="89"/>
      <c r="L1044" s="10"/>
      <c r="M1044" s="1"/>
      <c r="N1044" s="1"/>
      <c r="Q1044" s="1"/>
      <c r="T1044" s="8"/>
      <c r="U1044" s="8"/>
      <c r="V1044" s="8"/>
      <c r="W1044" s="2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ht="14.25" customHeight="1">
      <c r="A1045" s="1"/>
      <c r="B1045" s="1"/>
      <c r="C1045" s="1"/>
      <c r="E1045" s="12"/>
      <c r="F1045" s="1"/>
      <c r="G1045" s="1"/>
      <c r="H1045" s="1"/>
      <c r="J1045" s="12"/>
      <c r="K1045" s="89"/>
      <c r="L1045" s="10"/>
      <c r="M1045" s="1"/>
      <c r="N1045" s="1"/>
      <c r="Q1045" s="1"/>
      <c r="T1045" s="8"/>
      <c r="U1045" s="8"/>
      <c r="V1045" s="8"/>
      <c r="W1045" s="2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ht="14.25" customHeight="1">
      <c r="A1046" s="1"/>
      <c r="B1046" s="1"/>
      <c r="C1046" s="1"/>
      <c r="E1046" s="12"/>
      <c r="F1046" s="1"/>
      <c r="G1046" s="1"/>
      <c r="H1046" s="1"/>
      <c r="J1046" s="12"/>
      <c r="K1046" s="89"/>
      <c r="L1046" s="10"/>
      <c r="M1046" s="1"/>
      <c r="N1046" s="1"/>
      <c r="Q1046" s="1"/>
      <c r="T1046" s="8"/>
      <c r="U1046" s="8"/>
      <c r="V1046" s="8"/>
      <c r="W1046" s="2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ht="14.25" customHeight="1">
      <c r="A1047" s="1"/>
      <c r="B1047" s="1"/>
      <c r="C1047" s="1"/>
      <c r="E1047" s="12"/>
      <c r="F1047" s="1"/>
      <c r="G1047" s="1"/>
      <c r="H1047" s="1"/>
      <c r="J1047" s="12"/>
      <c r="K1047" s="89"/>
      <c r="L1047" s="10"/>
      <c r="M1047" s="1"/>
      <c r="N1047" s="1"/>
      <c r="Q1047" s="1"/>
      <c r="T1047" s="8"/>
      <c r="U1047" s="8"/>
      <c r="V1047" s="8"/>
      <c r="W1047" s="2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ht="14.25" customHeight="1">
      <c r="A1048" s="1"/>
      <c r="B1048" s="1"/>
      <c r="C1048" s="1"/>
      <c r="E1048" s="12"/>
      <c r="F1048" s="1"/>
      <c r="G1048" s="1"/>
      <c r="H1048" s="1"/>
      <c r="J1048" s="12"/>
      <c r="K1048" s="89"/>
      <c r="L1048" s="10"/>
      <c r="M1048" s="1"/>
      <c r="N1048" s="1"/>
      <c r="Q1048" s="1"/>
      <c r="T1048" s="8"/>
      <c r="U1048" s="8"/>
      <c r="V1048" s="8"/>
      <c r="W1048" s="2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ht="14.25" customHeight="1">
      <c r="A1049" s="1"/>
      <c r="B1049" s="1"/>
      <c r="C1049" s="1"/>
      <c r="E1049" s="12"/>
      <c r="F1049" s="1"/>
      <c r="G1049" s="1"/>
      <c r="H1049" s="1"/>
      <c r="J1049" s="12"/>
      <c r="K1049" s="89"/>
      <c r="L1049" s="10"/>
      <c r="M1049" s="1"/>
      <c r="N1049" s="1"/>
      <c r="Q1049" s="1"/>
      <c r="T1049" s="8"/>
      <c r="U1049" s="8"/>
      <c r="V1049" s="8"/>
      <c r="W1049" s="2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ht="14.25" customHeight="1">
      <c r="A1050" s="1"/>
      <c r="B1050" s="1"/>
      <c r="C1050" s="1"/>
      <c r="E1050" s="12"/>
      <c r="F1050" s="1"/>
      <c r="G1050" s="1"/>
      <c r="H1050" s="1"/>
      <c r="J1050" s="12"/>
      <c r="K1050" s="89"/>
      <c r="L1050" s="10"/>
      <c r="M1050" s="1"/>
      <c r="N1050" s="1"/>
      <c r="Q1050" s="1"/>
      <c r="T1050" s="8"/>
      <c r="U1050" s="8"/>
      <c r="V1050" s="8"/>
      <c r="W1050" s="2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ht="14.25" customHeight="1">
      <c r="A1051" s="1"/>
      <c r="B1051" s="1"/>
      <c r="C1051" s="1"/>
      <c r="E1051" s="12"/>
      <c r="F1051" s="1"/>
      <c r="G1051" s="1"/>
      <c r="H1051" s="1"/>
      <c r="J1051" s="12"/>
      <c r="K1051" s="89"/>
      <c r="L1051" s="10"/>
      <c r="M1051" s="1"/>
      <c r="N1051" s="1"/>
      <c r="Q1051" s="1"/>
      <c r="T1051" s="8"/>
      <c r="U1051" s="8"/>
      <c r="V1051" s="8"/>
      <c r="W1051" s="2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ht="14.25" customHeight="1">
      <c r="A1052" s="1"/>
      <c r="B1052" s="1"/>
      <c r="C1052" s="1"/>
      <c r="E1052" s="12"/>
      <c r="F1052" s="1"/>
      <c r="G1052" s="1"/>
      <c r="H1052" s="1"/>
      <c r="J1052" s="12"/>
      <c r="K1052" s="89"/>
      <c r="L1052" s="10"/>
      <c r="M1052" s="1"/>
      <c r="N1052" s="1"/>
      <c r="Q1052" s="1"/>
      <c r="T1052" s="8"/>
      <c r="U1052" s="8"/>
      <c r="V1052" s="8"/>
      <c r="W1052" s="2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ht="14.25" customHeight="1">
      <c r="A1053" s="1"/>
      <c r="B1053" s="1"/>
      <c r="C1053" s="1"/>
      <c r="E1053" s="12"/>
      <c r="F1053" s="1"/>
      <c r="G1053" s="1"/>
      <c r="H1053" s="1"/>
      <c r="J1053" s="12"/>
      <c r="K1053" s="89"/>
      <c r="L1053" s="10"/>
      <c r="M1053" s="1"/>
      <c r="N1053" s="1"/>
      <c r="Q1053" s="1"/>
      <c r="T1053" s="8"/>
      <c r="U1053" s="8"/>
      <c r="V1053" s="8"/>
      <c r="W1053" s="2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ht="14.25" customHeight="1">
      <c r="A1054" s="1"/>
      <c r="B1054" s="1"/>
      <c r="C1054" s="1"/>
      <c r="E1054" s="12"/>
      <c r="F1054" s="1"/>
      <c r="G1054" s="1"/>
      <c r="H1054" s="1"/>
      <c r="J1054" s="12"/>
      <c r="K1054" s="89"/>
      <c r="L1054" s="10"/>
      <c r="M1054" s="1"/>
      <c r="N1054" s="1"/>
      <c r="Q1054" s="1"/>
      <c r="T1054" s="8"/>
      <c r="U1054" s="8"/>
      <c r="V1054" s="8"/>
      <c r="W1054" s="2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ht="14.25" customHeight="1">
      <c r="A1055" s="1"/>
      <c r="B1055" s="1"/>
      <c r="C1055" s="1"/>
      <c r="E1055" s="12"/>
      <c r="F1055" s="1"/>
      <c r="G1055" s="1"/>
      <c r="H1055" s="1"/>
      <c r="J1055" s="12"/>
      <c r="K1055" s="89"/>
      <c r="L1055" s="10"/>
      <c r="M1055" s="1"/>
      <c r="N1055" s="1"/>
      <c r="Q1055" s="1"/>
      <c r="T1055" s="8"/>
      <c r="U1055" s="8"/>
      <c r="V1055" s="8"/>
      <c r="W1055" s="2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ht="14.25" customHeight="1">
      <c r="A1056" s="1"/>
      <c r="B1056" s="1"/>
      <c r="C1056" s="1"/>
      <c r="E1056" s="12"/>
      <c r="F1056" s="1"/>
      <c r="G1056" s="1"/>
      <c r="H1056" s="1"/>
      <c r="J1056" s="12"/>
      <c r="K1056" s="89"/>
      <c r="L1056" s="10"/>
      <c r="M1056" s="1"/>
      <c r="N1056" s="1"/>
      <c r="Q1056" s="1"/>
      <c r="T1056" s="8"/>
      <c r="U1056" s="8"/>
      <c r="V1056" s="8"/>
      <c r="W1056" s="2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ht="14.25" customHeight="1">
      <c r="A1057" s="1"/>
      <c r="B1057" s="1"/>
      <c r="C1057" s="1"/>
      <c r="E1057" s="12"/>
      <c r="F1057" s="1"/>
      <c r="G1057" s="1"/>
      <c r="H1057" s="1"/>
      <c r="J1057" s="12"/>
      <c r="K1057" s="89"/>
      <c r="L1057" s="10"/>
      <c r="M1057" s="1"/>
      <c r="N1057" s="1"/>
      <c r="Q1057" s="1"/>
      <c r="T1057" s="8"/>
      <c r="U1057" s="8"/>
      <c r="V1057" s="8"/>
      <c r="W1057" s="2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ht="14.25" customHeight="1">
      <c r="A1058" s="1"/>
      <c r="B1058" s="1"/>
      <c r="C1058" s="1"/>
      <c r="E1058" s="12"/>
      <c r="F1058" s="1"/>
      <c r="G1058" s="1"/>
      <c r="H1058" s="1"/>
      <c r="J1058" s="12"/>
      <c r="K1058" s="89"/>
      <c r="L1058" s="10"/>
      <c r="M1058" s="1"/>
      <c r="N1058" s="1"/>
      <c r="Q1058" s="1"/>
      <c r="T1058" s="8"/>
      <c r="U1058" s="8"/>
      <c r="V1058" s="8"/>
      <c r="W1058" s="2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ht="14.25" customHeight="1">
      <c r="A1059" s="1"/>
      <c r="B1059" s="1"/>
      <c r="C1059" s="1"/>
      <c r="E1059" s="12"/>
      <c r="F1059" s="1"/>
      <c r="G1059" s="1"/>
      <c r="H1059" s="1"/>
      <c r="J1059" s="12"/>
      <c r="K1059" s="89"/>
      <c r="L1059" s="10"/>
      <c r="M1059" s="1"/>
      <c r="N1059" s="1"/>
      <c r="Q1059" s="1"/>
      <c r="T1059" s="8"/>
      <c r="U1059" s="8"/>
      <c r="V1059" s="8"/>
      <c r="W1059" s="2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ht="14.25" customHeight="1">
      <c r="A1060" s="1"/>
      <c r="B1060" s="1"/>
      <c r="C1060" s="1"/>
      <c r="E1060" s="12"/>
      <c r="F1060" s="1"/>
      <c r="G1060" s="1"/>
      <c r="H1060" s="1"/>
      <c r="J1060" s="12"/>
      <c r="K1060" s="89"/>
      <c r="L1060" s="10"/>
      <c r="M1060" s="1"/>
      <c r="N1060" s="1"/>
      <c r="Q1060" s="1"/>
      <c r="T1060" s="8"/>
      <c r="U1060" s="8"/>
      <c r="V1060" s="8"/>
      <c r="W1060" s="2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ht="14.25" customHeight="1">
      <c r="A1061" s="1"/>
      <c r="B1061" s="1"/>
      <c r="C1061" s="1"/>
      <c r="E1061" s="12"/>
      <c r="F1061" s="1"/>
      <c r="G1061" s="1"/>
      <c r="H1061" s="1"/>
      <c r="J1061" s="12"/>
      <c r="K1061" s="89"/>
      <c r="L1061" s="10"/>
      <c r="M1061" s="1"/>
      <c r="N1061" s="1"/>
      <c r="Q1061" s="1"/>
      <c r="T1061" s="8"/>
      <c r="U1061" s="8"/>
      <c r="V1061" s="8"/>
      <c r="W1061" s="2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ht="14.25" customHeight="1">
      <c r="A1062" s="1"/>
      <c r="B1062" s="1"/>
      <c r="C1062" s="1"/>
      <c r="E1062" s="12"/>
      <c r="F1062" s="1"/>
      <c r="G1062" s="1"/>
      <c r="H1062" s="1"/>
      <c r="J1062" s="12"/>
      <c r="K1062" s="89"/>
      <c r="L1062" s="10"/>
      <c r="M1062" s="1"/>
      <c r="N1062" s="1"/>
      <c r="Q1062" s="1"/>
      <c r="T1062" s="8"/>
      <c r="U1062" s="8"/>
      <c r="V1062" s="8"/>
      <c r="W1062" s="2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ht="14.25" customHeight="1">
      <c r="A1063" s="1"/>
      <c r="B1063" s="1"/>
      <c r="C1063" s="1"/>
      <c r="E1063" s="12"/>
      <c r="F1063" s="1"/>
      <c r="G1063" s="1"/>
      <c r="H1063" s="1"/>
      <c r="J1063" s="12"/>
      <c r="K1063" s="89"/>
      <c r="L1063" s="10"/>
      <c r="M1063" s="1"/>
      <c r="N1063" s="1"/>
      <c r="Q1063" s="1"/>
      <c r="T1063" s="8"/>
      <c r="U1063" s="8"/>
      <c r="V1063" s="8"/>
      <c r="W1063" s="2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ht="14.25" customHeight="1">
      <c r="A1064" s="1"/>
      <c r="B1064" s="1"/>
      <c r="C1064" s="1"/>
      <c r="E1064" s="12"/>
      <c r="F1064" s="1"/>
      <c r="G1064" s="1"/>
      <c r="H1064" s="1"/>
      <c r="J1064" s="12"/>
      <c r="K1064" s="89"/>
      <c r="L1064" s="10"/>
      <c r="M1064" s="1"/>
      <c r="N1064" s="1"/>
      <c r="Q1064" s="1"/>
      <c r="T1064" s="8"/>
      <c r="U1064" s="8"/>
      <c r="V1064" s="8"/>
      <c r="W1064" s="2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ht="14.25" customHeight="1">
      <c r="A1065" s="1"/>
      <c r="B1065" s="1"/>
      <c r="C1065" s="1"/>
      <c r="E1065" s="12"/>
      <c r="F1065" s="1"/>
      <c r="G1065" s="1"/>
      <c r="H1065" s="1"/>
      <c r="J1065" s="12"/>
      <c r="K1065" s="89"/>
      <c r="L1065" s="10"/>
      <c r="M1065" s="1"/>
      <c r="N1065" s="1"/>
      <c r="Q1065" s="1"/>
      <c r="T1065" s="8"/>
      <c r="U1065" s="8"/>
      <c r="V1065" s="8"/>
      <c r="W1065" s="2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ht="14.25" customHeight="1">
      <c r="A1066" s="1"/>
      <c r="B1066" s="1"/>
      <c r="C1066" s="1"/>
      <c r="E1066" s="12"/>
      <c r="F1066" s="1"/>
      <c r="G1066" s="1"/>
      <c r="H1066" s="1"/>
      <c r="J1066" s="12"/>
      <c r="K1066" s="89"/>
      <c r="L1066" s="10"/>
      <c r="M1066" s="1"/>
      <c r="N1066" s="1"/>
      <c r="Q1066" s="1"/>
      <c r="T1066" s="8"/>
      <c r="U1066" s="8"/>
      <c r="V1066" s="8"/>
      <c r="W1066" s="2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ht="14.25" customHeight="1">
      <c r="A1067" s="1"/>
      <c r="B1067" s="1"/>
      <c r="C1067" s="1"/>
      <c r="E1067" s="12"/>
      <c r="F1067" s="1"/>
      <c r="G1067" s="1"/>
      <c r="H1067" s="1"/>
      <c r="J1067" s="12"/>
      <c r="K1067" s="89"/>
      <c r="L1067" s="10"/>
      <c r="M1067" s="1"/>
      <c r="N1067" s="1"/>
      <c r="Q1067" s="1"/>
      <c r="T1067" s="8"/>
      <c r="U1067" s="8"/>
      <c r="V1067" s="8"/>
      <c r="W1067" s="2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ht="14.25" customHeight="1">
      <c r="A1068" s="1"/>
      <c r="B1068" s="1"/>
      <c r="C1068" s="1"/>
      <c r="E1068" s="12"/>
      <c r="F1068" s="1"/>
      <c r="G1068" s="1"/>
      <c r="H1068" s="1"/>
      <c r="J1068" s="12"/>
      <c r="K1068" s="89"/>
      <c r="L1068" s="10"/>
      <c r="M1068" s="1"/>
      <c r="N1068" s="1"/>
      <c r="Q1068" s="1"/>
      <c r="T1068" s="8"/>
      <c r="U1068" s="8"/>
      <c r="V1068" s="8"/>
      <c r="W1068" s="2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ht="14.25" customHeight="1">
      <c r="A1069" s="1"/>
      <c r="B1069" s="1"/>
      <c r="C1069" s="1"/>
      <c r="E1069" s="12"/>
      <c r="F1069" s="1"/>
      <c r="G1069" s="1"/>
      <c r="H1069" s="1"/>
      <c r="J1069" s="12"/>
      <c r="K1069" s="89"/>
      <c r="L1069" s="10"/>
      <c r="M1069" s="1"/>
      <c r="N1069" s="1"/>
      <c r="Q1069" s="1"/>
      <c r="T1069" s="8"/>
      <c r="U1069" s="8"/>
      <c r="V1069" s="8"/>
      <c r="W1069" s="2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ht="14.25" customHeight="1">
      <c r="A1070" s="1"/>
      <c r="B1070" s="1"/>
      <c r="C1070" s="1"/>
      <c r="E1070" s="12"/>
      <c r="F1070" s="1"/>
      <c r="G1070" s="1"/>
      <c r="H1070" s="1"/>
      <c r="J1070" s="12"/>
      <c r="K1070" s="89"/>
      <c r="L1070" s="10"/>
      <c r="M1070" s="1"/>
      <c r="N1070" s="1"/>
      <c r="Q1070" s="1"/>
      <c r="T1070" s="8"/>
      <c r="U1070" s="8"/>
      <c r="V1070" s="8"/>
      <c r="W1070" s="2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ht="14.25" customHeight="1">
      <c r="A1071" s="1"/>
      <c r="B1071" s="1"/>
      <c r="C1071" s="1"/>
      <c r="E1071" s="12"/>
      <c r="F1071" s="1"/>
      <c r="G1071" s="1"/>
      <c r="H1071" s="1"/>
      <c r="J1071" s="12"/>
      <c r="K1071" s="89"/>
      <c r="L1071" s="10"/>
      <c r="M1071" s="1"/>
      <c r="N1071" s="1"/>
      <c r="Q1071" s="1"/>
      <c r="T1071" s="8"/>
      <c r="U1071" s="8"/>
      <c r="V1071" s="8"/>
      <c r="W1071" s="2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ht="14.25" customHeight="1">
      <c r="A1072" s="1"/>
      <c r="B1072" s="1"/>
      <c r="C1072" s="1"/>
      <c r="E1072" s="12"/>
      <c r="F1072" s="1"/>
      <c r="G1072" s="1"/>
      <c r="H1072" s="1"/>
      <c r="J1072" s="12"/>
      <c r="K1072" s="89"/>
      <c r="L1072" s="10"/>
      <c r="M1072" s="1"/>
      <c r="N1072" s="1"/>
      <c r="Q1072" s="1"/>
      <c r="T1072" s="8"/>
      <c r="U1072" s="8"/>
      <c r="V1072" s="8"/>
      <c r="W1072" s="2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ht="14.25" customHeight="1">
      <c r="A1073" s="1"/>
      <c r="B1073" s="1"/>
      <c r="C1073" s="1"/>
      <c r="E1073" s="12"/>
      <c r="F1073" s="1"/>
      <c r="G1073" s="1"/>
      <c r="H1073" s="1"/>
      <c r="J1073" s="12"/>
      <c r="K1073" s="89"/>
      <c r="L1073" s="10"/>
      <c r="M1073" s="1"/>
      <c r="N1073" s="1"/>
      <c r="Q1073" s="1"/>
      <c r="T1073" s="8"/>
      <c r="U1073" s="8"/>
      <c r="V1073" s="8"/>
      <c r="W1073" s="2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ht="14.25" customHeight="1">
      <c r="A1074" s="1"/>
      <c r="B1074" s="1"/>
      <c r="C1074" s="1"/>
      <c r="E1074" s="12"/>
      <c r="F1074" s="1"/>
      <c r="G1074" s="1"/>
      <c r="H1074" s="1"/>
      <c r="J1074" s="12"/>
      <c r="K1074" s="89"/>
      <c r="L1074" s="10"/>
      <c r="M1074" s="1"/>
      <c r="N1074" s="1"/>
      <c r="Q1074" s="1"/>
      <c r="T1074" s="8"/>
      <c r="U1074" s="8"/>
      <c r="V1074" s="8"/>
      <c r="W1074" s="2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ht="14.25" customHeight="1">
      <c r="A1075" s="1"/>
      <c r="B1075" s="1"/>
      <c r="C1075" s="1"/>
      <c r="E1075" s="12"/>
      <c r="F1075" s="1"/>
      <c r="G1075" s="1"/>
      <c r="H1075" s="1"/>
      <c r="J1075" s="12"/>
      <c r="K1075" s="89"/>
      <c r="L1075" s="10"/>
      <c r="M1075" s="1"/>
      <c r="N1075" s="1"/>
      <c r="Q1075" s="1"/>
      <c r="T1075" s="8"/>
      <c r="U1075" s="8"/>
      <c r="V1075" s="8"/>
      <c r="W1075" s="2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ht="14.25" customHeight="1">
      <c r="A1076" s="1"/>
      <c r="B1076" s="1"/>
      <c r="C1076" s="1"/>
      <c r="E1076" s="12"/>
      <c r="F1076" s="1"/>
      <c r="G1076" s="1"/>
      <c r="H1076" s="1"/>
      <c r="J1076" s="12"/>
      <c r="K1076" s="89"/>
      <c r="L1076" s="10"/>
      <c r="M1076" s="1"/>
      <c r="N1076" s="1"/>
      <c r="Q1076" s="1"/>
      <c r="T1076" s="8"/>
      <c r="U1076" s="8"/>
      <c r="V1076" s="8"/>
      <c r="W1076" s="2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ht="14.25" customHeight="1">
      <c r="A1077" s="1"/>
      <c r="B1077" s="1"/>
      <c r="C1077" s="1"/>
      <c r="E1077" s="12"/>
      <c r="F1077" s="1"/>
      <c r="G1077" s="1"/>
      <c r="H1077" s="1"/>
      <c r="J1077" s="12"/>
      <c r="K1077" s="89"/>
      <c r="L1077" s="10"/>
      <c r="M1077" s="1"/>
      <c r="N1077" s="1"/>
      <c r="Q1077" s="1"/>
      <c r="T1077" s="8"/>
      <c r="U1077" s="8"/>
      <c r="V1077" s="8"/>
      <c r="W1077" s="2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ht="14.25" customHeight="1">
      <c r="A1078" s="1"/>
      <c r="B1078" s="1"/>
      <c r="C1078" s="1"/>
      <c r="E1078" s="12"/>
      <c r="F1078" s="1"/>
      <c r="G1078" s="1"/>
      <c r="H1078" s="1"/>
      <c r="J1078" s="12"/>
      <c r="K1078" s="89"/>
      <c r="L1078" s="10"/>
      <c r="M1078" s="1"/>
      <c r="N1078" s="1"/>
      <c r="Q1078" s="1"/>
      <c r="T1078" s="8"/>
      <c r="U1078" s="8"/>
      <c r="V1078" s="8"/>
      <c r="W1078" s="2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ht="14.25" customHeight="1">
      <c r="A1079" s="1"/>
      <c r="B1079" s="1"/>
      <c r="C1079" s="1"/>
      <c r="E1079" s="12"/>
      <c r="F1079" s="1"/>
      <c r="G1079" s="1"/>
      <c r="H1079" s="1"/>
      <c r="J1079" s="12"/>
      <c r="K1079" s="89"/>
      <c r="L1079" s="10"/>
      <c r="M1079" s="1"/>
      <c r="N1079" s="1"/>
      <c r="Q1079" s="1"/>
      <c r="T1079" s="8"/>
      <c r="U1079" s="8"/>
      <c r="V1079" s="8"/>
      <c r="W1079" s="2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ht="14.25" customHeight="1">
      <c r="A1080" s="1"/>
      <c r="B1080" s="1"/>
      <c r="C1080" s="1"/>
      <c r="E1080" s="12"/>
      <c r="F1080" s="1"/>
      <c r="G1080" s="1"/>
      <c r="H1080" s="1"/>
      <c r="J1080" s="12"/>
      <c r="K1080" s="89"/>
      <c r="L1080" s="10"/>
      <c r="M1080" s="1"/>
      <c r="N1080" s="1"/>
      <c r="Q1080" s="1"/>
      <c r="T1080" s="8"/>
      <c r="U1080" s="8"/>
      <c r="V1080" s="8"/>
      <c r="W1080" s="2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ht="14.25" customHeight="1">
      <c r="A1081" s="1"/>
      <c r="B1081" s="1"/>
      <c r="C1081" s="1"/>
      <c r="E1081" s="12"/>
      <c r="F1081" s="1"/>
      <c r="G1081" s="1"/>
      <c r="H1081" s="1"/>
      <c r="J1081" s="12"/>
      <c r="K1081" s="89"/>
      <c r="L1081" s="10"/>
      <c r="M1081" s="1"/>
      <c r="N1081" s="1"/>
      <c r="Q1081" s="1"/>
      <c r="T1081" s="8"/>
      <c r="U1081" s="8"/>
      <c r="V1081" s="8"/>
      <c r="W1081" s="2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ht="14.25" customHeight="1">
      <c r="A1082" s="1"/>
      <c r="B1082" s="1"/>
      <c r="C1082" s="1"/>
      <c r="E1082" s="12"/>
      <c r="F1082" s="1"/>
      <c r="G1082" s="1"/>
      <c r="H1082" s="1"/>
      <c r="J1082" s="12"/>
      <c r="K1082" s="89"/>
      <c r="L1082" s="10"/>
      <c r="M1082" s="1"/>
      <c r="N1082" s="1"/>
      <c r="Q1082" s="1"/>
      <c r="T1082" s="8"/>
      <c r="U1082" s="8"/>
      <c r="V1082" s="8"/>
      <c r="W1082" s="2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ht="14.25" customHeight="1">
      <c r="A1083" s="1"/>
      <c r="B1083" s="1"/>
      <c r="C1083" s="1"/>
      <c r="E1083" s="12"/>
      <c r="F1083" s="1"/>
      <c r="G1083" s="1"/>
      <c r="H1083" s="1"/>
      <c r="J1083" s="12"/>
      <c r="K1083" s="89"/>
      <c r="L1083" s="10"/>
      <c r="M1083" s="1"/>
      <c r="N1083" s="1"/>
      <c r="Q1083" s="1"/>
      <c r="T1083" s="8"/>
      <c r="U1083" s="8"/>
      <c r="V1083" s="8"/>
      <c r="W1083" s="2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ht="14.25" customHeight="1">
      <c r="A1084" s="1"/>
      <c r="B1084" s="1"/>
      <c r="C1084" s="1"/>
      <c r="E1084" s="12"/>
      <c r="F1084" s="1"/>
      <c r="G1084" s="1"/>
      <c r="H1084" s="1"/>
      <c r="J1084" s="12"/>
      <c r="K1084" s="89"/>
      <c r="L1084" s="10"/>
      <c r="M1084" s="1"/>
      <c r="N1084" s="1"/>
      <c r="Q1084" s="1"/>
      <c r="T1084" s="8"/>
      <c r="U1084" s="8"/>
      <c r="V1084" s="8"/>
      <c r="W1084" s="2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ht="14.25" customHeight="1">
      <c r="A1085" s="1"/>
      <c r="B1085" s="1"/>
      <c r="C1085" s="1"/>
      <c r="E1085" s="12"/>
      <c r="F1085" s="1"/>
      <c r="G1085" s="1"/>
      <c r="H1085" s="1"/>
      <c r="J1085" s="12"/>
      <c r="K1085" s="89"/>
      <c r="L1085" s="10"/>
      <c r="M1085" s="1"/>
      <c r="N1085" s="1"/>
      <c r="Q1085" s="1"/>
      <c r="T1085" s="8"/>
      <c r="U1085" s="8"/>
      <c r="V1085" s="8"/>
      <c r="W1085" s="2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ht="14.25" customHeight="1">
      <c r="A1086" s="1"/>
      <c r="B1086" s="1"/>
      <c r="C1086" s="1"/>
      <c r="E1086" s="12"/>
      <c r="F1086" s="1"/>
      <c r="G1086" s="1"/>
      <c r="H1086" s="1"/>
      <c r="J1086" s="12"/>
      <c r="K1086" s="89"/>
      <c r="L1086" s="10"/>
      <c r="M1086" s="1"/>
      <c r="N1086" s="1"/>
      <c r="Q1086" s="1"/>
      <c r="T1086" s="8"/>
      <c r="U1086" s="8"/>
      <c r="V1086" s="8"/>
      <c r="W1086" s="2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ht="14.25" customHeight="1">
      <c r="A1087" s="1"/>
      <c r="B1087" s="1"/>
      <c r="C1087" s="1"/>
      <c r="E1087" s="12"/>
      <c r="F1087" s="1"/>
      <c r="G1087" s="1"/>
      <c r="H1087" s="1"/>
      <c r="J1087" s="12"/>
      <c r="K1087" s="89"/>
      <c r="L1087" s="10"/>
      <c r="M1087" s="1"/>
      <c r="N1087" s="1"/>
      <c r="Q1087" s="1"/>
      <c r="T1087" s="8"/>
      <c r="U1087" s="8"/>
      <c r="V1087" s="8"/>
      <c r="W1087" s="2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ht="14.25" customHeight="1">
      <c r="A1088" s="1"/>
      <c r="B1088" s="1"/>
      <c r="C1088" s="1"/>
      <c r="E1088" s="12"/>
      <c r="F1088" s="1"/>
      <c r="G1088" s="1"/>
      <c r="H1088" s="1"/>
      <c r="J1088" s="12"/>
      <c r="K1088" s="89"/>
      <c r="L1088" s="10"/>
      <c r="M1088" s="1"/>
      <c r="N1088" s="1"/>
      <c r="Q1088" s="1"/>
      <c r="T1088" s="8"/>
      <c r="U1088" s="8"/>
      <c r="V1088" s="8"/>
      <c r="W1088" s="2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ht="14.25" customHeight="1">
      <c r="A1089" s="1"/>
      <c r="B1089" s="1"/>
      <c r="C1089" s="1"/>
      <c r="E1089" s="12"/>
      <c r="F1089" s="1"/>
      <c r="G1089" s="1"/>
      <c r="H1089" s="1"/>
      <c r="J1089" s="12"/>
      <c r="K1089" s="89"/>
      <c r="L1089" s="10"/>
      <c r="M1089" s="1"/>
      <c r="N1089" s="1"/>
      <c r="Q1089" s="1"/>
      <c r="T1089" s="8"/>
      <c r="U1089" s="8"/>
      <c r="V1089" s="8"/>
      <c r="W1089" s="2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ht="14.25" customHeight="1">
      <c r="A1090" s="1"/>
      <c r="B1090" s="1"/>
      <c r="C1090" s="1"/>
      <c r="E1090" s="12"/>
      <c r="F1090" s="1"/>
      <c r="G1090" s="1"/>
      <c r="H1090" s="1"/>
      <c r="J1090" s="12"/>
      <c r="K1090" s="89"/>
      <c r="L1090" s="10"/>
      <c r="M1090" s="1"/>
      <c r="N1090" s="1"/>
      <c r="Q1090" s="1"/>
      <c r="T1090" s="8"/>
      <c r="U1090" s="8"/>
      <c r="V1090" s="8"/>
      <c r="W1090" s="2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ht="14.25" customHeight="1">
      <c r="A1091" s="1"/>
      <c r="B1091" s="1"/>
      <c r="C1091" s="1"/>
      <c r="E1091" s="12"/>
      <c r="F1091" s="1"/>
      <c r="G1091" s="1"/>
      <c r="H1091" s="1"/>
      <c r="J1091" s="12"/>
      <c r="K1091" s="89"/>
      <c r="L1091" s="10"/>
      <c r="M1091" s="1"/>
      <c r="N1091" s="1"/>
      <c r="Q1091" s="1"/>
      <c r="T1091" s="8"/>
      <c r="U1091" s="8"/>
      <c r="V1091" s="8"/>
      <c r="W1091" s="2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ht="14.25" customHeight="1">
      <c r="A1092" s="1"/>
      <c r="B1092" s="1"/>
      <c r="C1092" s="1"/>
      <c r="E1092" s="12"/>
      <c r="F1092" s="1"/>
      <c r="G1092" s="1"/>
      <c r="H1092" s="1"/>
      <c r="J1092" s="12"/>
      <c r="K1092" s="89"/>
      <c r="L1092" s="10"/>
      <c r="M1092" s="1"/>
      <c r="N1092" s="1"/>
      <c r="Q1092" s="1"/>
      <c r="T1092" s="8"/>
      <c r="U1092" s="8"/>
      <c r="V1092" s="8"/>
      <c r="W1092" s="2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ht="14.25" customHeight="1">
      <c r="A1093" s="1"/>
      <c r="B1093" s="1"/>
      <c r="C1093" s="1"/>
      <c r="E1093" s="12"/>
      <c r="F1093" s="1"/>
      <c r="G1093" s="1"/>
      <c r="H1093" s="1"/>
      <c r="J1093" s="12"/>
      <c r="K1093" s="89"/>
      <c r="L1093" s="10"/>
      <c r="M1093" s="1"/>
      <c r="N1093" s="1"/>
      <c r="Q1093" s="1"/>
      <c r="T1093" s="8"/>
      <c r="U1093" s="8"/>
      <c r="V1093" s="8"/>
      <c r="W1093" s="2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ht="14.25" customHeight="1">
      <c r="A1094" s="1"/>
      <c r="B1094" s="1"/>
      <c r="C1094" s="1"/>
      <c r="E1094" s="12"/>
      <c r="F1094" s="1"/>
      <c r="G1094" s="1"/>
      <c r="H1094" s="1"/>
      <c r="J1094" s="12"/>
      <c r="K1094" s="89"/>
      <c r="L1094" s="10"/>
      <c r="M1094" s="1"/>
      <c r="N1094" s="1"/>
      <c r="Q1094" s="1"/>
      <c r="T1094" s="8"/>
      <c r="U1094" s="8"/>
      <c r="V1094" s="8"/>
      <c r="W1094" s="2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ht="14.25" customHeight="1">
      <c r="A1095" s="1"/>
      <c r="B1095" s="1"/>
      <c r="C1095" s="1"/>
      <c r="E1095" s="12"/>
      <c r="F1095" s="1"/>
      <c r="G1095" s="1"/>
      <c r="H1095" s="1"/>
      <c r="J1095" s="12"/>
      <c r="K1095" s="89"/>
      <c r="L1095" s="10"/>
      <c r="M1095" s="1"/>
      <c r="N1095" s="1"/>
      <c r="Q1095" s="1"/>
      <c r="T1095" s="8"/>
      <c r="U1095" s="8"/>
      <c r="V1095" s="8"/>
      <c r="W1095" s="2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ht="14.25" customHeight="1">
      <c r="A1096" s="1"/>
      <c r="B1096" s="1"/>
      <c r="C1096" s="1"/>
      <c r="E1096" s="12"/>
      <c r="F1096" s="1"/>
      <c r="G1096" s="1"/>
      <c r="H1096" s="1"/>
      <c r="J1096" s="12"/>
      <c r="K1096" s="89"/>
      <c r="L1096" s="10"/>
      <c r="M1096" s="1"/>
      <c r="N1096" s="1"/>
      <c r="Q1096" s="1"/>
      <c r="T1096" s="8"/>
      <c r="U1096" s="8"/>
      <c r="V1096" s="8"/>
      <c r="W1096" s="2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ht="14.25" customHeight="1">
      <c r="A1097" s="1"/>
      <c r="B1097" s="1"/>
      <c r="C1097" s="1"/>
      <c r="E1097" s="12"/>
      <c r="F1097" s="1"/>
      <c r="G1097" s="1"/>
      <c r="H1097" s="1"/>
      <c r="J1097" s="12"/>
      <c r="K1097" s="89"/>
      <c r="L1097" s="10"/>
      <c r="M1097" s="1"/>
      <c r="N1097" s="1"/>
      <c r="Q1097" s="1"/>
      <c r="T1097" s="8"/>
      <c r="U1097" s="8"/>
      <c r="V1097" s="8"/>
      <c r="W1097" s="2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ht="14.25" customHeight="1">
      <c r="A1098" s="1"/>
      <c r="B1098" s="1"/>
      <c r="C1098" s="1"/>
      <c r="E1098" s="12"/>
      <c r="F1098" s="1"/>
      <c r="G1098" s="1"/>
      <c r="H1098" s="1"/>
      <c r="J1098" s="12"/>
      <c r="K1098" s="89"/>
      <c r="L1098" s="10"/>
      <c r="M1098" s="1"/>
      <c r="N1098" s="1"/>
      <c r="Q1098" s="1"/>
      <c r="T1098" s="8"/>
      <c r="U1098" s="8"/>
      <c r="V1098" s="8"/>
      <c r="W1098" s="2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ht="14.25" customHeight="1">
      <c r="A1099" s="1"/>
      <c r="B1099" s="1"/>
      <c r="C1099" s="1"/>
      <c r="E1099" s="12"/>
      <c r="F1099" s="1"/>
      <c r="G1099" s="1"/>
      <c r="H1099" s="1"/>
      <c r="J1099" s="12"/>
      <c r="K1099" s="89"/>
      <c r="L1099" s="10"/>
      <c r="M1099" s="1"/>
      <c r="N1099" s="1"/>
      <c r="Q1099" s="1"/>
      <c r="T1099" s="8"/>
      <c r="U1099" s="8"/>
      <c r="V1099" s="8"/>
      <c r="W1099" s="2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ht="14.25" customHeight="1">
      <c r="A1100" s="1"/>
      <c r="B1100" s="1"/>
      <c r="C1100" s="1"/>
      <c r="E1100" s="12"/>
      <c r="F1100" s="1"/>
      <c r="G1100" s="1"/>
      <c r="H1100" s="1"/>
      <c r="J1100" s="12"/>
      <c r="K1100" s="89"/>
      <c r="L1100" s="10"/>
      <c r="M1100" s="1"/>
      <c r="N1100" s="1"/>
      <c r="Q1100" s="1"/>
      <c r="T1100" s="8"/>
      <c r="U1100" s="8"/>
      <c r="V1100" s="8"/>
      <c r="W1100" s="2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ht="14.25" customHeight="1">
      <c r="A1101" s="1"/>
      <c r="B1101" s="1"/>
      <c r="C1101" s="1"/>
      <c r="E1101" s="12"/>
      <c r="F1101" s="1"/>
      <c r="G1101" s="1"/>
      <c r="H1101" s="1"/>
      <c r="J1101" s="12"/>
      <c r="K1101" s="89"/>
      <c r="L1101" s="10"/>
      <c r="M1101" s="1"/>
      <c r="N1101" s="1"/>
      <c r="Q1101" s="1"/>
      <c r="T1101" s="8"/>
      <c r="U1101" s="8"/>
      <c r="V1101" s="8"/>
      <c r="W1101" s="2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ht="14.25" customHeight="1">
      <c r="A1102" s="1"/>
      <c r="B1102" s="1"/>
      <c r="C1102" s="1"/>
      <c r="E1102" s="12"/>
      <c r="F1102" s="1"/>
      <c r="G1102" s="1"/>
      <c r="H1102" s="1"/>
      <c r="J1102" s="12"/>
      <c r="K1102" s="89"/>
      <c r="L1102" s="10"/>
      <c r="M1102" s="1"/>
      <c r="N1102" s="1"/>
      <c r="Q1102" s="1"/>
      <c r="T1102" s="8"/>
      <c r="U1102" s="8"/>
      <c r="V1102" s="8"/>
      <c r="W1102" s="2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ht="14.25" customHeight="1">
      <c r="A1103" s="1"/>
      <c r="B1103" s="1"/>
      <c r="C1103" s="1"/>
      <c r="E1103" s="12"/>
      <c r="F1103" s="1"/>
      <c r="G1103" s="1"/>
      <c r="H1103" s="1"/>
      <c r="J1103" s="12"/>
      <c r="K1103" s="89"/>
      <c r="L1103" s="10"/>
      <c r="M1103" s="1"/>
      <c r="N1103" s="1"/>
      <c r="Q1103" s="1"/>
      <c r="T1103" s="8"/>
      <c r="U1103" s="8"/>
      <c r="V1103" s="8"/>
      <c r="W1103" s="2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ht="14.25" customHeight="1">
      <c r="A1104" s="1"/>
      <c r="B1104" s="1"/>
      <c r="C1104" s="1"/>
      <c r="E1104" s="12"/>
      <c r="F1104" s="1"/>
      <c r="G1104" s="1"/>
      <c r="H1104" s="1"/>
      <c r="J1104" s="12"/>
      <c r="K1104" s="89"/>
      <c r="L1104" s="10"/>
      <c r="M1104" s="1"/>
      <c r="N1104" s="1"/>
      <c r="Q1104" s="1"/>
      <c r="T1104" s="8"/>
      <c r="U1104" s="8"/>
      <c r="V1104" s="8"/>
      <c r="W1104" s="2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ht="14.25" customHeight="1">
      <c r="A1105" s="1"/>
      <c r="B1105" s="1"/>
      <c r="C1105" s="1"/>
      <c r="E1105" s="12"/>
      <c r="F1105" s="1"/>
      <c r="G1105" s="1"/>
      <c r="H1105" s="1"/>
      <c r="J1105" s="12"/>
      <c r="K1105" s="89"/>
      <c r="L1105" s="10"/>
      <c r="M1105" s="1"/>
      <c r="N1105" s="1"/>
      <c r="Q1105" s="1"/>
      <c r="T1105" s="8"/>
      <c r="U1105" s="8"/>
      <c r="V1105" s="8"/>
      <c r="W1105" s="2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ht="14.25" customHeight="1">
      <c r="A1106" s="1"/>
      <c r="B1106" s="1"/>
      <c r="C1106" s="1"/>
      <c r="E1106" s="12"/>
      <c r="F1106" s="1"/>
      <c r="G1106" s="1"/>
      <c r="H1106" s="1"/>
      <c r="J1106" s="12"/>
      <c r="K1106" s="89"/>
      <c r="L1106" s="10"/>
      <c r="M1106" s="1"/>
      <c r="N1106" s="1"/>
      <c r="Q1106" s="1"/>
      <c r="T1106" s="8"/>
      <c r="U1106" s="8"/>
      <c r="V1106" s="8"/>
      <c r="W1106" s="2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ht="14.25" customHeight="1">
      <c r="A1107" s="1"/>
      <c r="B1107" s="1"/>
      <c r="C1107" s="1"/>
      <c r="E1107" s="12"/>
      <c r="F1107" s="1"/>
      <c r="G1107" s="1"/>
      <c r="H1107" s="1"/>
      <c r="J1107" s="12"/>
      <c r="K1107" s="89"/>
      <c r="L1107" s="10"/>
      <c r="M1107" s="1"/>
      <c r="N1107" s="1"/>
      <c r="Q1107" s="1"/>
      <c r="T1107" s="8"/>
      <c r="U1107" s="8"/>
      <c r="V1107" s="8"/>
      <c r="W1107" s="2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ht="14.25" customHeight="1">
      <c r="A1108" s="1"/>
      <c r="B1108" s="1"/>
      <c r="C1108" s="1"/>
      <c r="E1108" s="12"/>
      <c r="F1108" s="1"/>
      <c r="G1108" s="1"/>
      <c r="H1108" s="1"/>
      <c r="J1108" s="12"/>
      <c r="K1108" s="89"/>
      <c r="L1108" s="10"/>
      <c r="M1108" s="1"/>
      <c r="N1108" s="1"/>
      <c r="Q1108" s="1"/>
      <c r="T1108" s="8"/>
      <c r="U1108" s="8"/>
      <c r="V1108" s="8"/>
      <c r="W1108" s="2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ht="14.25" customHeight="1">
      <c r="A1109" s="1"/>
      <c r="B1109" s="1"/>
      <c r="C1109" s="1"/>
      <c r="E1109" s="12"/>
      <c r="F1109" s="1"/>
      <c r="G1109" s="1"/>
      <c r="H1109" s="1"/>
      <c r="J1109" s="12"/>
      <c r="K1109" s="89"/>
      <c r="L1109" s="10"/>
      <c r="M1109" s="1"/>
      <c r="N1109" s="1"/>
      <c r="Q1109" s="1"/>
      <c r="T1109" s="8"/>
      <c r="U1109" s="8"/>
      <c r="V1109" s="8"/>
      <c r="W1109" s="2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ht="14.25" customHeight="1">
      <c r="A1110" s="1"/>
      <c r="B1110" s="1"/>
      <c r="C1110" s="1"/>
      <c r="E1110" s="12"/>
      <c r="F1110" s="1"/>
      <c r="G1110" s="1"/>
      <c r="H1110" s="1"/>
      <c r="J1110" s="12"/>
      <c r="K1110" s="89"/>
      <c r="L1110" s="10"/>
      <c r="M1110" s="1"/>
      <c r="N1110" s="1"/>
      <c r="Q1110" s="1"/>
      <c r="T1110" s="8"/>
      <c r="U1110" s="8"/>
      <c r="V1110" s="8"/>
      <c r="W1110" s="2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ht="14.25" customHeight="1">
      <c r="A1111" s="1"/>
      <c r="B1111" s="1"/>
      <c r="C1111" s="1"/>
      <c r="E1111" s="12"/>
      <c r="F1111" s="1"/>
      <c r="G1111" s="1"/>
      <c r="H1111" s="1"/>
      <c r="J1111" s="12"/>
      <c r="K1111" s="89"/>
      <c r="L1111" s="10"/>
      <c r="M1111" s="1"/>
      <c r="N1111" s="1"/>
      <c r="Q1111" s="1"/>
      <c r="T1111" s="8"/>
      <c r="U1111" s="8"/>
      <c r="V1111" s="8"/>
      <c r="W1111" s="2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ht="14.25" customHeight="1">
      <c r="A1112" s="1"/>
      <c r="B1112" s="1"/>
      <c r="C1112" s="1"/>
      <c r="E1112" s="12"/>
      <c r="F1112" s="1"/>
      <c r="G1112" s="1"/>
      <c r="H1112" s="1"/>
      <c r="J1112" s="12"/>
      <c r="K1112" s="89"/>
      <c r="L1112" s="10"/>
      <c r="M1112" s="1"/>
      <c r="N1112" s="1"/>
      <c r="Q1112" s="1"/>
      <c r="T1112" s="8"/>
      <c r="U1112" s="8"/>
      <c r="V1112" s="8"/>
      <c r="W1112" s="2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ht="14.25" customHeight="1">
      <c r="A1113" s="1"/>
      <c r="B1113" s="1"/>
      <c r="C1113" s="1"/>
      <c r="E1113" s="12"/>
      <c r="F1113" s="1"/>
      <c r="G1113" s="1"/>
      <c r="H1113" s="1"/>
      <c r="J1113" s="12"/>
      <c r="K1113" s="89"/>
      <c r="L1113" s="10"/>
      <c r="M1113" s="1"/>
      <c r="N1113" s="1"/>
      <c r="Q1113" s="1"/>
      <c r="T1113" s="8"/>
      <c r="U1113" s="8"/>
      <c r="V1113" s="8"/>
      <c r="W1113" s="2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ht="14.25" customHeight="1">
      <c r="A1114" s="1"/>
      <c r="B1114" s="1"/>
      <c r="C1114" s="1"/>
      <c r="E1114" s="12"/>
      <c r="F1114" s="1"/>
      <c r="G1114" s="1"/>
      <c r="H1114" s="1"/>
      <c r="J1114" s="12"/>
      <c r="K1114" s="89"/>
      <c r="L1114" s="10"/>
      <c r="M1114" s="1"/>
      <c r="N1114" s="1"/>
      <c r="Q1114" s="1"/>
      <c r="T1114" s="8"/>
      <c r="U1114" s="8"/>
      <c r="V1114" s="8"/>
      <c r="W1114" s="2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ht="14.25" customHeight="1">
      <c r="A1115" s="1"/>
      <c r="B1115" s="1"/>
      <c r="C1115" s="1"/>
      <c r="E1115" s="12"/>
      <c r="F1115" s="1"/>
      <c r="G1115" s="1"/>
      <c r="H1115" s="1"/>
      <c r="J1115" s="12"/>
      <c r="K1115" s="89"/>
      <c r="L1115" s="10"/>
      <c r="M1115" s="1"/>
      <c r="N1115" s="1"/>
      <c r="Q1115" s="1"/>
      <c r="T1115" s="8"/>
      <c r="U1115" s="8"/>
      <c r="V1115" s="8"/>
      <c r="W1115" s="2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ht="14.25" customHeight="1">
      <c r="A1116" s="1"/>
      <c r="B1116" s="1"/>
      <c r="C1116" s="1"/>
      <c r="E1116" s="12"/>
      <c r="F1116" s="1"/>
      <c r="G1116" s="1"/>
      <c r="H1116" s="1"/>
      <c r="J1116" s="12"/>
      <c r="K1116" s="89"/>
      <c r="L1116" s="10"/>
      <c r="M1116" s="1"/>
      <c r="N1116" s="1"/>
      <c r="Q1116" s="1"/>
      <c r="T1116" s="8"/>
      <c r="U1116" s="8"/>
      <c r="V1116" s="8"/>
      <c r="W1116" s="2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ht="14.25" customHeight="1">
      <c r="A1117" s="1"/>
      <c r="B1117" s="1"/>
      <c r="C1117" s="1"/>
      <c r="E1117" s="12"/>
      <c r="F1117" s="1"/>
      <c r="G1117" s="1"/>
      <c r="H1117" s="1"/>
      <c r="J1117" s="12"/>
      <c r="K1117" s="89"/>
      <c r="L1117" s="10"/>
      <c r="M1117" s="1"/>
      <c r="N1117" s="1"/>
      <c r="Q1117" s="1"/>
      <c r="T1117" s="8"/>
      <c r="U1117" s="8"/>
      <c r="V1117" s="8"/>
      <c r="W1117" s="2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ht="14.25" customHeight="1">
      <c r="A1118" s="1"/>
      <c r="B1118" s="1"/>
      <c r="C1118" s="1"/>
      <c r="E1118" s="12"/>
      <c r="F1118" s="1"/>
      <c r="G1118" s="1"/>
      <c r="H1118" s="1"/>
      <c r="J1118" s="12"/>
      <c r="K1118" s="89"/>
      <c r="L1118" s="10"/>
      <c r="M1118" s="1"/>
      <c r="N1118" s="1"/>
      <c r="Q1118" s="1"/>
      <c r="T1118" s="8"/>
      <c r="U1118" s="8"/>
      <c r="V1118" s="8"/>
      <c r="W1118" s="2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ht="14.25" customHeight="1">
      <c r="A1119" s="1"/>
      <c r="B1119" s="1"/>
      <c r="C1119" s="1"/>
      <c r="E1119" s="12"/>
      <c r="F1119" s="1"/>
      <c r="G1119" s="1"/>
      <c r="H1119" s="1"/>
      <c r="J1119" s="12"/>
      <c r="K1119" s="89"/>
      <c r="L1119" s="10"/>
      <c r="M1119" s="1"/>
      <c r="N1119" s="1"/>
      <c r="Q1119" s="1"/>
      <c r="T1119" s="8"/>
      <c r="U1119" s="8"/>
      <c r="V1119" s="8"/>
      <c r="W1119" s="2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ht="14.25" customHeight="1">
      <c r="A1120" s="1"/>
      <c r="B1120" s="1"/>
      <c r="C1120" s="1"/>
      <c r="E1120" s="12"/>
      <c r="F1120" s="1"/>
      <c r="G1120" s="1"/>
      <c r="H1120" s="1"/>
      <c r="J1120" s="12"/>
      <c r="K1120" s="89"/>
      <c r="L1120" s="10"/>
      <c r="M1120" s="1"/>
      <c r="N1120" s="1"/>
      <c r="Q1120" s="1"/>
      <c r="T1120" s="8"/>
      <c r="U1120" s="8"/>
      <c r="V1120" s="8"/>
      <c r="W1120" s="2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ht="14.25" customHeight="1">
      <c r="A1121" s="1"/>
      <c r="B1121" s="1"/>
      <c r="C1121" s="1"/>
      <c r="E1121" s="12"/>
      <c r="F1121" s="1"/>
      <c r="G1121" s="1"/>
      <c r="H1121" s="1"/>
      <c r="J1121" s="12"/>
      <c r="K1121" s="89"/>
      <c r="L1121" s="10"/>
      <c r="M1121" s="1"/>
      <c r="N1121" s="1"/>
      <c r="Q1121" s="1"/>
      <c r="T1121" s="8"/>
      <c r="U1121" s="8"/>
      <c r="V1121" s="8"/>
      <c r="W1121" s="2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ht="14.25" customHeight="1">
      <c r="A1122" s="1"/>
      <c r="B1122" s="1"/>
      <c r="C1122" s="1"/>
      <c r="E1122" s="12"/>
      <c r="F1122" s="1"/>
      <c r="G1122" s="1"/>
      <c r="H1122" s="1"/>
      <c r="J1122" s="12"/>
      <c r="K1122" s="89"/>
      <c r="L1122" s="10"/>
      <c r="M1122" s="1"/>
      <c r="N1122" s="1"/>
      <c r="Q1122" s="1"/>
      <c r="T1122" s="8"/>
      <c r="U1122" s="8"/>
      <c r="V1122" s="8"/>
      <c r="W1122" s="2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ht="14.25" customHeight="1">
      <c r="A1123" s="1"/>
      <c r="B1123" s="1"/>
      <c r="C1123" s="1"/>
      <c r="E1123" s="12"/>
      <c r="F1123" s="1"/>
      <c r="G1123" s="1"/>
      <c r="H1123" s="1"/>
      <c r="J1123" s="12"/>
      <c r="K1123" s="89"/>
      <c r="L1123" s="10"/>
      <c r="M1123" s="1"/>
      <c r="N1123" s="1"/>
      <c r="Q1123" s="1"/>
      <c r="T1123" s="8"/>
      <c r="U1123" s="8"/>
      <c r="V1123" s="8"/>
      <c r="W1123" s="2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ht="14.25" customHeight="1">
      <c r="A1124" s="1"/>
      <c r="B1124" s="1"/>
      <c r="C1124" s="1"/>
      <c r="E1124" s="12"/>
      <c r="F1124" s="1"/>
      <c r="G1124" s="1"/>
      <c r="H1124" s="1"/>
      <c r="J1124" s="12"/>
      <c r="K1124" s="89"/>
      <c r="L1124" s="10"/>
      <c r="M1124" s="1"/>
      <c r="N1124" s="1"/>
      <c r="Q1124" s="1"/>
      <c r="T1124" s="8"/>
      <c r="U1124" s="8"/>
      <c r="V1124" s="8"/>
      <c r="W1124" s="2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ht="14.25" customHeight="1">
      <c r="A1125" s="1"/>
      <c r="B1125" s="1"/>
      <c r="C1125" s="1"/>
      <c r="E1125" s="12"/>
      <c r="F1125" s="1"/>
      <c r="G1125" s="1"/>
      <c r="H1125" s="1"/>
      <c r="J1125" s="12"/>
      <c r="K1125" s="89"/>
      <c r="L1125" s="10"/>
      <c r="M1125" s="1"/>
      <c r="N1125" s="1"/>
      <c r="Q1125" s="1"/>
      <c r="T1125" s="8"/>
      <c r="U1125" s="8"/>
      <c r="V1125" s="8"/>
      <c r="W1125" s="2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ht="14.25" customHeight="1">
      <c r="A1126" s="1"/>
      <c r="B1126" s="1"/>
      <c r="C1126" s="1"/>
      <c r="E1126" s="12"/>
      <c r="F1126" s="1"/>
      <c r="G1126" s="1"/>
      <c r="H1126" s="1"/>
      <c r="J1126" s="12"/>
      <c r="K1126" s="89"/>
      <c r="L1126" s="10"/>
      <c r="M1126" s="1"/>
      <c r="N1126" s="1"/>
      <c r="Q1126" s="1"/>
      <c r="T1126" s="8"/>
      <c r="U1126" s="8"/>
      <c r="V1126" s="8"/>
      <c r="W1126" s="2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ht="14.25" customHeight="1">
      <c r="A1127" s="1"/>
      <c r="B1127" s="1"/>
      <c r="C1127" s="1"/>
      <c r="E1127" s="12"/>
      <c r="F1127" s="1"/>
      <c r="G1127" s="1"/>
      <c r="H1127" s="1"/>
      <c r="J1127" s="12"/>
      <c r="K1127" s="89"/>
      <c r="L1127" s="10"/>
      <c r="M1127" s="1"/>
      <c r="N1127" s="1"/>
      <c r="Q1127" s="1"/>
      <c r="T1127" s="8"/>
      <c r="U1127" s="8"/>
      <c r="V1127" s="8"/>
      <c r="W1127" s="2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ht="14.25" customHeight="1">
      <c r="A1128" s="1"/>
      <c r="B1128" s="1"/>
      <c r="C1128" s="1"/>
      <c r="E1128" s="12"/>
      <c r="F1128" s="1"/>
      <c r="G1128" s="1"/>
      <c r="H1128" s="1"/>
      <c r="J1128" s="12"/>
      <c r="K1128" s="89"/>
      <c r="L1128" s="10"/>
      <c r="M1128" s="1"/>
      <c r="N1128" s="1"/>
      <c r="Q1128" s="1"/>
      <c r="T1128" s="8"/>
      <c r="U1128" s="8"/>
      <c r="V1128" s="8"/>
      <c r="W1128" s="2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ht="14.25" customHeight="1">
      <c r="A1129" s="1"/>
      <c r="B1129" s="1"/>
      <c r="C1129" s="1"/>
      <c r="E1129" s="12"/>
      <c r="F1129" s="1"/>
      <c r="G1129" s="1"/>
      <c r="H1129" s="1"/>
      <c r="J1129" s="12"/>
      <c r="K1129" s="89"/>
      <c r="L1129" s="10"/>
      <c r="M1129" s="1"/>
      <c r="N1129" s="1"/>
      <c r="Q1129" s="1"/>
      <c r="T1129" s="8"/>
      <c r="U1129" s="8"/>
      <c r="V1129" s="8"/>
      <c r="W1129" s="2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ht="14.25" customHeight="1">
      <c r="A1130" s="1"/>
      <c r="B1130" s="1"/>
      <c r="C1130" s="1"/>
      <c r="E1130" s="12"/>
      <c r="F1130" s="1"/>
      <c r="G1130" s="1"/>
      <c r="H1130" s="1"/>
      <c r="J1130" s="12"/>
      <c r="K1130" s="89"/>
      <c r="L1130" s="10"/>
      <c r="M1130" s="1"/>
      <c r="N1130" s="1"/>
      <c r="Q1130" s="1"/>
      <c r="T1130" s="8"/>
      <c r="U1130" s="8"/>
      <c r="V1130" s="8"/>
      <c r="W1130" s="2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ht="14.25" customHeight="1">
      <c r="A1131" s="1"/>
      <c r="B1131" s="1"/>
      <c r="C1131" s="1"/>
      <c r="E1131" s="12"/>
      <c r="F1131" s="1"/>
      <c r="G1131" s="1"/>
      <c r="H1131" s="1"/>
      <c r="J1131" s="12"/>
      <c r="K1131" s="89"/>
      <c r="L1131" s="10"/>
      <c r="M1131" s="1"/>
      <c r="N1131" s="1"/>
      <c r="Q1131" s="1"/>
      <c r="T1131" s="8"/>
      <c r="U1131" s="8"/>
      <c r="V1131" s="8"/>
      <c r="W1131" s="2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ht="14.25" customHeight="1">
      <c r="A1132" s="1"/>
      <c r="B1132" s="1"/>
      <c r="C1132" s="1"/>
      <c r="E1132" s="12"/>
      <c r="F1132" s="1"/>
      <c r="G1132" s="1"/>
      <c r="H1132" s="1"/>
      <c r="J1132" s="12"/>
      <c r="K1132" s="89"/>
      <c r="L1132" s="10"/>
      <c r="M1132" s="1"/>
      <c r="N1132" s="1"/>
      <c r="Q1132" s="1"/>
      <c r="T1132" s="8"/>
      <c r="U1132" s="8"/>
      <c r="V1132" s="8"/>
      <c r="W1132" s="2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ht="14.25" customHeight="1">
      <c r="A1133" s="1"/>
      <c r="B1133" s="1"/>
      <c r="C1133" s="1"/>
      <c r="E1133" s="12"/>
      <c r="F1133" s="1"/>
      <c r="G1133" s="1"/>
      <c r="H1133" s="1"/>
      <c r="J1133" s="12"/>
      <c r="K1133" s="89"/>
      <c r="L1133" s="10"/>
      <c r="M1133" s="1"/>
      <c r="N1133" s="1"/>
      <c r="Q1133" s="1"/>
      <c r="T1133" s="8"/>
      <c r="U1133" s="8"/>
      <c r="V1133" s="8"/>
      <c r="W1133" s="2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ht="14.25" customHeight="1">
      <c r="A1134" s="1"/>
      <c r="B1134" s="1"/>
      <c r="C1134" s="1"/>
      <c r="E1134" s="12"/>
      <c r="F1134" s="1"/>
      <c r="G1134" s="1"/>
      <c r="H1134" s="1"/>
      <c r="J1134" s="12"/>
      <c r="K1134" s="89"/>
      <c r="L1134" s="10"/>
      <c r="M1134" s="1"/>
      <c r="N1134" s="1"/>
      <c r="Q1134" s="1"/>
      <c r="T1134" s="8"/>
      <c r="U1134" s="8"/>
      <c r="V1134" s="8"/>
      <c r="W1134" s="2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ht="14.25" customHeight="1">
      <c r="A1135" s="1"/>
      <c r="B1135" s="1"/>
      <c r="C1135" s="1"/>
      <c r="E1135" s="12"/>
      <c r="F1135" s="1"/>
      <c r="G1135" s="1"/>
      <c r="H1135" s="1"/>
      <c r="J1135" s="12"/>
      <c r="K1135" s="89"/>
      <c r="L1135" s="10"/>
      <c r="M1135" s="1"/>
      <c r="N1135" s="1"/>
      <c r="Q1135" s="1"/>
      <c r="T1135" s="8"/>
      <c r="U1135" s="8"/>
      <c r="V1135" s="8"/>
      <c r="W1135" s="2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ht="14.25" customHeight="1">
      <c r="A1136" s="1"/>
      <c r="B1136" s="1"/>
      <c r="C1136" s="1"/>
      <c r="E1136" s="12"/>
      <c r="F1136" s="1"/>
      <c r="G1136" s="1"/>
      <c r="H1136" s="1"/>
      <c r="J1136" s="12"/>
      <c r="K1136" s="89"/>
      <c r="L1136" s="10"/>
      <c r="M1136" s="1"/>
      <c r="N1136" s="1"/>
      <c r="Q1136" s="1"/>
      <c r="T1136" s="8"/>
      <c r="U1136" s="8"/>
      <c r="V1136" s="8"/>
      <c r="W1136" s="2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ht="14.25" customHeight="1">
      <c r="A1137" s="1"/>
      <c r="B1137" s="1"/>
      <c r="C1137" s="1"/>
      <c r="E1137" s="12"/>
      <c r="F1137" s="1"/>
      <c r="G1137" s="1"/>
      <c r="H1137" s="1"/>
      <c r="J1137" s="12"/>
      <c r="K1137" s="89"/>
      <c r="L1137" s="10"/>
      <c r="M1137" s="1"/>
      <c r="N1137" s="1"/>
      <c r="Q1137" s="1"/>
      <c r="T1137" s="8"/>
      <c r="U1137" s="8"/>
      <c r="V1137" s="8"/>
      <c r="W1137" s="2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ht="14.25" customHeight="1">
      <c r="A1138" s="1"/>
      <c r="B1138" s="1"/>
      <c r="C1138" s="1"/>
      <c r="E1138" s="12"/>
      <c r="F1138" s="1"/>
      <c r="G1138" s="1"/>
      <c r="H1138" s="1"/>
      <c r="J1138" s="12"/>
      <c r="K1138" s="89"/>
      <c r="L1138" s="10"/>
      <c r="M1138" s="1"/>
      <c r="N1138" s="1"/>
      <c r="Q1138" s="1"/>
      <c r="T1138" s="8"/>
      <c r="U1138" s="8"/>
      <c r="V1138" s="8"/>
      <c r="W1138" s="2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ht="14.25" customHeight="1">
      <c r="A1139" s="1"/>
      <c r="B1139" s="1"/>
      <c r="C1139" s="1"/>
      <c r="E1139" s="12"/>
      <c r="F1139" s="1"/>
      <c r="G1139" s="1"/>
      <c r="H1139" s="1"/>
      <c r="J1139" s="12"/>
      <c r="K1139" s="89"/>
      <c r="L1139" s="10"/>
      <c r="M1139" s="1"/>
      <c r="N1139" s="1"/>
      <c r="Q1139" s="1"/>
      <c r="T1139" s="8"/>
      <c r="U1139" s="8"/>
      <c r="V1139" s="8"/>
      <c r="W1139" s="2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ht="14.25" customHeight="1">
      <c r="A1140" s="1"/>
      <c r="B1140" s="1"/>
      <c r="C1140" s="1"/>
      <c r="E1140" s="12"/>
      <c r="F1140" s="1"/>
      <c r="G1140" s="1"/>
      <c r="H1140" s="1"/>
      <c r="J1140" s="12"/>
      <c r="K1140" s="89"/>
      <c r="L1140" s="10"/>
      <c r="M1140" s="1"/>
      <c r="N1140" s="1"/>
      <c r="Q1140" s="1"/>
      <c r="T1140" s="8"/>
      <c r="U1140" s="8"/>
      <c r="V1140" s="8"/>
      <c r="W1140" s="2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ht="14.25" customHeight="1">
      <c r="A1141" s="1"/>
      <c r="B1141" s="1"/>
      <c r="C1141" s="1"/>
      <c r="E1141" s="12"/>
      <c r="F1141" s="1"/>
      <c r="G1141" s="1"/>
      <c r="H1141" s="1"/>
      <c r="J1141" s="12"/>
      <c r="K1141" s="89"/>
      <c r="L1141" s="10"/>
      <c r="M1141" s="1"/>
      <c r="N1141" s="1"/>
      <c r="Q1141" s="1"/>
      <c r="T1141" s="8"/>
      <c r="U1141" s="8"/>
      <c r="V1141" s="8"/>
      <c r="W1141" s="2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ht="14.25" customHeight="1">
      <c r="A1142" s="1"/>
      <c r="B1142" s="1"/>
      <c r="C1142" s="1"/>
      <c r="E1142" s="12"/>
      <c r="F1142" s="1"/>
      <c r="G1142" s="1"/>
      <c r="H1142" s="1"/>
      <c r="J1142" s="12"/>
      <c r="K1142" s="89"/>
      <c r="L1142" s="10"/>
      <c r="M1142" s="1"/>
      <c r="N1142" s="1"/>
      <c r="Q1142" s="1"/>
      <c r="T1142" s="8"/>
      <c r="U1142" s="8"/>
      <c r="V1142" s="8"/>
      <c r="W1142" s="2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ht="14.25" customHeight="1">
      <c r="A1143" s="1"/>
      <c r="B1143" s="1"/>
      <c r="C1143" s="1"/>
      <c r="E1143" s="12"/>
      <c r="F1143" s="1"/>
      <c r="G1143" s="1"/>
      <c r="H1143" s="1"/>
      <c r="J1143" s="12"/>
      <c r="K1143" s="89"/>
      <c r="L1143" s="10"/>
      <c r="M1143" s="1"/>
      <c r="N1143" s="1"/>
      <c r="Q1143" s="1"/>
      <c r="T1143" s="8"/>
      <c r="U1143" s="8"/>
      <c r="V1143" s="8"/>
      <c r="W1143" s="2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ht="14.25" customHeight="1">
      <c r="A1144" s="1"/>
      <c r="B1144" s="1"/>
      <c r="C1144" s="1"/>
      <c r="E1144" s="12"/>
      <c r="F1144" s="1"/>
      <c r="G1144" s="1"/>
      <c r="H1144" s="1"/>
      <c r="J1144" s="12"/>
      <c r="K1144" s="89"/>
      <c r="L1144" s="10"/>
      <c r="M1144" s="1"/>
      <c r="N1144" s="1"/>
      <c r="Q1144" s="1"/>
      <c r="T1144" s="8"/>
      <c r="U1144" s="8"/>
      <c r="V1144" s="8"/>
      <c r="W1144" s="2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ht="14.25" customHeight="1">
      <c r="A1145" s="1"/>
      <c r="B1145" s="1"/>
      <c r="C1145" s="1"/>
      <c r="E1145" s="12"/>
      <c r="F1145" s="1"/>
      <c r="G1145" s="1"/>
      <c r="H1145" s="1"/>
      <c r="J1145" s="12"/>
      <c r="K1145" s="89"/>
      <c r="L1145" s="10"/>
      <c r="M1145" s="1"/>
      <c r="N1145" s="1"/>
      <c r="Q1145" s="1"/>
      <c r="T1145" s="8"/>
      <c r="U1145" s="8"/>
      <c r="V1145" s="8"/>
      <c r="W1145" s="2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</sheetData>
  <mergeCells count="95">
    <mergeCell ref="H65:H66"/>
    <mergeCell ref="H2:H3"/>
    <mergeCell ref="C2:C3"/>
    <mergeCell ref="C65:C66"/>
    <mergeCell ref="C116:C117"/>
    <mergeCell ref="P174:P175"/>
    <mergeCell ref="W2:W3"/>
    <mergeCell ref="R2:R3"/>
    <mergeCell ref="Q2:Q3"/>
    <mergeCell ref="A65:A66"/>
    <mergeCell ref="D65:D66"/>
    <mergeCell ref="E65:E66"/>
    <mergeCell ref="F65:F66"/>
    <mergeCell ref="I65:I66"/>
    <mergeCell ref="E2:E3"/>
    <mergeCell ref="F2:F3"/>
    <mergeCell ref="I2:I3"/>
    <mergeCell ref="J2:J3"/>
    <mergeCell ref="A2:A3"/>
    <mergeCell ref="D2:D3"/>
    <mergeCell ref="R65:R66"/>
    <mergeCell ref="W65:W66"/>
    <mergeCell ref="A116:A117"/>
    <mergeCell ref="D116:D117"/>
    <mergeCell ref="E116:E117"/>
    <mergeCell ref="F116:F117"/>
    <mergeCell ref="I116:I117"/>
    <mergeCell ref="J116:J117"/>
    <mergeCell ref="W116:W117"/>
    <mergeCell ref="R116:R117"/>
    <mergeCell ref="J65:J66"/>
    <mergeCell ref="L65:L66"/>
    <mergeCell ref="M65:M66"/>
    <mergeCell ref="Q65:Q66"/>
    <mergeCell ref="P65:P66"/>
    <mergeCell ref="P116:P117"/>
    <mergeCell ref="H116:H117"/>
    <mergeCell ref="A158:A159"/>
    <mergeCell ref="D158:D159"/>
    <mergeCell ref="E158:E159"/>
    <mergeCell ref="F158:F159"/>
    <mergeCell ref="I158:I159"/>
    <mergeCell ref="H158:H159"/>
    <mergeCell ref="C158:C159"/>
    <mergeCell ref="Q158:Q159"/>
    <mergeCell ref="L116:L117"/>
    <mergeCell ref="M116:M117"/>
    <mergeCell ref="Q116:Q117"/>
    <mergeCell ref="N158:N159"/>
    <mergeCell ref="P158:P159"/>
    <mergeCell ref="J174:J175"/>
    <mergeCell ref="A174:A175"/>
    <mergeCell ref="D174:D175"/>
    <mergeCell ref="E174:E175"/>
    <mergeCell ref="F174:F175"/>
    <mergeCell ref="I174:I175"/>
    <mergeCell ref="H174:H175"/>
    <mergeCell ref="C174:C175"/>
    <mergeCell ref="M2:M3"/>
    <mergeCell ref="W174:W175"/>
    <mergeCell ref="B2:B3"/>
    <mergeCell ref="B65:B66"/>
    <mergeCell ref="B116:B117"/>
    <mergeCell ref="B158:B159"/>
    <mergeCell ref="B174:B175"/>
    <mergeCell ref="G2:G3"/>
    <mergeCell ref="G65:G66"/>
    <mergeCell ref="G116:G117"/>
    <mergeCell ref="L174:L175"/>
    <mergeCell ref="M174:M175"/>
    <mergeCell ref="Q174:Q175"/>
    <mergeCell ref="R174:R175"/>
    <mergeCell ref="R158:R159"/>
    <mergeCell ref="W158:W159"/>
    <mergeCell ref="P2:P3"/>
    <mergeCell ref="N174:N175"/>
    <mergeCell ref="G158:G159"/>
    <mergeCell ref="G174:G175"/>
    <mergeCell ref="O2:O3"/>
    <mergeCell ref="O65:O66"/>
    <mergeCell ref="O116:O117"/>
    <mergeCell ref="O158:O159"/>
    <mergeCell ref="O174:O175"/>
    <mergeCell ref="N2:N3"/>
    <mergeCell ref="N65:N66"/>
    <mergeCell ref="N116:N117"/>
    <mergeCell ref="J158:J159"/>
    <mergeCell ref="L158:L159"/>
    <mergeCell ref="M158:M159"/>
    <mergeCell ref="L2:L3"/>
    <mergeCell ref="K174:K175"/>
    <mergeCell ref="K2:K3"/>
    <mergeCell ref="K65:K66"/>
    <mergeCell ref="K116:K117"/>
    <mergeCell ref="K158:K159"/>
  </mergeCells>
  <pageMargins left="0.7" right="0.7" top="0.75" bottom="0.75" header="0" footer="0"/>
  <pageSetup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A681-FD74-4BF7-BA48-9BF6DE9E3383}">
  <dimension ref="A1:AJ973"/>
  <sheetViews>
    <sheetView topLeftCell="I1" zoomScale="85" zoomScaleNormal="85" workbookViewId="0">
      <selection activeCell="P13" sqref="P13"/>
    </sheetView>
  </sheetViews>
  <sheetFormatPr defaultColWidth="12.625" defaultRowHeight="15" customHeight="1"/>
  <cols>
    <col min="1" max="3" width="15.625" customWidth="1"/>
    <col min="4" max="4" width="15.625" style="1" customWidth="1"/>
    <col min="5" max="5" width="13" style="11" customWidth="1"/>
    <col min="6" max="6" width="16.625" customWidth="1"/>
    <col min="7" max="7" width="17.625" customWidth="1"/>
    <col min="8" max="8" width="14" customWidth="1"/>
    <col min="9" max="9" width="16.625" style="1" customWidth="1"/>
    <col min="10" max="10" width="15.125" style="11" customWidth="1"/>
    <col min="11" max="12" width="17.625" style="11" customWidth="1"/>
    <col min="13" max="14" width="10.625" customWidth="1"/>
    <col min="15" max="15" width="10.625" style="1" customWidth="1"/>
    <col min="16" max="16" width="13.125" style="80" customWidth="1"/>
    <col min="17" max="17" width="12.625" customWidth="1"/>
    <col min="18" max="18" width="22.125" style="1" customWidth="1"/>
    <col min="19" max="19" width="13.125" style="3" customWidth="1"/>
    <col min="20" max="20" width="13.125" style="9" customWidth="1"/>
    <col min="21" max="22" width="20.625" style="9" customWidth="1"/>
    <col min="23" max="23" width="39.5" customWidth="1"/>
    <col min="24" max="36" width="8" customWidth="1"/>
  </cols>
  <sheetData>
    <row r="1" spans="1:36" ht="14.25" customHeight="1">
      <c r="A1" s="227" t="s">
        <v>369</v>
      </c>
      <c r="B1" s="227" t="s">
        <v>147</v>
      </c>
      <c r="C1" s="227" t="s">
        <v>349</v>
      </c>
      <c r="D1" s="227" t="s">
        <v>7</v>
      </c>
      <c r="E1" s="228" t="s">
        <v>350</v>
      </c>
      <c r="F1" s="229" t="s">
        <v>370</v>
      </c>
      <c r="G1" s="229" t="s">
        <v>147</v>
      </c>
      <c r="H1" s="229" t="s">
        <v>349</v>
      </c>
      <c r="I1" s="229" t="s">
        <v>7</v>
      </c>
      <c r="J1" s="232" t="s">
        <v>352</v>
      </c>
      <c r="K1" s="215" t="s">
        <v>353</v>
      </c>
      <c r="L1" s="215" t="s">
        <v>5</v>
      </c>
      <c r="M1" s="225" t="s">
        <v>354</v>
      </c>
      <c r="N1" s="220" t="s">
        <v>355</v>
      </c>
      <c r="O1" s="220" t="s">
        <v>356</v>
      </c>
      <c r="P1" s="218" t="s">
        <v>99</v>
      </c>
      <c r="Q1" s="220" t="s">
        <v>357</v>
      </c>
      <c r="R1" s="220" t="s">
        <v>358</v>
      </c>
      <c r="S1" s="41"/>
      <c r="T1" s="16"/>
      <c r="U1" s="16"/>
      <c r="V1" s="16"/>
      <c r="W1" s="220" t="s">
        <v>359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4.25" customHeight="1" thickBot="1">
      <c r="A2" s="221"/>
      <c r="B2" s="221"/>
      <c r="C2" s="223"/>
      <c r="D2" s="223"/>
      <c r="E2" s="216"/>
      <c r="F2" s="230"/>
      <c r="G2" s="230"/>
      <c r="H2" s="230"/>
      <c r="I2" s="231"/>
      <c r="J2" s="233"/>
      <c r="K2" s="216"/>
      <c r="L2" s="216"/>
      <c r="M2" s="226"/>
      <c r="N2" s="221"/>
      <c r="O2" s="223"/>
      <c r="P2" s="219"/>
      <c r="Q2" s="221"/>
      <c r="R2" s="223"/>
      <c r="S2" s="42" t="s">
        <v>7</v>
      </c>
      <c r="T2" s="17" t="s">
        <v>20</v>
      </c>
      <c r="U2" s="17" t="s">
        <v>360</v>
      </c>
      <c r="V2" s="17"/>
      <c r="W2" s="22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s="109" customFormat="1" ht="14.25" customHeight="1">
      <c r="A3" s="97">
        <v>1</v>
      </c>
      <c r="B3" s="97">
        <v>203657</v>
      </c>
      <c r="C3" s="97">
        <v>189931</v>
      </c>
      <c r="D3" s="98" t="s">
        <v>57</v>
      </c>
      <c r="E3" s="99">
        <v>44639</v>
      </c>
      <c r="F3" s="97">
        <v>3</v>
      </c>
      <c r="G3" s="100">
        <v>202673</v>
      </c>
      <c r="H3" s="101">
        <v>194881</v>
      </c>
      <c r="I3" s="98" t="s">
        <v>57</v>
      </c>
      <c r="J3" s="99">
        <v>44628</v>
      </c>
      <c r="K3" s="102">
        <v>44676</v>
      </c>
      <c r="L3" s="103"/>
      <c r="M3" s="137">
        <v>1</v>
      </c>
      <c r="N3" s="101">
        <v>200</v>
      </c>
      <c r="O3" s="104" t="s">
        <v>56</v>
      </c>
      <c r="P3" s="105">
        <v>209576</v>
      </c>
      <c r="Q3" s="138">
        <v>44698</v>
      </c>
      <c r="R3" s="104" t="s">
        <v>376</v>
      </c>
      <c r="S3" s="106"/>
      <c r="T3" s="99">
        <f t="shared" ref="T3:T66" si="0">Q3+21</f>
        <v>44719</v>
      </c>
      <c r="U3" s="99">
        <f>E3+270</f>
        <v>44909</v>
      </c>
      <c r="V3" s="99">
        <f>J3+270</f>
        <v>44898</v>
      </c>
      <c r="W3" s="107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</row>
    <row r="4" spans="1:36" s="109" customFormat="1" ht="14.25" customHeight="1">
      <c r="A4" s="101">
        <v>2</v>
      </c>
      <c r="B4" s="101">
        <v>203657</v>
      </c>
      <c r="C4" s="101">
        <v>189931</v>
      </c>
      <c r="D4" s="98" t="s">
        <v>57</v>
      </c>
      <c r="E4" s="99">
        <v>44639</v>
      </c>
      <c r="F4" s="101">
        <v>3</v>
      </c>
      <c r="G4" s="110">
        <v>202673</v>
      </c>
      <c r="H4" s="101">
        <v>194881</v>
      </c>
      <c r="I4" s="98" t="s">
        <v>57</v>
      </c>
      <c r="J4" s="99">
        <v>44628</v>
      </c>
      <c r="K4" s="102">
        <v>44676</v>
      </c>
      <c r="L4" s="111"/>
      <c r="M4" s="137">
        <v>1</v>
      </c>
      <c r="N4" s="101">
        <v>201</v>
      </c>
      <c r="O4" s="104" t="s">
        <v>56</v>
      </c>
      <c r="P4" s="105">
        <v>209576</v>
      </c>
      <c r="Q4" s="138">
        <v>44698</v>
      </c>
      <c r="R4" s="104" t="s">
        <v>376</v>
      </c>
      <c r="S4" s="106"/>
      <c r="T4" s="99">
        <f t="shared" si="0"/>
        <v>44719</v>
      </c>
      <c r="U4" s="99">
        <f>E4+270</f>
        <v>44909</v>
      </c>
      <c r="V4" s="99">
        <f>J4+270</f>
        <v>44898</v>
      </c>
      <c r="W4" s="107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</row>
    <row r="5" spans="1:36" s="109" customFormat="1" ht="14.25" customHeight="1">
      <c r="A5" s="101"/>
      <c r="B5" s="101"/>
      <c r="C5" s="101"/>
      <c r="D5" s="98"/>
      <c r="E5" s="112"/>
      <c r="F5" s="101"/>
      <c r="G5" s="101"/>
      <c r="H5" s="101"/>
      <c r="I5" s="98"/>
      <c r="J5" s="112"/>
      <c r="K5" s="102"/>
      <c r="L5" s="113"/>
      <c r="M5" s="137">
        <v>1</v>
      </c>
      <c r="N5" s="101">
        <v>202</v>
      </c>
      <c r="O5" s="104" t="s">
        <v>56</v>
      </c>
      <c r="P5" s="105">
        <v>209576</v>
      </c>
      <c r="Q5" s="138">
        <v>44698</v>
      </c>
      <c r="R5" s="104" t="s">
        <v>376</v>
      </c>
      <c r="S5" s="106"/>
      <c r="T5" s="99">
        <f t="shared" si="0"/>
        <v>44719</v>
      </c>
      <c r="U5" s="99"/>
      <c r="V5" s="99"/>
      <c r="W5" s="107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</row>
    <row r="6" spans="1:36" s="109" customFormat="1" ht="14.25" customHeight="1">
      <c r="A6" s="101"/>
      <c r="B6" s="101"/>
      <c r="C6" s="101"/>
      <c r="D6" s="98"/>
      <c r="E6" s="112"/>
      <c r="F6" s="101"/>
      <c r="G6" s="101"/>
      <c r="H6" s="101"/>
      <c r="I6" s="104"/>
      <c r="J6" s="112"/>
      <c r="K6" s="102"/>
      <c r="L6" s="113"/>
      <c r="M6" s="137">
        <v>1</v>
      </c>
      <c r="N6" s="101">
        <v>203</v>
      </c>
      <c r="O6" s="104" t="s">
        <v>56</v>
      </c>
      <c r="P6" s="105">
        <v>209576</v>
      </c>
      <c r="Q6" s="138">
        <v>44698</v>
      </c>
      <c r="R6" s="104" t="s">
        <v>376</v>
      </c>
      <c r="S6" s="106"/>
      <c r="T6" s="99">
        <f t="shared" si="0"/>
        <v>44719</v>
      </c>
      <c r="U6" s="99"/>
      <c r="V6" s="99"/>
      <c r="W6" s="107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</row>
    <row r="7" spans="1:36" s="109" customFormat="1" ht="14.25" customHeight="1">
      <c r="A7" s="101"/>
      <c r="B7" s="101"/>
      <c r="C7" s="101"/>
      <c r="D7" s="104"/>
      <c r="E7" s="112"/>
      <c r="F7" s="101"/>
      <c r="G7" s="101"/>
      <c r="H7" s="101"/>
      <c r="I7" s="104"/>
      <c r="J7" s="112"/>
      <c r="K7" s="102"/>
      <c r="L7" s="113"/>
      <c r="M7" s="137">
        <v>1</v>
      </c>
      <c r="N7" s="101">
        <v>204</v>
      </c>
      <c r="O7" s="104" t="s">
        <v>56</v>
      </c>
      <c r="P7" s="105">
        <v>209576</v>
      </c>
      <c r="Q7" s="138">
        <v>44698</v>
      </c>
      <c r="R7" s="104" t="s">
        <v>376</v>
      </c>
      <c r="S7" s="106"/>
      <c r="T7" s="99">
        <f t="shared" si="0"/>
        <v>44719</v>
      </c>
      <c r="U7" s="99"/>
      <c r="V7" s="99"/>
      <c r="W7" s="107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</row>
    <row r="8" spans="1:36" s="109" customFormat="1" ht="12.75" customHeight="1">
      <c r="A8" s="130"/>
      <c r="B8" s="130"/>
      <c r="C8" s="130"/>
      <c r="D8" s="131"/>
      <c r="E8" s="102"/>
      <c r="F8" s="130"/>
      <c r="G8" s="130"/>
      <c r="H8" s="130"/>
      <c r="I8" s="131"/>
      <c r="J8" s="102"/>
      <c r="K8" s="102"/>
      <c r="L8" s="113"/>
      <c r="M8" s="139">
        <v>1</v>
      </c>
      <c r="N8" s="101">
        <v>205</v>
      </c>
      <c r="O8" s="131" t="s">
        <v>63</v>
      </c>
      <c r="P8" s="132">
        <v>209577</v>
      </c>
      <c r="Q8" s="138">
        <v>44698</v>
      </c>
      <c r="R8" s="104" t="s">
        <v>376</v>
      </c>
      <c r="S8" s="133"/>
      <c r="T8" s="99">
        <f t="shared" si="0"/>
        <v>44719</v>
      </c>
      <c r="U8" s="99"/>
      <c r="V8" s="99"/>
      <c r="W8" s="107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</row>
    <row r="9" spans="1:36" s="109" customFormat="1" ht="12.75" customHeight="1">
      <c r="A9" s="130"/>
      <c r="B9" s="130"/>
      <c r="C9" s="130"/>
      <c r="D9" s="131"/>
      <c r="E9" s="102"/>
      <c r="F9" s="130"/>
      <c r="G9" s="130"/>
      <c r="H9" s="130"/>
      <c r="I9" s="131"/>
      <c r="J9" s="102"/>
      <c r="K9" s="102"/>
      <c r="L9" s="113"/>
      <c r="M9" s="140">
        <v>1</v>
      </c>
      <c r="N9" s="101">
        <v>206</v>
      </c>
      <c r="O9" s="133" t="s">
        <v>63</v>
      </c>
      <c r="P9" s="132">
        <v>209577</v>
      </c>
      <c r="Q9" s="138">
        <v>44698</v>
      </c>
      <c r="R9" s="104" t="s">
        <v>376</v>
      </c>
      <c r="S9" s="133"/>
      <c r="T9" s="99">
        <f t="shared" si="0"/>
        <v>44719</v>
      </c>
      <c r="U9" s="99"/>
      <c r="V9" s="99"/>
      <c r="W9" s="107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</row>
    <row r="10" spans="1:36" s="109" customFormat="1" ht="12.75" customHeight="1">
      <c r="A10" s="130"/>
      <c r="B10" s="130"/>
      <c r="C10" s="130"/>
      <c r="D10" s="131"/>
      <c r="E10" s="102"/>
      <c r="F10" s="130"/>
      <c r="G10" s="130"/>
      <c r="H10" s="130"/>
      <c r="I10" s="131"/>
      <c r="J10" s="102"/>
      <c r="K10" s="102"/>
      <c r="L10" s="113"/>
      <c r="M10" s="140">
        <v>2</v>
      </c>
      <c r="N10" s="101">
        <v>207</v>
      </c>
      <c r="O10" s="133" t="s">
        <v>56</v>
      </c>
      <c r="P10" s="104">
        <v>210468</v>
      </c>
      <c r="Q10" s="141">
        <v>44704</v>
      </c>
      <c r="R10" s="104" t="s">
        <v>376</v>
      </c>
      <c r="S10" s="133"/>
      <c r="T10" s="99">
        <f t="shared" si="0"/>
        <v>44725</v>
      </c>
      <c r="U10" s="130"/>
      <c r="V10" s="130"/>
      <c r="W10" s="107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</row>
    <row r="11" spans="1:36" s="109" customFormat="1" ht="12.75" customHeight="1">
      <c r="A11" s="130"/>
      <c r="B11" s="130"/>
      <c r="C11" s="130"/>
      <c r="D11" s="131"/>
      <c r="E11" s="102"/>
      <c r="F11" s="130"/>
      <c r="G11" s="130"/>
      <c r="H11" s="130"/>
      <c r="I11" s="131"/>
      <c r="J11" s="102"/>
      <c r="K11" s="102"/>
      <c r="L11" s="113"/>
      <c r="M11" s="140">
        <v>2</v>
      </c>
      <c r="N11" s="101">
        <v>208</v>
      </c>
      <c r="O11" s="133" t="s">
        <v>56</v>
      </c>
      <c r="P11" s="104">
        <v>210468</v>
      </c>
      <c r="Q11" s="141">
        <v>44704</v>
      </c>
      <c r="R11" s="104" t="s">
        <v>376</v>
      </c>
      <c r="S11" s="133"/>
      <c r="T11" s="99">
        <f t="shared" si="0"/>
        <v>44725</v>
      </c>
      <c r="U11" s="130"/>
      <c r="V11" s="130"/>
      <c r="W11" s="107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</row>
    <row r="12" spans="1:36" s="109" customFormat="1" ht="12.75" customHeight="1">
      <c r="A12" s="130"/>
      <c r="B12" s="130"/>
      <c r="C12" s="130"/>
      <c r="D12" s="131"/>
      <c r="E12" s="102"/>
      <c r="F12" s="130"/>
      <c r="G12" s="130"/>
      <c r="H12" s="130"/>
      <c r="I12" s="131"/>
      <c r="J12" s="102"/>
      <c r="K12" s="102"/>
      <c r="L12" s="113"/>
      <c r="M12" s="140">
        <v>2</v>
      </c>
      <c r="N12" s="101">
        <v>209</v>
      </c>
      <c r="O12" s="133" t="s">
        <v>63</v>
      </c>
      <c r="P12" s="104">
        <v>210469</v>
      </c>
      <c r="Q12" s="141">
        <v>44704</v>
      </c>
      <c r="R12" s="104" t="s">
        <v>376</v>
      </c>
      <c r="S12" s="133"/>
      <c r="T12" s="99">
        <f t="shared" si="0"/>
        <v>44725</v>
      </c>
      <c r="U12" s="130"/>
      <c r="V12" s="130"/>
      <c r="W12" s="107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109" customFormat="1" ht="12.75" customHeight="1">
      <c r="A13" s="130"/>
      <c r="B13" s="130"/>
      <c r="C13" s="130"/>
      <c r="D13" s="131"/>
      <c r="E13" s="102"/>
      <c r="F13" s="130"/>
      <c r="G13" s="130"/>
      <c r="H13" s="130"/>
      <c r="I13" s="131"/>
      <c r="J13" s="102"/>
      <c r="K13" s="102"/>
      <c r="L13" s="113"/>
      <c r="M13" s="140">
        <v>2</v>
      </c>
      <c r="N13" s="101">
        <v>210</v>
      </c>
      <c r="O13" s="142" t="s">
        <v>63</v>
      </c>
      <c r="P13" s="104">
        <v>210469</v>
      </c>
      <c r="Q13" s="141">
        <v>44704</v>
      </c>
      <c r="R13" s="104" t="s">
        <v>376</v>
      </c>
      <c r="S13" s="133"/>
      <c r="T13" s="99">
        <f t="shared" si="0"/>
        <v>44725</v>
      </c>
      <c r="U13" s="130"/>
      <c r="V13" s="130"/>
      <c r="W13" s="107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</row>
    <row r="14" spans="1:36" s="109" customFormat="1" ht="12.75" customHeight="1">
      <c r="A14" s="130"/>
      <c r="B14" s="130"/>
      <c r="C14" s="130"/>
      <c r="D14" s="131"/>
      <c r="E14" s="102"/>
      <c r="F14" s="130"/>
      <c r="G14" s="130"/>
      <c r="H14" s="130"/>
      <c r="I14" s="131"/>
      <c r="J14" s="102"/>
      <c r="K14" s="102"/>
      <c r="L14" s="113"/>
      <c r="M14" s="140">
        <v>2</v>
      </c>
      <c r="N14" s="101">
        <v>211</v>
      </c>
      <c r="O14" s="133" t="s">
        <v>63</v>
      </c>
      <c r="P14" s="104">
        <v>210469</v>
      </c>
      <c r="Q14" s="141">
        <v>44704</v>
      </c>
      <c r="R14" s="104" t="s">
        <v>376</v>
      </c>
      <c r="S14" s="133"/>
      <c r="T14" s="99">
        <f t="shared" si="0"/>
        <v>44725</v>
      </c>
      <c r="U14" s="130"/>
      <c r="V14" s="130"/>
      <c r="W14" s="107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</row>
    <row r="15" spans="1:36" ht="12.75" customHeight="1">
      <c r="A15" s="25"/>
      <c r="B15" s="25"/>
      <c r="C15" s="25"/>
      <c r="D15" s="29"/>
      <c r="E15" s="26"/>
      <c r="F15" s="25"/>
      <c r="G15" s="25"/>
      <c r="H15" s="25"/>
      <c r="I15" s="29"/>
      <c r="J15" s="26"/>
      <c r="K15" s="26"/>
      <c r="L15" s="27"/>
      <c r="M15" s="140">
        <v>3</v>
      </c>
      <c r="N15" s="101">
        <v>212</v>
      </c>
      <c r="O15" s="133" t="s">
        <v>56</v>
      </c>
      <c r="P15" s="104">
        <v>212640</v>
      </c>
      <c r="Q15" s="141">
        <v>44724</v>
      </c>
      <c r="R15" s="104" t="s">
        <v>376</v>
      </c>
      <c r="S15" s="43"/>
      <c r="T15" s="99">
        <f t="shared" si="0"/>
        <v>44745</v>
      </c>
      <c r="U15" s="130"/>
      <c r="V15" s="130"/>
      <c r="W15" s="28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.75" customHeight="1">
      <c r="A16" s="25"/>
      <c r="B16" s="25"/>
      <c r="C16" s="25"/>
      <c r="D16" s="29"/>
      <c r="E16" s="26"/>
      <c r="F16" s="25"/>
      <c r="G16" s="25"/>
      <c r="H16" s="25"/>
      <c r="I16" s="29"/>
      <c r="J16" s="26"/>
      <c r="K16" s="26"/>
      <c r="L16" s="27"/>
      <c r="M16" s="140">
        <v>3</v>
      </c>
      <c r="N16" s="101">
        <v>213</v>
      </c>
      <c r="O16" s="133" t="s">
        <v>56</v>
      </c>
      <c r="P16" s="104">
        <v>212640</v>
      </c>
      <c r="Q16" s="141">
        <v>44724</v>
      </c>
      <c r="R16" s="104" t="s">
        <v>376</v>
      </c>
      <c r="S16" s="43"/>
      <c r="T16" s="99">
        <f t="shared" si="0"/>
        <v>44745</v>
      </c>
      <c r="U16" s="130"/>
      <c r="V16" s="130"/>
      <c r="W16" s="28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2.75" customHeight="1">
      <c r="A17" s="25"/>
      <c r="B17" s="25"/>
      <c r="C17" s="25"/>
      <c r="D17" s="29"/>
      <c r="E17" s="26"/>
      <c r="F17" s="25"/>
      <c r="G17" s="25"/>
      <c r="H17" s="25"/>
      <c r="I17" s="29"/>
      <c r="J17" s="26"/>
      <c r="K17" s="26"/>
      <c r="L17" s="27"/>
      <c r="M17" s="140">
        <v>3</v>
      </c>
      <c r="N17" s="101">
        <v>214</v>
      </c>
      <c r="O17" s="133" t="s">
        <v>56</v>
      </c>
      <c r="P17" s="104">
        <v>212640</v>
      </c>
      <c r="Q17" s="141">
        <v>44724</v>
      </c>
      <c r="R17" s="104" t="s">
        <v>376</v>
      </c>
      <c r="S17" s="43"/>
      <c r="T17" s="99">
        <f t="shared" si="0"/>
        <v>44745</v>
      </c>
      <c r="U17" s="130"/>
      <c r="V17" s="130"/>
      <c r="W17" s="28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2.75" customHeight="1">
      <c r="A18" s="25"/>
      <c r="B18" s="25"/>
      <c r="C18" s="25"/>
      <c r="D18" s="29"/>
      <c r="E18" s="26"/>
      <c r="F18" s="25"/>
      <c r="G18" s="25"/>
      <c r="H18" s="25"/>
      <c r="I18" s="29"/>
      <c r="J18" s="26"/>
      <c r="K18" s="26"/>
      <c r="L18" s="27"/>
      <c r="M18" s="140">
        <v>3</v>
      </c>
      <c r="N18" s="101">
        <v>215</v>
      </c>
      <c r="O18" s="133" t="s">
        <v>56</v>
      </c>
      <c r="P18" s="104">
        <v>212640</v>
      </c>
      <c r="Q18" s="141">
        <v>44724</v>
      </c>
      <c r="R18" s="104" t="s">
        <v>376</v>
      </c>
      <c r="S18" s="43"/>
      <c r="T18" s="99">
        <f t="shared" si="0"/>
        <v>44745</v>
      </c>
      <c r="U18" s="130"/>
      <c r="V18" s="130"/>
      <c r="W18" s="28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2.75" customHeight="1">
      <c r="A19" s="25"/>
      <c r="B19" s="25"/>
      <c r="C19" s="25"/>
      <c r="D19" s="29"/>
      <c r="E19" s="26"/>
      <c r="F19" s="25"/>
      <c r="G19" s="25"/>
      <c r="H19" s="25"/>
      <c r="I19" s="29"/>
      <c r="J19" s="26"/>
      <c r="K19" s="26"/>
      <c r="L19" s="27"/>
      <c r="M19" s="140">
        <v>3</v>
      </c>
      <c r="N19" s="101">
        <v>216</v>
      </c>
      <c r="O19" s="133" t="s">
        <v>56</v>
      </c>
      <c r="P19" s="104">
        <v>212640</v>
      </c>
      <c r="Q19" s="141">
        <v>44724</v>
      </c>
      <c r="R19" s="104" t="s">
        <v>376</v>
      </c>
      <c r="S19" s="43"/>
      <c r="T19" s="99">
        <f t="shared" si="0"/>
        <v>44745</v>
      </c>
      <c r="U19" s="130"/>
      <c r="V19" s="130"/>
      <c r="W19" s="28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2.75" customHeight="1">
      <c r="A20" s="25"/>
      <c r="B20" s="25"/>
      <c r="C20" s="25"/>
      <c r="D20" s="29"/>
      <c r="E20" s="26"/>
      <c r="F20" s="25"/>
      <c r="G20" s="25"/>
      <c r="H20" s="25"/>
      <c r="I20" s="29"/>
      <c r="J20" s="26"/>
      <c r="K20" s="26"/>
      <c r="L20" s="27"/>
      <c r="M20" s="140">
        <v>3</v>
      </c>
      <c r="N20" s="101">
        <v>217</v>
      </c>
      <c r="O20" s="142" t="s">
        <v>63</v>
      </c>
      <c r="P20" s="104">
        <v>212641</v>
      </c>
      <c r="Q20" s="141">
        <v>44724</v>
      </c>
      <c r="R20" s="104" t="s">
        <v>376</v>
      </c>
      <c r="S20" s="43"/>
      <c r="T20" s="99">
        <f t="shared" si="0"/>
        <v>44745</v>
      </c>
      <c r="U20" s="130"/>
      <c r="V20" s="130"/>
      <c r="W20" s="28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4.25" customHeight="1">
      <c r="A21" s="25"/>
      <c r="B21" s="25"/>
      <c r="C21" s="25"/>
      <c r="D21" s="29"/>
      <c r="E21" s="26"/>
      <c r="F21" s="25"/>
      <c r="G21" s="25"/>
      <c r="H21" s="25"/>
      <c r="I21" s="29"/>
      <c r="J21" s="26"/>
      <c r="K21" s="26"/>
      <c r="L21" s="27"/>
      <c r="M21" s="140">
        <v>4</v>
      </c>
      <c r="N21" s="101">
        <v>218</v>
      </c>
      <c r="O21" s="142" t="s">
        <v>63</v>
      </c>
      <c r="P21" s="104">
        <v>212641</v>
      </c>
      <c r="Q21" s="141">
        <v>44726</v>
      </c>
      <c r="R21" s="104" t="s">
        <v>376</v>
      </c>
      <c r="S21" s="43"/>
      <c r="T21" s="99">
        <f t="shared" si="0"/>
        <v>44747</v>
      </c>
      <c r="U21" s="130"/>
      <c r="V21" s="130"/>
      <c r="W21" s="28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2.75" customHeight="1">
      <c r="A22" s="25"/>
      <c r="B22" s="25"/>
      <c r="C22" s="25"/>
      <c r="D22" s="29"/>
      <c r="E22" s="26"/>
      <c r="F22" s="25"/>
      <c r="G22" s="25"/>
      <c r="H22" s="25"/>
      <c r="I22" s="29"/>
      <c r="J22" s="26"/>
      <c r="K22" s="26"/>
      <c r="L22" s="27"/>
      <c r="M22" s="140">
        <v>4</v>
      </c>
      <c r="N22" s="101">
        <v>219</v>
      </c>
      <c r="O22" s="142" t="s">
        <v>63</v>
      </c>
      <c r="P22" s="104">
        <v>212641</v>
      </c>
      <c r="Q22" s="141">
        <v>44726</v>
      </c>
      <c r="R22" s="104" t="s">
        <v>376</v>
      </c>
      <c r="S22" s="43"/>
      <c r="T22" s="99">
        <f t="shared" si="0"/>
        <v>44747</v>
      </c>
      <c r="U22" s="130"/>
      <c r="V22" s="130"/>
      <c r="W22" s="28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2.75" customHeight="1">
      <c r="A23" s="29"/>
      <c r="B23" s="29"/>
      <c r="C23" s="29"/>
      <c r="D23" s="29"/>
      <c r="E23" s="30"/>
      <c r="F23" s="29"/>
      <c r="G23" s="29"/>
      <c r="H23" s="29"/>
      <c r="I23" s="29"/>
      <c r="J23" s="30"/>
      <c r="K23" s="30"/>
      <c r="L23" s="31"/>
      <c r="M23" s="140">
        <v>4</v>
      </c>
      <c r="N23" s="101">
        <v>220</v>
      </c>
      <c r="O23" s="142" t="s">
        <v>63</v>
      </c>
      <c r="P23" s="104">
        <v>212641</v>
      </c>
      <c r="Q23" s="141">
        <v>44726</v>
      </c>
      <c r="R23" s="104" t="s">
        <v>376</v>
      </c>
      <c r="S23" s="43"/>
      <c r="T23" s="99">
        <f t="shared" si="0"/>
        <v>44747</v>
      </c>
      <c r="U23" s="130"/>
      <c r="V23" s="130"/>
      <c r="W23" s="3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2.75" customHeight="1">
      <c r="A24" s="29"/>
      <c r="B24" s="29"/>
      <c r="C24" s="29"/>
      <c r="D24" s="29"/>
      <c r="E24" s="30"/>
      <c r="F24" s="29"/>
      <c r="G24" s="29"/>
      <c r="H24" s="29"/>
      <c r="I24" s="29"/>
      <c r="J24" s="30"/>
      <c r="K24" s="30"/>
      <c r="L24" s="31"/>
      <c r="M24" s="140">
        <v>4</v>
      </c>
      <c r="N24" s="101">
        <v>221</v>
      </c>
      <c r="O24" s="142" t="s">
        <v>63</v>
      </c>
      <c r="P24" s="104">
        <v>212642</v>
      </c>
      <c r="Q24" s="141">
        <v>44726</v>
      </c>
      <c r="R24" s="104" t="s">
        <v>376</v>
      </c>
      <c r="S24" s="43"/>
      <c r="T24" s="99">
        <f t="shared" si="0"/>
        <v>44747</v>
      </c>
      <c r="U24" s="130"/>
      <c r="V24" s="130"/>
      <c r="W24" s="3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2.75" customHeight="1">
      <c r="A25" s="29"/>
      <c r="B25" s="29"/>
      <c r="C25" s="29"/>
      <c r="D25" s="29"/>
      <c r="E25" s="30"/>
      <c r="F25" s="29"/>
      <c r="G25" s="29"/>
      <c r="H25" s="29"/>
      <c r="I25" s="29"/>
      <c r="J25" s="30"/>
      <c r="K25" s="30"/>
      <c r="L25" s="31"/>
      <c r="M25" s="140">
        <v>4</v>
      </c>
      <c r="N25" s="101">
        <v>222</v>
      </c>
      <c r="O25" s="142" t="s">
        <v>63</v>
      </c>
      <c r="P25" s="104">
        <v>212642</v>
      </c>
      <c r="Q25" s="141">
        <v>44726</v>
      </c>
      <c r="R25" s="104" t="s">
        <v>376</v>
      </c>
      <c r="S25" s="43"/>
      <c r="T25" s="99">
        <f t="shared" si="0"/>
        <v>44747</v>
      </c>
      <c r="U25" s="130"/>
      <c r="V25" s="130"/>
      <c r="W25" s="3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2.75" customHeight="1">
      <c r="A26" s="29"/>
      <c r="B26" s="29"/>
      <c r="C26" s="29"/>
      <c r="D26" s="29"/>
      <c r="E26" s="30"/>
      <c r="F26" s="29"/>
      <c r="G26" s="29"/>
      <c r="H26" s="29"/>
      <c r="I26" s="29"/>
      <c r="J26" s="30"/>
      <c r="K26" s="30"/>
      <c r="L26" s="31"/>
      <c r="M26" s="140">
        <v>4</v>
      </c>
      <c r="N26" s="101">
        <v>223</v>
      </c>
      <c r="O26" s="142" t="s">
        <v>63</v>
      </c>
      <c r="P26" s="104">
        <v>212642</v>
      </c>
      <c r="Q26" s="141">
        <v>44726</v>
      </c>
      <c r="R26" s="104" t="s">
        <v>376</v>
      </c>
      <c r="S26" s="43"/>
      <c r="T26" s="99">
        <f t="shared" si="0"/>
        <v>44747</v>
      </c>
      <c r="U26" s="130"/>
      <c r="V26" s="130"/>
      <c r="W26" s="3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2.75" customHeight="1">
      <c r="A27" s="29"/>
      <c r="B27" s="29"/>
      <c r="C27" s="29"/>
      <c r="D27" s="29"/>
      <c r="E27" s="30"/>
      <c r="F27" s="29"/>
      <c r="G27" s="29"/>
      <c r="H27" s="29"/>
      <c r="I27" s="29"/>
      <c r="J27" s="30"/>
      <c r="K27" s="30"/>
      <c r="L27" s="31"/>
      <c r="M27" s="140">
        <v>4</v>
      </c>
      <c r="N27" s="101">
        <v>224</v>
      </c>
      <c r="O27" s="142" t="s">
        <v>63</v>
      </c>
      <c r="P27" s="104">
        <v>212642</v>
      </c>
      <c r="Q27" s="141">
        <v>44726</v>
      </c>
      <c r="R27" s="104" t="s">
        <v>376</v>
      </c>
      <c r="S27" s="43"/>
      <c r="T27" s="99">
        <f t="shared" si="0"/>
        <v>44747</v>
      </c>
      <c r="U27" s="130"/>
      <c r="V27" s="130"/>
      <c r="W27" s="32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4.25" customHeight="1">
      <c r="A28" s="29"/>
      <c r="B28" s="29"/>
      <c r="C28" s="29"/>
      <c r="D28" s="29"/>
      <c r="E28" s="30"/>
      <c r="F28" s="29"/>
      <c r="G28" s="29"/>
      <c r="H28" s="29"/>
      <c r="I28" s="29"/>
      <c r="J28" s="30"/>
      <c r="K28" s="30"/>
      <c r="L28" s="31"/>
      <c r="M28" s="140">
        <v>4</v>
      </c>
      <c r="N28" s="101">
        <v>225</v>
      </c>
      <c r="O28" s="142" t="s">
        <v>63</v>
      </c>
      <c r="P28" s="104">
        <v>212642</v>
      </c>
      <c r="Q28" s="141">
        <v>44726</v>
      </c>
      <c r="R28" s="104" t="s">
        <v>376</v>
      </c>
      <c r="S28" s="43"/>
      <c r="T28" s="99">
        <f t="shared" si="0"/>
        <v>44747</v>
      </c>
      <c r="U28" s="130"/>
      <c r="V28" s="130"/>
      <c r="W28" s="3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2.75" customHeight="1">
      <c r="A29" s="29"/>
      <c r="B29" s="29"/>
      <c r="C29" s="29"/>
      <c r="D29" s="29"/>
      <c r="E29" s="30"/>
      <c r="F29" s="29"/>
      <c r="G29" s="29"/>
      <c r="H29" s="29"/>
      <c r="I29" s="29"/>
      <c r="J29" s="30"/>
      <c r="K29" s="30"/>
      <c r="L29" s="31"/>
      <c r="M29" s="140">
        <v>5</v>
      </c>
      <c r="N29" s="101"/>
      <c r="O29" s="133"/>
      <c r="P29" s="148"/>
      <c r="Q29" s="141"/>
      <c r="R29" s="131" t="s">
        <v>377</v>
      </c>
      <c r="S29" s="43"/>
      <c r="T29" s="99">
        <f t="shared" si="0"/>
        <v>21</v>
      </c>
      <c r="U29" s="130"/>
      <c r="V29" s="130"/>
      <c r="W29" s="3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2.75" customHeight="1">
      <c r="A30" s="29"/>
      <c r="B30" s="29"/>
      <c r="C30" s="29"/>
      <c r="D30" s="29"/>
      <c r="E30" s="30"/>
      <c r="F30" s="29"/>
      <c r="G30" s="29"/>
      <c r="H30" s="29"/>
      <c r="I30" s="29"/>
      <c r="J30" s="30"/>
      <c r="K30" s="30"/>
      <c r="L30" s="31"/>
      <c r="M30" s="140">
        <v>5</v>
      </c>
      <c r="N30" s="101"/>
      <c r="O30" s="133"/>
      <c r="P30" s="148"/>
      <c r="Q30" s="141"/>
      <c r="R30" s="133" t="s">
        <v>377</v>
      </c>
      <c r="S30" s="43"/>
      <c r="T30" s="99">
        <f t="shared" si="0"/>
        <v>21</v>
      </c>
      <c r="U30" s="130"/>
      <c r="V30" s="130"/>
      <c r="W30" s="32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2.75" customHeight="1">
      <c r="A31" s="29"/>
      <c r="B31" s="29"/>
      <c r="C31" s="29"/>
      <c r="D31" s="29"/>
      <c r="E31" s="30"/>
      <c r="F31" s="29"/>
      <c r="G31" s="29"/>
      <c r="H31" s="29"/>
      <c r="I31" s="29"/>
      <c r="J31" s="30"/>
      <c r="K31" s="30"/>
      <c r="L31" s="31"/>
      <c r="M31" s="140">
        <v>5</v>
      </c>
      <c r="N31" s="101"/>
      <c r="O31" s="133"/>
      <c r="P31" s="148"/>
      <c r="Q31" s="141"/>
      <c r="R31" s="133" t="s">
        <v>377</v>
      </c>
      <c r="S31" s="43"/>
      <c r="T31" s="99">
        <f t="shared" si="0"/>
        <v>21</v>
      </c>
      <c r="U31" s="130"/>
      <c r="V31" s="130"/>
      <c r="W31" s="32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4.25" customHeight="1">
      <c r="A32" s="29"/>
      <c r="B32" s="29"/>
      <c r="C32" s="29"/>
      <c r="D32" s="29"/>
      <c r="E32" s="30"/>
      <c r="F32" s="29"/>
      <c r="G32" s="29"/>
      <c r="H32" s="29"/>
      <c r="I32" s="29"/>
      <c r="J32" s="30"/>
      <c r="K32" s="30"/>
      <c r="L32" s="31"/>
      <c r="M32" s="140">
        <v>6</v>
      </c>
      <c r="N32" s="101">
        <v>226</v>
      </c>
      <c r="O32" s="133" t="s">
        <v>56</v>
      </c>
      <c r="P32" s="142" t="s">
        <v>378</v>
      </c>
      <c r="Q32" s="141">
        <v>44774</v>
      </c>
      <c r="R32" s="133" t="s">
        <v>377</v>
      </c>
      <c r="S32" s="43"/>
      <c r="T32" s="99">
        <f t="shared" si="0"/>
        <v>44795</v>
      </c>
      <c r="U32" s="130"/>
      <c r="V32" s="130"/>
      <c r="W32" s="3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2.75" customHeight="1">
      <c r="A33" s="29"/>
      <c r="B33" s="29"/>
      <c r="C33" s="29"/>
      <c r="D33" s="29"/>
      <c r="E33" s="30"/>
      <c r="F33" s="29"/>
      <c r="G33" s="29"/>
      <c r="H33" s="29"/>
      <c r="I33" s="29"/>
      <c r="J33" s="30"/>
      <c r="K33" s="30"/>
      <c r="L33" s="31"/>
      <c r="M33" s="140">
        <v>6</v>
      </c>
      <c r="N33" s="101">
        <v>227</v>
      </c>
      <c r="O33" s="133" t="s">
        <v>56</v>
      </c>
      <c r="P33" s="142" t="s">
        <v>378</v>
      </c>
      <c r="Q33" s="141">
        <v>44774</v>
      </c>
      <c r="R33" s="133" t="s">
        <v>376</v>
      </c>
      <c r="S33" s="43"/>
      <c r="T33" s="99">
        <f t="shared" si="0"/>
        <v>44795</v>
      </c>
      <c r="U33" s="130"/>
      <c r="V33" s="130"/>
      <c r="W33" s="32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2.75" customHeight="1">
      <c r="A34" s="29"/>
      <c r="B34" s="29"/>
      <c r="C34" s="29"/>
      <c r="D34" s="29"/>
      <c r="E34" s="30"/>
      <c r="F34" s="29"/>
      <c r="G34" s="29"/>
      <c r="H34" s="29"/>
      <c r="I34" s="29"/>
      <c r="J34" s="30"/>
      <c r="K34" s="30"/>
      <c r="L34" s="31"/>
      <c r="M34" s="140">
        <v>6</v>
      </c>
      <c r="N34" s="101">
        <v>228</v>
      </c>
      <c r="O34" s="133" t="s">
        <v>56</v>
      </c>
      <c r="P34" s="142" t="s">
        <v>378</v>
      </c>
      <c r="Q34" s="141">
        <v>44774</v>
      </c>
      <c r="R34" s="131" t="s">
        <v>376</v>
      </c>
      <c r="S34" s="43"/>
      <c r="T34" s="99">
        <f t="shared" si="0"/>
        <v>44795</v>
      </c>
      <c r="U34" s="130"/>
      <c r="V34" s="130"/>
      <c r="W34" s="32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4.25" customHeight="1">
      <c r="A35" s="29"/>
      <c r="B35" s="29"/>
      <c r="C35" s="29"/>
      <c r="D35" s="29"/>
      <c r="E35" s="30"/>
      <c r="F35" s="29"/>
      <c r="G35" s="29"/>
      <c r="H35" s="29"/>
      <c r="I35" s="29"/>
      <c r="J35" s="30"/>
      <c r="K35" s="30"/>
      <c r="L35" s="31"/>
      <c r="M35" s="140">
        <v>6</v>
      </c>
      <c r="N35" s="101">
        <v>229</v>
      </c>
      <c r="O35" s="133" t="s">
        <v>63</v>
      </c>
      <c r="P35" s="142" t="s">
        <v>379</v>
      </c>
      <c r="Q35" s="141">
        <v>44774</v>
      </c>
      <c r="R35" s="133" t="s">
        <v>376</v>
      </c>
      <c r="S35" s="43"/>
      <c r="T35" s="99">
        <f t="shared" si="0"/>
        <v>44795</v>
      </c>
      <c r="U35" s="130"/>
      <c r="V35" s="130"/>
      <c r="W35" s="32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2.75" customHeight="1">
      <c r="A36" s="29"/>
      <c r="B36" s="29"/>
      <c r="C36" s="29"/>
      <c r="D36" s="29"/>
      <c r="E36" s="30"/>
      <c r="F36" s="29"/>
      <c r="G36" s="29"/>
      <c r="H36" s="29"/>
      <c r="I36" s="29"/>
      <c r="J36" s="30"/>
      <c r="K36" s="30"/>
      <c r="L36" s="31"/>
      <c r="M36" s="140">
        <v>6</v>
      </c>
      <c r="N36" s="101">
        <v>230</v>
      </c>
      <c r="O36" s="131" t="s">
        <v>63</v>
      </c>
      <c r="P36" s="142" t="s">
        <v>379</v>
      </c>
      <c r="Q36" s="141">
        <v>44774</v>
      </c>
      <c r="R36" s="133" t="s">
        <v>376</v>
      </c>
      <c r="S36" s="43"/>
      <c r="T36" s="99">
        <f t="shared" si="0"/>
        <v>44795</v>
      </c>
      <c r="U36" s="130"/>
      <c r="V36" s="130"/>
      <c r="W36" s="32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2.75" customHeight="1">
      <c r="A37" s="29"/>
      <c r="B37" s="29"/>
      <c r="C37" s="29"/>
      <c r="D37" s="29"/>
      <c r="E37" s="30"/>
      <c r="F37" s="29"/>
      <c r="G37" s="29"/>
      <c r="H37" s="29"/>
      <c r="I37" s="29"/>
      <c r="J37" s="30"/>
      <c r="K37" s="30"/>
      <c r="L37" s="31"/>
      <c r="M37" s="140">
        <v>6</v>
      </c>
      <c r="N37" s="101">
        <v>231</v>
      </c>
      <c r="O37" s="131" t="s">
        <v>63</v>
      </c>
      <c r="P37" s="142" t="s">
        <v>379</v>
      </c>
      <c r="Q37" s="141">
        <v>44774</v>
      </c>
      <c r="R37" s="133" t="s">
        <v>376</v>
      </c>
      <c r="S37" s="43"/>
      <c r="T37" s="99">
        <f t="shared" si="0"/>
        <v>44795</v>
      </c>
      <c r="U37" s="130"/>
      <c r="V37" s="130"/>
      <c r="W37" s="32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2.75" customHeight="1">
      <c r="A38" s="29"/>
      <c r="B38" s="29"/>
      <c r="C38" s="29"/>
      <c r="D38" s="29"/>
      <c r="E38" s="30"/>
      <c r="F38" s="29"/>
      <c r="G38" s="29"/>
      <c r="H38" s="29"/>
      <c r="I38" s="29"/>
      <c r="J38" s="30"/>
      <c r="K38" s="30"/>
      <c r="L38" s="31"/>
      <c r="M38" s="140">
        <v>6</v>
      </c>
      <c r="N38" s="101">
        <v>232</v>
      </c>
      <c r="O38" s="131" t="s">
        <v>63</v>
      </c>
      <c r="P38" s="142" t="s">
        <v>380</v>
      </c>
      <c r="Q38" s="141">
        <v>44774</v>
      </c>
      <c r="R38" s="133" t="s">
        <v>376</v>
      </c>
      <c r="S38" s="43"/>
      <c r="T38" s="99">
        <f t="shared" si="0"/>
        <v>44795</v>
      </c>
      <c r="U38" s="130"/>
      <c r="V38" s="130"/>
      <c r="W38" s="3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4.25" customHeight="1">
      <c r="A39" s="29"/>
      <c r="B39" s="29"/>
      <c r="C39" s="29"/>
      <c r="D39" s="29"/>
      <c r="E39" s="30"/>
      <c r="F39" s="29"/>
      <c r="G39" s="29"/>
      <c r="H39" s="29"/>
      <c r="I39" s="29"/>
      <c r="J39" s="30"/>
      <c r="K39" s="30"/>
      <c r="L39" s="31"/>
      <c r="M39" s="140">
        <v>6</v>
      </c>
      <c r="N39" s="101">
        <v>233</v>
      </c>
      <c r="O39" s="131" t="s">
        <v>63</v>
      </c>
      <c r="P39" s="142" t="s">
        <v>380</v>
      </c>
      <c r="Q39" s="141">
        <v>44774</v>
      </c>
      <c r="R39" s="133" t="s">
        <v>376</v>
      </c>
      <c r="S39" s="43"/>
      <c r="T39" s="99">
        <f t="shared" si="0"/>
        <v>44795</v>
      </c>
      <c r="U39" s="99"/>
      <c r="V39" s="99"/>
      <c r="W39" s="32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2.75" customHeight="1">
      <c r="A40" s="29"/>
      <c r="B40" s="29"/>
      <c r="C40" s="29"/>
      <c r="D40" s="29"/>
      <c r="E40" s="30"/>
      <c r="F40" s="29"/>
      <c r="G40" s="29"/>
      <c r="H40" s="29"/>
      <c r="I40" s="29"/>
      <c r="J40" s="30"/>
      <c r="K40" s="30"/>
      <c r="L40" s="31"/>
      <c r="M40" s="140">
        <v>6</v>
      </c>
      <c r="N40" s="101">
        <v>234</v>
      </c>
      <c r="O40" s="131" t="s">
        <v>63</v>
      </c>
      <c r="P40" s="142" t="s">
        <v>380</v>
      </c>
      <c r="Q40" s="141">
        <v>44774</v>
      </c>
      <c r="R40" s="133" t="s">
        <v>376</v>
      </c>
      <c r="S40" s="43"/>
      <c r="T40" s="99">
        <f t="shared" si="0"/>
        <v>44795</v>
      </c>
      <c r="U40" s="99"/>
      <c r="V40" s="99"/>
      <c r="W40" s="3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4.25" customHeight="1">
      <c r="A41" s="29"/>
      <c r="B41" s="29"/>
      <c r="C41" s="29"/>
      <c r="D41" s="29"/>
      <c r="E41" s="30"/>
      <c r="F41" s="29"/>
      <c r="G41" s="29"/>
      <c r="H41" s="29"/>
      <c r="I41" s="29"/>
      <c r="J41" s="30"/>
      <c r="K41" s="30"/>
      <c r="L41" s="31"/>
      <c r="M41" s="25"/>
      <c r="N41" s="25"/>
      <c r="O41" s="29"/>
      <c r="P41" s="79"/>
      <c r="Q41" s="25"/>
      <c r="R41" s="43"/>
      <c r="S41" s="43"/>
      <c r="T41" s="99">
        <f t="shared" si="0"/>
        <v>21</v>
      </c>
      <c r="U41" s="99"/>
      <c r="V41" s="99"/>
      <c r="W41" s="32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4.25" customHeight="1">
      <c r="A42" s="29"/>
      <c r="B42" s="29"/>
      <c r="C42" s="29"/>
      <c r="D42" s="29"/>
      <c r="E42" s="30"/>
      <c r="F42" s="29"/>
      <c r="G42" s="29"/>
      <c r="H42" s="29"/>
      <c r="I42" s="29"/>
      <c r="J42" s="30"/>
      <c r="K42" s="30"/>
      <c r="L42" s="31"/>
      <c r="M42" s="25"/>
      <c r="N42" s="25"/>
      <c r="O42" s="29"/>
      <c r="P42" s="79"/>
      <c r="Q42" s="25"/>
      <c r="R42" s="43"/>
      <c r="S42" s="43"/>
      <c r="T42" s="99">
        <f t="shared" si="0"/>
        <v>21</v>
      </c>
      <c r="U42" s="99"/>
      <c r="V42" s="99"/>
      <c r="W42" s="3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4.25" customHeight="1">
      <c r="A43" s="29"/>
      <c r="B43" s="29"/>
      <c r="C43" s="29"/>
      <c r="D43" s="29"/>
      <c r="E43" s="30"/>
      <c r="F43" s="29"/>
      <c r="G43" s="29"/>
      <c r="H43" s="29"/>
      <c r="I43" s="29"/>
      <c r="J43" s="30"/>
      <c r="K43" s="30"/>
      <c r="L43" s="31"/>
      <c r="M43" s="25"/>
      <c r="N43" s="25"/>
      <c r="O43" s="29"/>
      <c r="P43" s="79"/>
      <c r="Q43" s="25"/>
      <c r="R43" s="43"/>
      <c r="S43" s="43"/>
      <c r="T43" s="99">
        <f t="shared" si="0"/>
        <v>21</v>
      </c>
      <c r="U43" s="99"/>
      <c r="V43" s="99"/>
      <c r="W43" s="3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4.25" customHeight="1">
      <c r="A44" s="29"/>
      <c r="B44" s="29"/>
      <c r="C44" s="29"/>
      <c r="D44" s="29"/>
      <c r="E44" s="30"/>
      <c r="F44" s="29"/>
      <c r="G44" s="29"/>
      <c r="H44" s="29"/>
      <c r="I44" s="29"/>
      <c r="J44" s="30"/>
      <c r="K44" s="30"/>
      <c r="L44" s="31"/>
      <c r="M44" s="25"/>
      <c r="N44" s="25"/>
      <c r="O44" s="29"/>
      <c r="P44" s="79"/>
      <c r="Q44" s="25"/>
      <c r="R44" s="29"/>
      <c r="S44" s="43"/>
      <c r="T44" s="99">
        <f t="shared" si="0"/>
        <v>21</v>
      </c>
      <c r="U44" s="99"/>
      <c r="V44" s="99"/>
      <c r="W44" s="32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4.25" customHeight="1">
      <c r="A45" s="29"/>
      <c r="B45" s="29"/>
      <c r="C45" s="29"/>
      <c r="D45" s="29"/>
      <c r="E45" s="30"/>
      <c r="F45" s="29"/>
      <c r="G45" s="29"/>
      <c r="H45" s="29"/>
      <c r="I45" s="29"/>
      <c r="J45" s="30"/>
      <c r="K45" s="30"/>
      <c r="L45" s="31"/>
      <c r="M45" s="25"/>
      <c r="N45" s="25"/>
      <c r="O45" s="29"/>
      <c r="P45" s="79"/>
      <c r="Q45" s="25"/>
      <c r="R45" s="29"/>
      <c r="S45" s="43"/>
      <c r="T45" s="99">
        <f t="shared" si="0"/>
        <v>21</v>
      </c>
      <c r="U45" s="99"/>
      <c r="V45" s="99"/>
      <c r="W45" s="32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4.25" customHeight="1">
      <c r="A46" s="29"/>
      <c r="B46" s="29"/>
      <c r="C46" s="29"/>
      <c r="D46" s="29"/>
      <c r="E46" s="30"/>
      <c r="F46" s="29"/>
      <c r="G46" s="29"/>
      <c r="H46" s="29"/>
      <c r="I46" s="29"/>
      <c r="J46" s="30"/>
      <c r="K46" s="30"/>
      <c r="L46" s="31"/>
      <c r="M46" s="25"/>
      <c r="N46" s="25"/>
      <c r="O46" s="29"/>
      <c r="P46" s="79"/>
      <c r="Q46" s="25"/>
      <c r="R46" s="29"/>
      <c r="S46" s="43"/>
      <c r="T46" s="99">
        <f t="shared" si="0"/>
        <v>21</v>
      </c>
      <c r="U46" s="99"/>
      <c r="V46" s="99"/>
      <c r="W46" s="32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4.25" customHeight="1">
      <c r="A47" s="29"/>
      <c r="B47" s="29"/>
      <c r="C47" s="29"/>
      <c r="D47" s="29"/>
      <c r="E47" s="30"/>
      <c r="F47" s="29"/>
      <c r="G47" s="29"/>
      <c r="H47" s="29"/>
      <c r="I47" s="29"/>
      <c r="J47" s="30"/>
      <c r="K47" s="30"/>
      <c r="L47" s="31"/>
      <c r="M47" s="25"/>
      <c r="N47" s="25"/>
      <c r="O47" s="29"/>
      <c r="P47" s="79"/>
      <c r="Q47" s="25"/>
      <c r="R47" s="29"/>
      <c r="S47" s="43"/>
      <c r="T47" s="99">
        <f t="shared" si="0"/>
        <v>21</v>
      </c>
      <c r="U47" s="99"/>
      <c r="V47" s="99"/>
      <c r="W47" s="32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2.75" customHeight="1">
      <c r="A48" s="29"/>
      <c r="B48" s="29"/>
      <c r="C48" s="29"/>
      <c r="D48" s="29"/>
      <c r="E48" s="30"/>
      <c r="F48" s="29"/>
      <c r="G48" s="29"/>
      <c r="H48" s="29"/>
      <c r="I48" s="29"/>
      <c r="J48" s="30"/>
      <c r="K48" s="30"/>
      <c r="L48" s="31"/>
      <c r="M48" s="25"/>
      <c r="N48" s="25"/>
      <c r="O48" s="29"/>
      <c r="P48" s="79"/>
      <c r="Q48" s="25"/>
      <c r="R48" s="29"/>
      <c r="S48" s="43"/>
      <c r="T48" s="99">
        <f t="shared" si="0"/>
        <v>21</v>
      </c>
      <c r="U48" s="99"/>
      <c r="V48" s="99"/>
      <c r="W48" s="3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2.75" customHeight="1">
      <c r="A49" s="29"/>
      <c r="B49" s="29"/>
      <c r="C49" s="29"/>
      <c r="D49" s="29"/>
      <c r="E49" s="30"/>
      <c r="F49" s="29"/>
      <c r="G49" s="29"/>
      <c r="H49" s="29"/>
      <c r="I49" s="29"/>
      <c r="J49" s="30"/>
      <c r="K49" s="30"/>
      <c r="L49" s="31"/>
      <c r="M49" s="25"/>
      <c r="N49" s="25"/>
      <c r="O49" s="29"/>
      <c r="P49" s="79"/>
      <c r="Q49" s="25"/>
      <c r="R49" s="29"/>
      <c r="S49" s="43"/>
      <c r="T49" s="99">
        <f t="shared" si="0"/>
        <v>21</v>
      </c>
      <c r="U49" s="99"/>
      <c r="V49" s="99"/>
      <c r="W49" s="32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2.75" customHeight="1">
      <c r="A50" s="29"/>
      <c r="B50" s="29"/>
      <c r="C50" s="29"/>
      <c r="D50" s="29"/>
      <c r="E50" s="30"/>
      <c r="F50" s="29"/>
      <c r="G50" s="29"/>
      <c r="H50" s="29"/>
      <c r="I50" s="29"/>
      <c r="J50" s="30"/>
      <c r="K50" s="30"/>
      <c r="L50" s="31"/>
      <c r="M50" s="25"/>
      <c r="N50" s="25"/>
      <c r="O50" s="29"/>
      <c r="P50" s="79"/>
      <c r="Q50" s="25"/>
      <c r="R50" s="29"/>
      <c r="S50" s="43"/>
      <c r="T50" s="99">
        <f t="shared" si="0"/>
        <v>21</v>
      </c>
      <c r="U50" s="99"/>
      <c r="V50" s="99"/>
      <c r="W50" s="32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.75" customHeight="1">
      <c r="A51" s="29"/>
      <c r="B51" s="29"/>
      <c r="C51" s="29"/>
      <c r="D51" s="29"/>
      <c r="E51" s="30"/>
      <c r="F51" s="29"/>
      <c r="G51" s="29"/>
      <c r="H51" s="29"/>
      <c r="I51" s="29"/>
      <c r="J51" s="30"/>
      <c r="K51" s="30"/>
      <c r="L51" s="31"/>
      <c r="M51" s="25"/>
      <c r="N51" s="25"/>
      <c r="O51" s="29"/>
      <c r="P51" s="79"/>
      <c r="Q51" s="25"/>
      <c r="R51" s="29"/>
      <c r="S51" s="43"/>
      <c r="T51" s="99">
        <f t="shared" si="0"/>
        <v>21</v>
      </c>
      <c r="U51" s="99"/>
      <c r="V51" s="99"/>
      <c r="W51" s="32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4.25" customHeight="1">
      <c r="A52" s="29"/>
      <c r="B52" s="29"/>
      <c r="C52" s="29"/>
      <c r="D52" s="29"/>
      <c r="E52" s="30"/>
      <c r="F52" s="29"/>
      <c r="G52" s="29"/>
      <c r="H52" s="29"/>
      <c r="I52" s="29"/>
      <c r="J52" s="30"/>
      <c r="K52" s="30"/>
      <c r="L52" s="31"/>
      <c r="M52" s="25"/>
      <c r="N52" s="25"/>
      <c r="O52" s="29"/>
      <c r="P52" s="79"/>
      <c r="Q52" s="25"/>
      <c r="R52" s="29"/>
      <c r="S52" s="43"/>
      <c r="T52" s="99">
        <f t="shared" si="0"/>
        <v>21</v>
      </c>
      <c r="U52" s="99"/>
      <c r="V52" s="99"/>
      <c r="W52" s="32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4.25" customHeight="1">
      <c r="A53" s="29"/>
      <c r="B53" s="29"/>
      <c r="C53" s="29"/>
      <c r="D53" s="29"/>
      <c r="E53" s="30"/>
      <c r="F53" s="29"/>
      <c r="G53" s="29"/>
      <c r="H53" s="29"/>
      <c r="I53" s="29"/>
      <c r="J53" s="30"/>
      <c r="K53" s="30"/>
      <c r="L53" s="31"/>
      <c r="M53" s="29"/>
      <c r="N53" s="25"/>
      <c r="O53" s="29"/>
      <c r="P53" s="79"/>
      <c r="Q53" s="29"/>
      <c r="R53" s="29"/>
      <c r="S53" s="43"/>
      <c r="T53" s="99">
        <f t="shared" si="0"/>
        <v>21</v>
      </c>
      <c r="U53" s="99"/>
      <c r="V53" s="99"/>
      <c r="W53" s="32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4.25" customHeight="1">
      <c r="A54" s="29"/>
      <c r="B54" s="29"/>
      <c r="C54" s="29"/>
      <c r="D54" s="29"/>
      <c r="E54" s="30"/>
      <c r="F54" s="29"/>
      <c r="G54" s="29"/>
      <c r="H54" s="29"/>
      <c r="I54" s="29"/>
      <c r="J54" s="30"/>
      <c r="K54" s="30"/>
      <c r="L54" s="31"/>
      <c r="M54" s="29"/>
      <c r="N54" s="29"/>
      <c r="O54" s="29"/>
      <c r="P54" s="79"/>
      <c r="Q54" s="29"/>
      <c r="R54" s="29"/>
      <c r="S54" s="43"/>
      <c r="T54" s="99">
        <f t="shared" si="0"/>
        <v>21</v>
      </c>
      <c r="U54" s="99"/>
      <c r="V54" s="99"/>
      <c r="W54" s="32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4.25" customHeight="1">
      <c r="A55" s="29"/>
      <c r="B55" s="29"/>
      <c r="C55" s="29"/>
      <c r="D55" s="29"/>
      <c r="E55" s="30"/>
      <c r="F55" s="29"/>
      <c r="G55" s="29"/>
      <c r="H55" s="29"/>
      <c r="I55" s="29"/>
      <c r="J55" s="30"/>
      <c r="K55" s="30"/>
      <c r="L55" s="31"/>
      <c r="M55" s="29"/>
      <c r="N55" s="29"/>
      <c r="O55" s="29"/>
      <c r="P55" s="79"/>
      <c r="Q55" s="29"/>
      <c r="R55" s="29"/>
      <c r="S55" s="43"/>
      <c r="T55" s="99">
        <f t="shared" si="0"/>
        <v>21</v>
      </c>
      <c r="U55" s="99"/>
      <c r="V55" s="99"/>
      <c r="W55" s="32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4.25" customHeight="1">
      <c r="A56" s="29"/>
      <c r="B56" s="29"/>
      <c r="C56" s="29"/>
      <c r="D56" s="29"/>
      <c r="E56" s="30"/>
      <c r="F56" s="29"/>
      <c r="G56" s="29"/>
      <c r="H56" s="29"/>
      <c r="I56" s="29"/>
      <c r="J56" s="30"/>
      <c r="K56" s="30"/>
      <c r="L56" s="31"/>
      <c r="M56" s="29"/>
      <c r="N56" s="29"/>
      <c r="O56" s="29"/>
      <c r="P56" s="79"/>
      <c r="Q56" s="29"/>
      <c r="R56" s="29"/>
      <c r="S56" s="43"/>
      <c r="T56" s="99">
        <f t="shared" si="0"/>
        <v>21</v>
      </c>
      <c r="U56" s="99"/>
      <c r="V56" s="99"/>
      <c r="W56" s="32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4.25" customHeight="1">
      <c r="A57" s="29"/>
      <c r="B57" s="29"/>
      <c r="C57" s="29"/>
      <c r="D57" s="29"/>
      <c r="E57" s="30"/>
      <c r="F57" s="29"/>
      <c r="G57" s="29"/>
      <c r="H57" s="29"/>
      <c r="I57" s="29"/>
      <c r="J57" s="30"/>
      <c r="K57" s="30"/>
      <c r="L57" s="31"/>
      <c r="M57" s="29"/>
      <c r="N57" s="29"/>
      <c r="O57" s="29"/>
      <c r="P57" s="79"/>
      <c r="Q57" s="29"/>
      <c r="R57" s="29"/>
      <c r="S57" s="43"/>
      <c r="T57" s="99">
        <f t="shared" si="0"/>
        <v>21</v>
      </c>
      <c r="U57" s="99"/>
      <c r="V57" s="99"/>
      <c r="W57" s="32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4.25" customHeight="1">
      <c r="A58" s="29"/>
      <c r="B58" s="29"/>
      <c r="C58" s="29"/>
      <c r="D58" s="29"/>
      <c r="E58" s="30"/>
      <c r="F58" s="29"/>
      <c r="G58" s="29"/>
      <c r="H58" s="29"/>
      <c r="I58" s="29"/>
      <c r="J58" s="30"/>
      <c r="K58" s="30"/>
      <c r="L58" s="31"/>
      <c r="M58" s="29"/>
      <c r="N58" s="29"/>
      <c r="O58" s="29"/>
      <c r="P58" s="79"/>
      <c r="Q58" s="29"/>
      <c r="R58" s="29"/>
      <c r="S58" s="43"/>
      <c r="T58" s="99">
        <f t="shared" si="0"/>
        <v>21</v>
      </c>
      <c r="U58" s="99"/>
      <c r="V58" s="99"/>
      <c r="W58" s="32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4.25" customHeight="1">
      <c r="A59" s="29"/>
      <c r="B59" s="29"/>
      <c r="C59" s="29"/>
      <c r="D59" s="29"/>
      <c r="E59" s="30"/>
      <c r="F59" s="29"/>
      <c r="G59" s="29"/>
      <c r="H59" s="29"/>
      <c r="I59" s="29"/>
      <c r="J59" s="30"/>
      <c r="K59" s="30"/>
      <c r="L59" s="31"/>
      <c r="M59" s="29"/>
      <c r="N59" s="29"/>
      <c r="O59" s="29"/>
      <c r="P59" s="79"/>
      <c r="Q59" s="29"/>
      <c r="R59" s="29"/>
      <c r="S59" s="43"/>
      <c r="T59" s="99">
        <f t="shared" si="0"/>
        <v>21</v>
      </c>
      <c r="U59" s="99"/>
      <c r="V59" s="99"/>
      <c r="W59" s="32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4.25" customHeight="1">
      <c r="A60" s="29"/>
      <c r="B60" s="29"/>
      <c r="C60" s="29"/>
      <c r="D60" s="29"/>
      <c r="E60" s="30"/>
      <c r="F60" s="29"/>
      <c r="G60" s="29"/>
      <c r="H60" s="29"/>
      <c r="I60" s="29"/>
      <c r="J60" s="30"/>
      <c r="K60" s="30"/>
      <c r="L60" s="31"/>
      <c r="M60" s="29"/>
      <c r="N60" s="29"/>
      <c r="O60" s="29"/>
      <c r="P60" s="79"/>
      <c r="Q60" s="29"/>
      <c r="R60" s="29"/>
      <c r="S60" s="43"/>
      <c r="T60" s="99">
        <f t="shared" si="0"/>
        <v>21</v>
      </c>
      <c r="U60" s="99"/>
      <c r="V60" s="99"/>
      <c r="W60" s="32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4.25" customHeight="1">
      <c r="A61" s="29"/>
      <c r="B61" s="29"/>
      <c r="C61" s="29"/>
      <c r="D61" s="29"/>
      <c r="E61" s="30"/>
      <c r="F61" s="29"/>
      <c r="G61" s="29"/>
      <c r="H61" s="29"/>
      <c r="I61" s="29"/>
      <c r="J61" s="30"/>
      <c r="K61" s="30"/>
      <c r="L61" s="31"/>
      <c r="M61" s="29"/>
      <c r="N61" s="29"/>
      <c r="O61" s="29"/>
      <c r="P61" s="79"/>
      <c r="Q61" s="29"/>
      <c r="R61" s="29"/>
      <c r="S61" s="43"/>
      <c r="T61" s="99">
        <f t="shared" si="0"/>
        <v>21</v>
      </c>
      <c r="U61" s="99"/>
      <c r="V61" s="99"/>
      <c r="W61" s="32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4.25" customHeight="1">
      <c r="A62" s="29"/>
      <c r="B62" s="29"/>
      <c r="C62" s="29"/>
      <c r="D62" s="29"/>
      <c r="E62" s="30"/>
      <c r="F62" s="29"/>
      <c r="G62" s="29"/>
      <c r="H62" s="29"/>
      <c r="I62" s="29"/>
      <c r="J62" s="30"/>
      <c r="K62" s="30"/>
      <c r="L62" s="31"/>
      <c r="M62" s="29"/>
      <c r="N62" s="29"/>
      <c r="O62" s="29"/>
      <c r="P62" s="79"/>
      <c r="Q62" s="29"/>
      <c r="R62" s="29"/>
      <c r="S62" s="43"/>
      <c r="T62" s="99">
        <f t="shared" si="0"/>
        <v>21</v>
      </c>
      <c r="U62" s="99"/>
      <c r="V62" s="99"/>
      <c r="W62" s="32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4.25" customHeight="1">
      <c r="A63" s="29"/>
      <c r="B63" s="29"/>
      <c r="C63" s="29"/>
      <c r="D63" s="29"/>
      <c r="E63" s="30"/>
      <c r="F63" s="29"/>
      <c r="G63" s="29"/>
      <c r="H63" s="29"/>
      <c r="I63" s="29"/>
      <c r="J63" s="30"/>
      <c r="K63" s="30"/>
      <c r="L63" s="31"/>
      <c r="M63" s="29"/>
      <c r="N63" s="29"/>
      <c r="O63" s="29"/>
      <c r="P63" s="79"/>
      <c r="Q63" s="29"/>
      <c r="R63" s="29"/>
      <c r="S63" s="43"/>
      <c r="T63" s="99">
        <f t="shared" si="0"/>
        <v>21</v>
      </c>
      <c r="U63" s="99"/>
      <c r="V63" s="99"/>
      <c r="W63" s="32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4.25" customHeight="1">
      <c r="A64" s="29"/>
      <c r="B64" s="29"/>
      <c r="C64" s="29"/>
      <c r="D64" s="29"/>
      <c r="E64" s="30"/>
      <c r="F64" s="29"/>
      <c r="G64" s="29"/>
      <c r="H64" s="29"/>
      <c r="I64" s="29"/>
      <c r="J64" s="30"/>
      <c r="K64" s="30"/>
      <c r="L64" s="31"/>
      <c r="M64" s="29"/>
      <c r="N64" s="29"/>
      <c r="O64" s="29"/>
      <c r="P64" s="79"/>
      <c r="Q64" s="29"/>
      <c r="R64" s="29"/>
      <c r="S64" s="43"/>
      <c r="T64" s="99">
        <f t="shared" si="0"/>
        <v>21</v>
      </c>
      <c r="U64" s="99"/>
      <c r="V64" s="99"/>
      <c r="W64" s="32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4.25" customHeight="1">
      <c r="A65" s="29"/>
      <c r="B65" s="29"/>
      <c r="C65" s="29"/>
      <c r="D65" s="29"/>
      <c r="E65" s="30"/>
      <c r="F65" s="29"/>
      <c r="G65" s="29"/>
      <c r="H65" s="29"/>
      <c r="I65" s="29"/>
      <c r="J65" s="30"/>
      <c r="K65" s="30"/>
      <c r="L65" s="31"/>
      <c r="M65" s="29"/>
      <c r="N65" s="29"/>
      <c r="O65" s="29"/>
      <c r="P65" s="79"/>
      <c r="Q65" s="29"/>
      <c r="R65" s="29"/>
      <c r="S65" s="43"/>
      <c r="T65" s="99">
        <f t="shared" si="0"/>
        <v>21</v>
      </c>
      <c r="U65" s="99"/>
      <c r="V65" s="99"/>
      <c r="W65" s="32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4.25" customHeight="1">
      <c r="A66" s="29"/>
      <c r="B66" s="29"/>
      <c r="C66" s="29"/>
      <c r="D66" s="29"/>
      <c r="E66" s="30"/>
      <c r="F66" s="29"/>
      <c r="G66" s="29"/>
      <c r="H66" s="29"/>
      <c r="I66" s="29"/>
      <c r="J66" s="30"/>
      <c r="K66" s="30"/>
      <c r="L66" s="31"/>
      <c r="M66" s="29"/>
      <c r="N66" s="29"/>
      <c r="O66" s="29"/>
      <c r="P66" s="79"/>
      <c r="Q66" s="29"/>
      <c r="R66" s="29"/>
      <c r="S66" s="43"/>
      <c r="T66" s="99">
        <f t="shared" si="0"/>
        <v>21</v>
      </c>
      <c r="U66" s="99"/>
      <c r="V66" s="99"/>
      <c r="W66" s="32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4.25" customHeight="1">
      <c r="A67" s="29"/>
      <c r="B67" s="29"/>
      <c r="C67" s="29"/>
      <c r="D67" s="29"/>
      <c r="E67" s="30"/>
      <c r="F67" s="29"/>
      <c r="G67" s="29"/>
      <c r="H67" s="29"/>
      <c r="I67" s="29"/>
      <c r="J67" s="30"/>
      <c r="K67" s="30"/>
      <c r="L67" s="31"/>
      <c r="M67" s="29"/>
      <c r="N67" s="29"/>
      <c r="O67" s="29"/>
      <c r="P67" s="79"/>
      <c r="Q67" s="29"/>
      <c r="R67" s="29"/>
      <c r="S67" s="43"/>
      <c r="T67" s="99">
        <f t="shared" ref="T67:T130" si="1">Q67+21</f>
        <v>21</v>
      </c>
      <c r="U67" s="99"/>
      <c r="V67" s="99"/>
      <c r="W67" s="32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4.25" customHeight="1">
      <c r="A68" s="29"/>
      <c r="B68" s="29"/>
      <c r="C68" s="29"/>
      <c r="D68" s="29"/>
      <c r="E68" s="30"/>
      <c r="F68" s="29"/>
      <c r="G68" s="29"/>
      <c r="H68" s="29"/>
      <c r="I68" s="29"/>
      <c r="J68" s="30"/>
      <c r="K68" s="30"/>
      <c r="L68" s="31"/>
      <c r="M68" s="29"/>
      <c r="N68" s="29"/>
      <c r="O68" s="29"/>
      <c r="P68" s="79"/>
      <c r="Q68" s="29"/>
      <c r="R68" s="29"/>
      <c r="S68" s="43"/>
      <c r="T68" s="99">
        <f t="shared" si="1"/>
        <v>21</v>
      </c>
      <c r="U68" s="99"/>
      <c r="V68" s="99"/>
      <c r="W68" s="32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4.25" customHeight="1">
      <c r="A69" s="29"/>
      <c r="B69" s="29"/>
      <c r="C69" s="29"/>
      <c r="D69" s="29"/>
      <c r="E69" s="30"/>
      <c r="F69" s="29"/>
      <c r="G69" s="29"/>
      <c r="H69" s="29"/>
      <c r="I69" s="29"/>
      <c r="J69" s="30"/>
      <c r="K69" s="30"/>
      <c r="L69" s="31"/>
      <c r="M69" s="29"/>
      <c r="N69" s="29"/>
      <c r="O69" s="29"/>
      <c r="P69" s="79"/>
      <c r="Q69" s="29"/>
      <c r="R69" s="29"/>
      <c r="S69" s="43"/>
      <c r="T69" s="99">
        <f t="shared" si="1"/>
        <v>21</v>
      </c>
      <c r="U69" s="99"/>
      <c r="V69" s="99"/>
      <c r="W69" s="32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4.25" customHeight="1">
      <c r="A70" s="29"/>
      <c r="B70" s="29"/>
      <c r="C70" s="29"/>
      <c r="D70" s="29"/>
      <c r="E70" s="30"/>
      <c r="F70" s="29"/>
      <c r="G70" s="29"/>
      <c r="H70" s="29"/>
      <c r="I70" s="29"/>
      <c r="J70" s="30"/>
      <c r="K70" s="30"/>
      <c r="L70" s="31"/>
      <c r="M70" s="29"/>
      <c r="N70" s="29"/>
      <c r="O70" s="29"/>
      <c r="P70" s="79"/>
      <c r="Q70" s="29"/>
      <c r="R70" s="29"/>
      <c r="S70" s="43"/>
      <c r="T70" s="99">
        <f t="shared" si="1"/>
        <v>21</v>
      </c>
      <c r="U70" s="99"/>
      <c r="V70" s="99"/>
      <c r="W70" s="32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4.25" customHeight="1">
      <c r="A71" s="29"/>
      <c r="B71" s="29"/>
      <c r="C71" s="29"/>
      <c r="D71" s="29"/>
      <c r="E71" s="30"/>
      <c r="F71" s="29"/>
      <c r="G71" s="29"/>
      <c r="H71" s="29"/>
      <c r="I71" s="29"/>
      <c r="J71" s="30"/>
      <c r="K71" s="30"/>
      <c r="L71" s="31"/>
      <c r="M71" s="29"/>
      <c r="N71" s="29"/>
      <c r="O71" s="29"/>
      <c r="P71" s="79"/>
      <c r="Q71" s="29"/>
      <c r="R71" s="29"/>
      <c r="S71" s="43"/>
      <c r="T71" s="99">
        <f t="shared" si="1"/>
        <v>21</v>
      </c>
      <c r="U71" s="99"/>
      <c r="V71" s="99"/>
      <c r="W71" s="32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4.25" customHeight="1">
      <c r="A72" s="29"/>
      <c r="B72" s="29"/>
      <c r="C72" s="29"/>
      <c r="D72" s="29"/>
      <c r="E72" s="30"/>
      <c r="F72" s="29"/>
      <c r="G72" s="29"/>
      <c r="H72" s="29"/>
      <c r="I72" s="29"/>
      <c r="J72" s="30"/>
      <c r="K72" s="30"/>
      <c r="L72" s="31"/>
      <c r="M72" s="29"/>
      <c r="N72" s="29"/>
      <c r="O72" s="29"/>
      <c r="P72" s="79"/>
      <c r="Q72" s="29"/>
      <c r="R72" s="29"/>
      <c r="S72" s="43"/>
      <c r="T72" s="99">
        <f t="shared" si="1"/>
        <v>21</v>
      </c>
      <c r="U72" s="99"/>
      <c r="V72" s="99"/>
      <c r="W72" s="32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4.25" customHeight="1">
      <c r="A73" s="29"/>
      <c r="B73" s="29"/>
      <c r="C73" s="29"/>
      <c r="D73" s="29"/>
      <c r="E73" s="30"/>
      <c r="F73" s="29"/>
      <c r="G73" s="29"/>
      <c r="H73" s="29"/>
      <c r="I73" s="29"/>
      <c r="J73" s="30"/>
      <c r="K73" s="30"/>
      <c r="L73" s="31"/>
      <c r="M73" s="29"/>
      <c r="N73" s="29"/>
      <c r="O73" s="29"/>
      <c r="P73" s="79"/>
      <c r="Q73" s="29"/>
      <c r="R73" s="29"/>
      <c r="S73" s="43"/>
      <c r="T73" s="99">
        <f t="shared" si="1"/>
        <v>21</v>
      </c>
      <c r="U73" s="99"/>
      <c r="V73" s="99"/>
      <c r="W73" s="32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4.25" customHeight="1">
      <c r="A74" s="29"/>
      <c r="B74" s="29"/>
      <c r="C74" s="29"/>
      <c r="D74" s="29"/>
      <c r="E74" s="30"/>
      <c r="F74" s="29"/>
      <c r="G74" s="29"/>
      <c r="H74" s="29"/>
      <c r="I74" s="29"/>
      <c r="J74" s="30"/>
      <c r="K74" s="30"/>
      <c r="L74" s="31"/>
      <c r="M74" s="29"/>
      <c r="N74" s="29"/>
      <c r="O74" s="29"/>
      <c r="P74" s="79"/>
      <c r="Q74" s="29"/>
      <c r="R74" s="29"/>
      <c r="S74" s="43"/>
      <c r="T74" s="99">
        <f t="shared" si="1"/>
        <v>21</v>
      </c>
      <c r="U74" s="99"/>
      <c r="V74" s="99"/>
      <c r="W74" s="3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4.25" customHeight="1">
      <c r="A75" s="29"/>
      <c r="B75" s="29"/>
      <c r="C75" s="29"/>
      <c r="D75" s="29"/>
      <c r="E75" s="30"/>
      <c r="F75" s="29"/>
      <c r="G75" s="29"/>
      <c r="H75" s="29"/>
      <c r="I75" s="29"/>
      <c r="J75" s="30"/>
      <c r="K75" s="30"/>
      <c r="L75" s="31"/>
      <c r="M75" s="29"/>
      <c r="N75" s="29"/>
      <c r="O75" s="29"/>
      <c r="P75" s="79"/>
      <c r="Q75" s="29"/>
      <c r="R75" s="29"/>
      <c r="S75" s="43"/>
      <c r="T75" s="99">
        <f t="shared" si="1"/>
        <v>21</v>
      </c>
      <c r="U75" s="99"/>
      <c r="V75" s="99"/>
      <c r="W75" s="32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4.25" customHeight="1">
      <c r="A76" s="29"/>
      <c r="B76" s="29"/>
      <c r="C76" s="29"/>
      <c r="D76" s="29"/>
      <c r="E76" s="30"/>
      <c r="F76" s="29"/>
      <c r="G76" s="29"/>
      <c r="H76" s="29"/>
      <c r="I76" s="29"/>
      <c r="J76" s="30"/>
      <c r="K76" s="30"/>
      <c r="L76" s="31"/>
      <c r="M76" s="29"/>
      <c r="N76" s="29"/>
      <c r="O76" s="29"/>
      <c r="P76" s="79"/>
      <c r="Q76" s="29"/>
      <c r="R76" s="29"/>
      <c r="S76" s="43"/>
      <c r="T76" s="99">
        <f t="shared" si="1"/>
        <v>21</v>
      </c>
      <c r="U76" s="99"/>
      <c r="V76" s="99"/>
      <c r="W76" s="32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4.25" customHeight="1">
      <c r="A77" s="29"/>
      <c r="B77" s="29"/>
      <c r="C77" s="29"/>
      <c r="D77" s="29"/>
      <c r="E77" s="30"/>
      <c r="F77" s="29"/>
      <c r="G77" s="29"/>
      <c r="H77" s="29"/>
      <c r="I77" s="29"/>
      <c r="J77" s="30"/>
      <c r="K77" s="30"/>
      <c r="L77" s="31"/>
      <c r="M77" s="29"/>
      <c r="N77" s="29"/>
      <c r="O77" s="29"/>
      <c r="P77" s="79"/>
      <c r="Q77" s="29"/>
      <c r="R77" s="29"/>
      <c r="S77" s="43"/>
      <c r="T77" s="99">
        <f t="shared" si="1"/>
        <v>21</v>
      </c>
      <c r="U77" s="99"/>
      <c r="V77" s="99"/>
      <c r="W77" s="32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4.25" customHeight="1">
      <c r="A78" s="29"/>
      <c r="B78" s="29"/>
      <c r="C78" s="29"/>
      <c r="D78" s="29"/>
      <c r="E78" s="30"/>
      <c r="F78" s="29"/>
      <c r="G78" s="29"/>
      <c r="H78" s="29"/>
      <c r="I78" s="29"/>
      <c r="J78" s="30"/>
      <c r="K78" s="30"/>
      <c r="L78" s="31"/>
      <c r="M78" s="29"/>
      <c r="N78" s="29"/>
      <c r="O78" s="29"/>
      <c r="P78" s="79"/>
      <c r="Q78" s="29"/>
      <c r="R78" s="29"/>
      <c r="S78" s="43"/>
      <c r="T78" s="99">
        <f t="shared" si="1"/>
        <v>21</v>
      </c>
      <c r="U78" s="99"/>
      <c r="V78" s="99"/>
      <c r="W78" s="32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4.25" customHeight="1">
      <c r="A79" s="29"/>
      <c r="B79" s="29"/>
      <c r="C79" s="29"/>
      <c r="D79" s="29"/>
      <c r="E79" s="30"/>
      <c r="F79" s="29"/>
      <c r="G79" s="29"/>
      <c r="H79" s="29"/>
      <c r="I79" s="29"/>
      <c r="J79" s="30"/>
      <c r="K79" s="30"/>
      <c r="L79" s="31"/>
      <c r="M79" s="29"/>
      <c r="N79" s="29"/>
      <c r="O79" s="29"/>
      <c r="P79" s="79"/>
      <c r="Q79" s="29"/>
      <c r="R79" s="29"/>
      <c r="S79" s="43"/>
      <c r="T79" s="99">
        <f t="shared" si="1"/>
        <v>21</v>
      </c>
      <c r="U79" s="99"/>
      <c r="V79" s="99"/>
      <c r="W79" s="32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4.25" customHeight="1">
      <c r="A80" s="29"/>
      <c r="B80" s="29"/>
      <c r="C80" s="29"/>
      <c r="D80" s="29"/>
      <c r="E80" s="30"/>
      <c r="F80" s="29"/>
      <c r="G80" s="29"/>
      <c r="H80" s="29"/>
      <c r="I80" s="29"/>
      <c r="J80" s="30"/>
      <c r="K80" s="30"/>
      <c r="L80" s="31"/>
      <c r="M80" s="29"/>
      <c r="N80" s="29"/>
      <c r="O80" s="29"/>
      <c r="P80" s="79"/>
      <c r="Q80" s="29"/>
      <c r="R80" s="29"/>
      <c r="S80" s="43"/>
      <c r="T80" s="99">
        <f t="shared" si="1"/>
        <v>21</v>
      </c>
      <c r="U80" s="99"/>
      <c r="V80" s="99"/>
      <c r="W80" s="32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4.25" customHeight="1">
      <c r="A81" s="29"/>
      <c r="B81" s="29"/>
      <c r="C81" s="29"/>
      <c r="D81" s="29"/>
      <c r="E81" s="30"/>
      <c r="F81" s="29"/>
      <c r="G81" s="29"/>
      <c r="H81" s="29"/>
      <c r="I81" s="29"/>
      <c r="J81" s="30"/>
      <c r="K81" s="30"/>
      <c r="L81" s="31"/>
      <c r="M81" s="29"/>
      <c r="N81" s="29"/>
      <c r="O81" s="29"/>
      <c r="P81" s="79"/>
      <c r="Q81" s="29"/>
      <c r="R81" s="29"/>
      <c r="S81" s="43"/>
      <c r="T81" s="99">
        <f t="shared" si="1"/>
        <v>21</v>
      </c>
      <c r="U81" s="99"/>
      <c r="V81" s="99"/>
      <c r="W81" s="32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4.25" customHeight="1">
      <c r="A82" s="29"/>
      <c r="B82" s="29"/>
      <c r="C82" s="29"/>
      <c r="D82" s="29"/>
      <c r="E82" s="30"/>
      <c r="F82" s="29"/>
      <c r="G82" s="29"/>
      <c r="H82" s="29"/>
      <c r="I82" s="29"/>
      <c r="J82" s="30"/>
      <c r="K82" s="30"/>
      <c r="L82" s="31"/>
      <c r="M82" s="29"/>
      <c r="N82" s="29"/>
      <c r="O82" s="29"/>
      <c r="P82" s="79"/>
      <c r="Q82" s="29"/>
      <c r="R82" s="29"/>
      <c r="S82" s="43"/>
      <c r="T82" s="99">
        <f t="shared" si="1"/>
        <v>21</v>
      </c>
      <c r="U82" s="99"/>
      <c r="V82" s="99"/>
      <c r="W82" s="32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4.25" customHeight="1">
      <c r="A83" s="29"/>
      <c r="B83" s="29"/>
      <c r="C83" s="29"/>
      <c r="D83" s="29"/>
      <c r="E83" s="30"/>
      <c r="F83" s="29"/>
      <c r="G83" s="29"/>
      <c r="H83" s="29"/>
      <c r="I83" s="29"/>
      <c r="J83" s="30"/>
      <c r="K83" s="30"/>
      <c r="L83" s="31"/>
      <c r="M83" s="29"/>
      <c r="N83" s="29"/>
      <c r="O83" s="29"/>
      <c r="P83" s="79"/>
      <c r="Q83" s="29"/>
      <c r="R83" s="29"/>
      <c r="S83" s="43"/>
      <c r="T83" s="99">
        <f t="shared" si="1"/>
        <v>21</v>
      </c>
      <c r="U83" s="99"/>
      <c r="V83" s="99"/>
      <c r="W83" s="32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4.25" customHeight="1">
      <c r="A84" s="29"/>
      <c r="B84" s="29"/>
      <c r="C84" s="29"/>
      <c r="D84" s="29"/>
      <c r="E84" s="30"/>
      <c r="F84" s="29"/>
      <c r="G84" s="29"/>
      <c r="H84" s="29"/>
      <c r="I84" s="29"/>
      <c r="J84" s="30"/>
      <c r="K84" s="30"/>
      <c r="L84" s="31"/>
      <c r="M84" s="29"/>
      <c r="N84" s="29"/>
      <c r="O84" s="29"/>
      <c r="P84" s="79"/>
      <c r="Q84" s="29"/>
      <c r="R84" s="29"/>
      <c r="S84" s="43"/>
      <c r="T84" s="99">
        <f t="shared" si="1"/>
        <v>21</v>
      </c>
      <c r="U84" s="99"/>
      <c r="V84" s="99"/>
      <c r="W84" s="32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4.25" customHeight="1">
      <c r="A85" s="29"/>
      <c r="B85" s="29"/>
      <c r="C85" s="29"/>
      <c r="D85" s="29"/>
      <c r="E85" s="30"/>
      <c r="F85" s="29"/>
      <c r="G85" s="29"/>
      <c r="H85" s="29"/>
      <c r="I85" s="29"/>
      <c r="J85" s="30"/>
      <c r="K85" s="30"/>
      <c r="L85" s="31"/>
      <c r="M85" s="29"/>
      <c r="N85" s="29"/>
      <c r="O85" s="29"/>
      <c r="P85" s="79"/>
      <c r="Q85" s="29"/>
      <c r="R85" s="29"/>
      <c r="S85" s="43"/>
      <c r="T85" s="99">
        <f t="shared" si="1"/>
        <v>21</v>
      </c>
      <c r="U85" s="99"/>
      <c r="V85" s="99"/>
      <c r="W85" s="32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4.25" customHeight="1">
      <c r="A86" s="29"/>
      <c r="B86" s="29"/>
      <c r="C86" s="29"/>
      <c r="D86" s="29"/>
      <c r="E86" s="30"/>
      <c r="F86" s="29"/>
      <c r="G86" s="29"/>
      <c r="H86" s="29"/>
      <c r="I86" s="29"/>
      <c r="J86" s="30"/>
      <c r="K86" s="30"/>
      <c r="L86" s="31"/>
      <c r="M86" s="29"/>
      <c r="N86" s="29"/>
      <c r="O86" s="29"/>
      <c r="P86" s="79"/>
      <c r="Q86" s="29"/>
      <c r="R86" s="29"/>
      <c r="S86" s="43"/>
      <c r="T86" s="99">
        <f t="shared" si="1"/>
        <v>21</v>
      </c>
      <c r="U86" s="99"/>
      <c r="V86" s="99"/>
      <c r="W86" s="32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4.25" customHeight="1">
      <c r="A87" s="29"/>
      <c r="B87" s="29"/>
      <c r="C87" s="29"/>
      <c r="D87" s="29"/>
      <c r="E87" s="30"/>
      <c r="F87" s="29"/>
      <c r="G87" s="29"/>
      <c r="H87" s="29"/>
      <c r="I87" s="29"/>
      <c r="J87" s="30"/>
      <c r="K87" s="30"/>
      <c r="L87" s="31"/>
      <c r="M87" s="29"/>
      <c r="N87" s="29"/>
      <c r="O87" s="29"/>
      <c r="P87" s="79"/>
      <c r="Q87" s="29"/>
      <c r="R87" s="29"/>
      <c r="S87" s="43"/>
      <c r="T87" s="99">
        <f t="shared" si="1"/>
        <v>21</v>
      </c>
      <c r="U87" s="99"/>
      <c r="V87" s="99"/>
      <c r="W87" s="32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4.25" customHeight="1">
      <c r="A88" s="29"/>
      <c r="B88" s="29"/>
      <c r="C88" s="29"/>
      <c r="D88" s="29"/>
      <c r="E88" s="30"/>
      <c r="F88" s="29"/>
      <c r="G88" s="29"/>
      <c r="H88" s="29"/>
      <c r="I88" s="29"/>
      <c r="J88" s="30"/>
      <c r="K88" s="30"/>
      <c r="L88" s="31"/>
      <c r="M88" s="29"/>
      <c r="N88" s="29"/>
      <c r="O88" s="29"/>
      <c r="P88" s="79"/>
      <c r="Q88" s="29"/>
      <c r="R88" s="29"/>
      <c r="S88" s="43"/>
      <c r="T88" s="99">
        <f t="shared" si="1"/>
        <v>21</v>
      </c>
      <c r="U88" s="99"/>
      <c r="V88" s="99"/>
      <c r="W88" s="32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4.25" customHeight="1">
      <c r="A89" s="29"/>
      <c r="B89" s="29"/>
      <c r="C89" s="29"/>
      <c r="D89" s="29"/>
      <c r="E89" s="30"/>
      <c r="F89" s="29"/>
      <c r="G89" s="29"/>
      <c r="H89" s="29"/>
      <c r="I89" s="29"/>
      <c r="J89" s="30"/>
      <c r="K89" s="30"/>
      <c r="L89" s="31"/>
      <c r="M89" s="29"/>
      <c r="N89" s="29"/>
      <c r="O89" s="29"/>
      <c r="P89" s="79"/>
      <c r="Q89" s="29"/>
      <c r="R89" s="29"/>
      <c r="S89" s="43"/>
      <c r="T89" s="99">
        <f t="shared" si="1"/>
        <v>21</v>
      </c>
      <c r="U89" s="99"/>
      <c r="V89" s="99"/>
      <c r="W89" s="32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4.25" customHeight="1">
      <c r="A90" s="29"/>
      <c r="B90" s="29"/>
      <c r="C90" s="29"/>
      <c r="D90" s="29"/>
      <c r="E90" s="30"/>
      <c r="F90" s="29"/>
      <c r="G90" s="29"/>
      <c r="H90" s="29"/>
      <c r="I90" s="29"/>
      <c r="J90" s="30"/>
      <c r="K90" s="30"/>
      <c r="L90" s="31"/>
      <c r="M90" s="29"/>
      <c r="N90" s="29"/>
      <c r="O90" s="29"/>
      <c r="P90" s="79"/>
      <c r="Q90" s="29"/>
      <c r="R90" s="29"/>
      <c r="S90" s="43"/>
      <c r="T90" s="99">
        <f t="shared" si="1"/>
        <v>21</v>
      </c>
      <c r="U90" s="99"/>
      <c r="V90" s="99"/>
      <c r="W90" s="32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4.25" customHeight="1">
      <c r="A91" s="29"/>
      <c r="B91" s="29"/>
      <c r="C91" s="29"/>
      <c r="D91" s="29"/>
      <c r="E91" s="30"/>
      <c r="F91" s="29"/>
      <c r="G91" s="29"/>
      <c r="H91" s="29"/>
      <c r="I91" s="29"/>
      <c r="J91" s="30"/>
      <c r="K91" s="30"/>
      <c r="L91" s="31"/>
      <c r="M91" s="29"/>
      <c r="N91" s="29"/>
      <c r="O91" s="29"/>
      <c r="P91" s="79"/>
      <c r="Q91" s="29"/>
      <c r="R91" s="29"/>
      <c r="S91" s="43"/>
      <c r="T91" s="99">
        <f t="shared" si="1"/>
        <v>21</v>
      </c>
      <c r="U91" s="99"/>
      <c r="V91" s="99"/>
      <c r="W91" s="32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4.25" customHeight="1">
      <c r="A92" s="29"/>
      <c r="B92" s="29"/>
      <c r="C92" s="29"/>
      <c r="D92" s="29"/>
      <c r="E92" s="30"/>
      <c r="F92" s="29"/>
      <c r="G92" s="29"/>
      <c r="H92" s="29"/>
      <c r="I92" s="29"/>
      <c r="J92" s="30"/>
      <c r="K92" s="30"/>
      <c r="L92" s="31"/>
      <c r="M92" s="29"/>
      <c r="N92" s="29"/>
      <c r="O92" s="29"/>
      <c r="P92" s="79"/>
      <c r="Q92" s="29"/>
      <c r="R92" s="29"/>
      <c r="S92" s="43"/>
      <c r="T92" s="99">
        <f t="shared" si="1"/>
        <v>21</v>
      </c>
      <c r="U92" s="99"/>
      <c r="V92" s="99"/>
      <c r="W92" s="32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4.25" customHeight="1">
      <c r="A93" s="29"/>
      <c r="B93" s="29"/>
      <c r="C93" s="29"/>
      <c r="D93" s="29"/>
      <c r="E93" s="30"/>
      <c r="F93" s="29"/>
      <c r="G93" s="29"/>
      <c r="H93" s="29"/>
      <c r="I93" s="29"/>
      <c r="J93" s="30"/>
      <c r="K93" s="30"/>
      <c r="L93" s="31"/>
      <c r="M93" s="29"/>
      <c r="N93" s="29"/>
      <c r="O93" s="29"/>
      <c r="P93" s="79"/>
      <c r="Q93" s="29"/>
      <c r="R93" s="29"/>
      <c r="S93" s="43"/>
      <c r="T93" s="99">
        <f t="shared" si="1"/>
        <v>21</v>
      </c>
      <c r="U93" s="99"/>
      <c r="V93" s="99"/>
      <c r="W93" s="32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4.25" customHeight="1">
      <c r="A94" s="29"/>
      <c r="B94" s="29"/>
      <c r="C94" s="29"/>
      <c r="D94" s="29"/>
      <c r="E94" s="30"/>
      <c r="F94" s="29"/>
      <c r="G94" s="29"/>
      <c r="H94" s="29"/>
      <c r="I94" s="29"/>
      <c r="J94" s="30"/>
      <c r="K94" s="30"/>
      <c r="L94" s="31"/>
      <c r="M94" s="29"/>
      <c r="N94" s="29"/>
      <c r="O94" s="29"/>
      <c r="P94" s="79"/>
      <c r="Q94" s="29"/>
      <c r="R94" s="29"/>
      <c r="S94" s="43"/>
      <c r="T94" s="99">
        <f t="shared" si="1"/>
        <v>21</v>
      </c>
      <c r="U94" s="99"/>
      <c r="V94" s="99"/>
      <c r="W94" s="32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4.25" customHeight="1">
      <c r="A95" s="29"/>
      <c r="B95" s="29"/>
      <c r="C95" s="29"/>
      <c r="D95" s="29"/>
      <c r="E95" s="30"/>
      <c r="F95" s="29"/>
      <c r="G95" s="29"/>
      <c r="H95" s="29"/>
      <c r="I95" s="29"/>
      <c r="J95" s="30"/>
      <c r="K95" s="30"/>
      <c r="L95" s="31"/>
      <c r="M95" s="29"/>
      <c r="N95" s="29"/>
      <c r="O95" s="29"/>
      <c r="P95" s="79"/>
      <c r="Q95" s="29"/>
      <c r="R95" s="29"/>
      <c r="S95" s="43"/>
      <c r="T95" s="99">
        <f t="shared" si="1"/>
        <v>21</v>
      </c>
      <c r="U95" s="99"/>
      <c r="V95" s="99"/>
      <c r="W95" s="32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4.25" customHeight="1">
      <c r="A96" s="29"/>
      <c r="B96" s="29"/>
      <c r="C96" s="29"/>
      <c r="D96" s="29"/>
      <c r="E96" s="30"/>
      <c r="F96" s="29"/>
      <c r="G96" s="29"/>
      <c r="H96" s="29"/>
      <c r="I96" s="29"/>
      <c r="J96" s="30"/>
      <c r="K96" s="30"/>
      <c r="L96" s="31"/>
      <c r="M96" s="29"/>
      <c r="N96" s="29"/>
      <c r="O96" s="29"/>
      <c r="P96" s="79"/>
      <c r="Q96" s="29"/>
      <c r="R96" s="29"/>
      <c r="S96" s="43"/>
      <c r="T96" s="99">
        <f t="shared" si="1"/>
        <v>21</v>
      </c>
      <c r="U96" s="99"/>
      <c r="V96" s="99"/>
      <c r="W96" s="32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4.25" customHeight="1">
      <c r="A97" s="29"/>
      <c r="B97" s="29"/>
      <c r="C97" s="29"/>
      <c r="D97" s="29"/>
      <c r="E97" s="30"/>
      <c r="F97" s="29"/>
      <c r="G97" s="29"/>
      <c r="H97" s="29"/>
      <c r="I97" s="29"/>
      <c r="J97" s="30"/>
      <c r="K97" s="30"/>
      <c r="L97" s="31"/>
      <c r="M97" s="29"/>
      <c r="N97" s="29"/>
      <c r="O97" s="29"/>
      <c r="P97" s="79"/>
      <c r="Q97" s="29"/>
      <c r="R97" s="29"/>
      <c r="S97" s="43"/>
      <c r="T97" s="99">
        <f t="shared" si="1"/>
        <v>21</v>
      </c>
      <c r="U97" s="99"/>
      <c r="V97" s="99"/>
      <c r="W97" s="32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4.25" customHeight="1">
      <c r="A98" s="29"/>
      <c r="B98" s="29"/>
      <c r="C98" s="29"/>
      <c r="D98" s="29"/>
      <c r="E98" s="30"/>
      <c r="F98" s="29"/>
      <c r="G98" s="29"/>
      <c r="H98" s="29"/>
      <c r="I98" s="29"/>
      <c r="J98" s="30"/>
      <c r="K98" s="30"/>
      <c r="L98" s="31"/>
      <c r="M98" s="29"/>
      <c r="N98" s="29"/>
      <c r="O98" s="29"/>
      <c r="P98" s="79"/>
      <c r="Q98" s="29"/>
      <c r="R98" s="29"/>
      <c r="S98" s="43"/>
      <c r="T98" s="99">
        <f t="shared" si="1"/>
        <v>21</v>
      </c>
      <c r="U98" s="99"/>
      <c r="V98" s="99"/>
      <c r="W98" s="32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4.25" customHeight="1">
      <c r="A99" s="29"/>
      <c r="B99" s="29"/>
      <c r="C99" s="29"/>
      <c r="D99" s="29"/>
      <c r="E99" s="30"/>
      <c r="F99" s="29"/>
      <c r="G99" s="29"/>
      <c r="H99" s="29"/>
      <c r="I99" s="29"/>
      <c r="J99" s="30"/>
      <c r="K99" s="30"/>
      <c r="L99" s="31"/>
      <c r="M99" s="29"/>
      <c r="N99" s="29"/>
      <c r="O99" s="29"/>
      <c r="P99" s="79"/>
      <c r="Q99" s="29"/>
      <c r="R99" s="29"/>
      <c r="S99" s="43"/>
      <c r="T99" s="99">
        <f t="shared" si="1"/>
        <v>21</v>
      </c>
      <c r="U99" s="99"/>
      <c r="V99" s="99"/>
      <c r="W99" s="32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4.25" customHeight="1">
      <c r="A100" s="29"/>
      <c r="B100" s="29"/>
      <c r="C100" s="29"/>
      <c r="D100" s="29"/>
      <c r="E100" s="30"/>
      <c r="F100" s="29"/>
      <c r="G100" s="29"/>
      <c r="H100" s="29"/>
      <c r="I100" s="29"/>
      <c r="J100" s="30"/>
      <c r="K100" s="30"/>
      <c r="L100" s="31"/>
      <c r="M100" s="29"/>
      <c r="N100" s="29"/>
      <c r="O100" s="29"/>
      <c r="P100" s="79"/>
      <c r="Q100" s="29"/>
      <c r="R100" s="29"/>
      <c r="S100" s="43"/>
      <c r="T100" s="99">
        <f t="shared" si="1"/>
        <v>21</v>
      </c>
      <c r="U100" s="99"/>
      <c r="V100" s="99"/>
      <c r="W100" s="32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4.25" customHeight="1">
      <c r="A101" s="29"/>
      <c r="B101" s="29"/>
      <c r="C101" s="29"/>
      <c r="D101" s="29"/>
      <c r="E101" s="30"/>
      <c r="F101" s="29"/>
      <c r="G101" s="29"/>
      <c r="H101" s="29"/>
      <c r="I101" s="29"/>
      <c r="J101" s="30"/>
      <c r="K101" s="30"/>
      <c r="L101" s="31"/>
      <c r="M101" s="29"/>
      <c r="N101" s="29"/>
      <c r="O101" s="29"/>
      <c r="P101" s="79"/>
      <c r="Q101" s="29"/>
      <c r="R101" s="29"/>
      <c r="S101" s="43"/>
      <c r="T101" s="99">
        <f t="shared" si="1"/>
        <v>21</v>
      </c>
      <c r="U101" s="99"/>
      <c r="V101" s="99"/>
      <c r="W101" s="32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4.25" customHeight="1">
      <c r="A102" s="29"/>
      <c r="B102" s="29"/>
      <c r="C102" s="29"/>
      <c r="D102" s="29"/>
      <c r="E102" s="30"/>
      <c r="F102" s="29"/>
      <c r="G102" s="29"/>
      <c r="H102" s="29"/>
      <c r="I102" s="29"/>
      <c r="J102" s="30"/>
      <c r="K102" s="30"/>
      <c r="L102" s="31"/>
      <c r="M102" s="29"/>
      <c r="N102" s="29"/>
      <c r="O102" s="29"/>
      <c r="P102" s="79"/>
      <c r="Q102" s="29"/>
      <c r="R102" s="29"/>
      <c r="S102" s="43"/>
      <c r="T102" s="99">
        <f t="shared" si="1"/>
        <v>21</v>
      </c>
      <c r="U102" s="99"/>
      <c r="V102" s="99"/>
      <c r="W102" s="32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4.25" customHeight="1">
      <c r="A103" s="29"/>
      <c r="B103" s="29"/>
      <c r="C103" s="29"/>
      <c r="D103" s="29"/>
      <c r="E103" s="30"/>
      <c r="F103" s="29"/>
      <c r="G103" s="29"/>
      <c r="H103" s="29"/>
      <c r="I103" s="29"/>
      <c r="J103" s="30"/>
      <c r="K103" s="30"/>
      <c r="L103" s="31"/>
      <c r="M103" s="29"/>
      <c r="N103" s="29"/>
      <c r="O103" s="29"/>
      <c r="P103" s="79"/>
      <c r="Q103" s="29"/>
      <c r="R103" s="29"/>
      <c r="S103" s="43"/>
      <c r="T103" s="99">
        <f t="shared" si="1"/>
        <v>21</v>
      </c>
      <c r="U103" s="99"/>
      <c r="V103" s="99"/>
      <c r="W103" s="32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4.25" customHeight="1">
      <c r="A104" s="29"/>
      <c r="B104" s="29"/>
      <c r="C104" s="29"/>
      <c r="D104" s="29"/>
      <c r="E104" s="30"/>
      <c r="F104" s="29"/>
      <c r="G104" s="29"/>
      <c r="H104" s="29"/>
      <c r="I104" s="29"/>
      <c r="J104" s="30"/>
      <c r="K104" s="30"/>
      <c r="L104" s="31"/>
      <c r="M104" s="29"/>
      <c r="N104" s="29"/>
      <c r="O104" s="29"/>
      <c r="P104" s="79"/>
      <c r="Q104" s="29"/>
      <c r="R104" s="29"/>
      <c r="S104" s="43"/>
      <c r="T104" s="99">
        <f t="shared" si="1"/>
        <v>21</v>
      </c>
      <c r="U104" s="99"/>
      <c r="V104" s="99"/>
      <c r="W104" s="32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4.25" customHeight="1">
      <c r="A105" s="29"/>
      <c r="B105" s="29"/>
      <c r="C105" s="29"/>
      <c r="D105" s="29"/>
      <c r="E105" s="30"/>
      <c r="F105" s="29"/>
      <c r="G105" s="29"/>
      <c r="H105" s="29"/>
      <c r="I105" s="29"/>
      <c r="J105" s="30"/>
      <c r="K105" s="30"/>
      <c r="L105" s="31"/>
      <c r="M105" s="29"/>
      <c r="N105" s="29"/>
      <c r="O105" s="29"/>
      <c r="P105" s="79"/>
      <c r="Q105" s="29"/>
      <c r="R105" s="29"/>
      <c r="S105" s="43"/>
      <c r="T105" s="99">
        <f t="shared" si="1"/>
        <v>21</v>
      </c>
      <c r="U105" s="99"/>
      <c r="V105" s="99"/>
      <c r="W105" s="32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4.25" customHeight="1">
      <c r="A106" s="29"/>
      <c r="B106" s="29"/>
      <c r="C106" s="29"/>
      <c r="D106" s="29"/>
      <c r="E106" s="30"/>
      <c r="F106" s="29"/>
      <c r="G106" s="29"/>
      <c r="H106" s="29"/>
      <c r="I106" s="29"/>
      <c r="J106" s="30"/>
      <c r="K106" s="30"/>
      <c r="L106" s="31"/>
      <c r="M106" s="29"/>
      <c r="N106" s="29"/>
      <c r="O106" s="29"/>
      <c r="P106" s="79"/>
      <c r="Q106" s="29"/>
      <c r="R106" s="29"/>
      <c r="S106" s="43"/>
      <c r="T106" s="99">
        <f t="shared" si="1"/>
        <v>21</v>
      </c>
      <c r="U106" s="99"/>
      <c r="V106" s="99"/>
      <c r="W106" s="32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4.25" customHeight="1">
      <c r="A107" s="29"/>
      <c r="B107" s="29"/>
      <c r="C107" s="29"/>
      <c r="D107" s="29"/>
      <c r="E107" s="30"/>
      <c r="F107" s="29"/>
      <c r="G107" s="29"/>
      <c r="H107" s="29"/>
      <c r="I107" s="29"/>
      <c r="J107" s="30"/>
      <c r="K107" s="30"/>
      <c r="L107" s="31"/>
      <c r="M107" s="29"/>
      <c r="N107" s="29"/>
      <c r="O107" s="29"/>
      <c r="P107" s="79"/>
      <c r="Q107" s="29"/>
      <c r="R107" s="29"/>
      <c r="S107" s="43"/>
      <c r="T107" s="99">
        <f t="shared" si="1"/>
        <v>21</v>
      </c>
      <c r="U107" s="99"/>
      <c r="V107" s="99"/>
      <c r="W107" s="32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4.25" customHeight="1">
      <c r="A108" s="29"/>
      <c r="B108" s="29"/>
      <c r="C108" s="29"/>
      <c r="D108" s="29"/>
      <c r="E108" s="30"/>
      <c r="F108" s="29"/>
      <c r="G108" s="29"/>
      <c r="H108" s="29"/>
      <c r="I108" s="29"/>
      <c r="J108" s="30"/>
      <c r="K108" s="30"/>
      <c r="L108" s="31"/>
      <c r="M108" s="29"/>
      <c r="N108" s="29"/>
      <c r="O108" s="29"/>
      <c r="P108" s="79"/>
      <c r="Q108" s="29"/>
      <c r="R108" s="29"/>
      <c r="S108" s="43"/>
      <c r="T108" s="99">
        <f t="shared" si="1"/>
        <v>21</v>
      </c>
      <c r="U108" s="99"/>
      <c r="V108" s="99"/>
      <c r="W108" s="32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4.25" customHeight="1">
      <c r="A109" s="29"/>
      <c r="B109" s="29"/>
      <c r="C109" s="29"/>
      <c r="D109" s="29"/>
      <c r="E109" s="30"/>
      <c r="F109" s="29"/>
      <c r="G109" s="29"/>
      <c r="H109" s="29"/>
      <c r="I109" s="29"/>
      <c r="J109" s="30"/>
      <c r="K109" s="30"/>
      <c r="L109" s="31"/>
      <c r="M109" s="29"/>
      <c r="N109" s="29"/>
      <c r="O109" s="29"/>
      <c r="P109" s="79"/>
      <c r="Q109" s="29"/>
      <c r="R109" s="29"/>
      <c r="S109" s="43"/>
      <c r="T109" s="99">
        <f t="shared" si="1"/>
        <v>21</v>
      </c>
      <c r="U109" s="99"/>
      <c r="V109" s="99"/>
      <c r="W109" s="32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4.25" customHeight="1">
      <c r="A110" s="29"/>
      <c r="B110" s="29"/>
      <c r="C110" s="29"/>
      <c r="D110" s="29"/>
      <c r="E110" s="30"/>
      <c r="F110" s="29"/>
      <c r="G110" s="29"/>
      <c r="H110" s="29"/>
      <c r="I110" s="29"/>
      <c r="J110" s="30"/>
      <c r="K110" s="30"/>
      <c r="L110" s="31"/>
      <c r="M110" s="29"/>
      <c r="N110" s="29"/>
      <c r="O110" s="29"/>
      <c r="P110" s="79"/>
      <c r="Q110" s="29"/>
      <c r="R110" s="29"/>
      <c r="S110" s="43"/>
      <c r="T110" s="99">
        <f t="shared" si="1"/>
        <v>21</v>
      </c>
      <c r="U110" s="99"/>
      <c r="V110" s="99"/>
      <c r="W110" s="32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4.25" customHeight="1">
      <c r="A111" s="29"/>
      <c r="B111" s="29"/>
      <c r="C111" s="29"/>
      <c r="D111" s="29"/>
      <c r="E111" s="30"/>
      <c r="F111" s="29"/>
      <c r="G111" s="29"/>
      <c r="H111" s="29"/>
      <c r="I111" s="29"/>
      <c r="J111" s="30"/>
      <c r="K111" s="30"/>
      <c r="L111" s="31"/>
      <c r="M111" s="29"/>
      <c r="N111" s="29"/>
      <c r="O111" s="29"/>
      <c r="P111" s="79"/>
      <c r="Q111" s="29"/>
      <c r="R111" s="29"/>
      <c r="S111" s="43"/>
      <c r="T111" s="99">
        <f t="shared" si="1"/>
        <v>21</v>
      </c>
      <c r="U111" s="99"/>
      <c r="V111" s="99"/>
      <c r="W111" s="32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4.25" customHeight="1">
      <c r="A112" s="29"/>
      <c r="B112" s="29"/>
      <c r="C112" s="29"/>
      <c r="D112" s="29"/>
      <c r="E112" s="30"/>
      <c r="F112" s="29"/>
      <c r="G112" s="29"/>
      <c r="H112" s="29"/>
      <c r="I112" s="29"/>
      <c r="J112" s="30"/>
      <c r="K112" s="30"/>
      <c r="L112" s="31"/>
      <c r="M112" s="29"/>
      <c r="N112" s="29"/>
      <c r="O112" s="29"/>
      <c r="P112" s="79"/>
      <c r="Q112" s="29"/>
      <c r="R112" s="29"/>
      <c r="S112" s="43"/>
      <c r="T112" s="99">
        <f t="shared" si="1"/>
        <v>21</v>
      </c>
      <c r="U112" s="99"/>
      <c r="V112" s="99"/>
      <c r="W112" s="32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4.25" customHeight="1">
      <c r="A113" s="29"/>
      <c r="B113" s="29"/>
      <c r="C113" s="29"/>
      <c r="D113" s="29"/>
      <c r="E113" s="30"/>
      <c r="F113" s="29"/>
      <c r="G113" s="29"/>
      <c r="H113" s="29"/>
      <c r="I113" s="29"/>
      <c r="J113" s="30"/>
      <c r="K113" s="30"/>
      <c r="L113" s="31"/>
      <c r="M113" s="29"/>
      <c r="N113" s="29"/>
      <c r="O113" s="29"/>
      <c r="P113" s="79"/>
      <c r="Q113" s="29"/>
      <c r="R113" s="29"/>
      <c r="S113" s="43"/>
      <c r="T113" s="99">
        <f t="shared" si="1"/>
        <v>21</v>
      </c>
      <c r="U113" s="99"/>
      <c r="V113" s="99"/>
      <c r="W113" s="32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4.25" customHeight="1">
      <c r="A114" s="29"/>
      <c r="B114" s="29"/>
      <c r="C114" s="29"/>
      <c r="D114" s="29"/>
      <c r="E114" s="30"/>
      <c r="F114" s="29"/>
      <c r="G114" s="29"/>
      <c r="H114" s="29"/>
      <c r="I114" s="29"/>
      <c r="J114" s="30"/>
      <c r="K114" s="30"/>
      <c r="L114" s="31"/>
      <c r="M114" s="29"/>
      <c r="N114" s="29"/>
      <c r="O114" s="29"/>
      <c r="P114" s="79"/>
      <c r="Q114" s="29"/>
      <c r="R114" s="29"/>
      <c r="S114" s="43"/>
      <c r="T114" s="99">
        <f t="shared" si="1"/>
        <v>21</v>
      </c>
      <c r="U114" s="99"/>
      <c r="V114" s="99"/>
      <c r="W114" s="32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4.25" customHeight="1">
      <c r="A115" s="29"/>
      <c r="B115" s="29"/>
      <c r="C115" s="29"/>
      <c r="D115" s="29"/>
      <c r="E115" s="30"/>
      <c r="F115" s="29"/>
      <c r="G115" s="29"/>
      <c r="H115" s="29"/>
      <c r="I115" s="29"/>
      <c r="J115" s="30"/>
      <c r="K115" s="30"/>
      <c r="L115" s="31"/>
      <c r="M115" s="29"/>
      <c r="N115" s="29"/>
      <c r="O115" s="29"/>
      <c r="P115" s="79"/>
      <c r="Q115" s="29"/>
      <c r="R115" s="29"/>
      <c r="S115" s="43"/>
      <c r="T115" s="99">
        <f t="shared" si="1"/>
        <v>21</v>
      </c>
      <c r="U115" s="99"/>
      <c r="V115" s="99"/>
      <c r="W115" s="32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4.25" customHeight="1">
      <c r="A116" s="29"/>
      <c r="B116" s="29"/>
      <c r="C116" s="29"/>
      <c r="D116" s="29"/>
      <c r="E116" s="30"/>
      <c r="F116" s="29"/>
      <c r="G116" s="29"/>
      <c r="H116" s="29"/>
      <c r="I116" s="29"/>
      <c r="J116" s="30"/>
      <c r="K116" s="30"/>
      <c r="L116" s="31"/>
      <c r="M116" s="29"/>
      <c r="N116" s="29"/>
      <c r="O116" s="29"/>
      <c r="P116" s="79"/>
      <c r="Q116" s="29"/>
      <c r="R116" s="29"/>
      <c r="S116" s="43"/>
      <c r="T116" s="99">
        <f t="shared" si="1"/>
        <v>21</v>
      </c>
      <c r="U116" s="99"/>
      <c r="V116" s="99"/>
      <c r="W116" s="32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4.25" customHeight="1">
      <c r="A117" s="29"/>
      <c r="B117" s="29"/>
      <c r="C117" s="29"/>
      <c r="D117" s="29"/>
      <c r="E117" s="30"/>
      <c r="F117" s="29"/>
      <c r="G117" s="29"/>
      <c r="H117" s="29"/>
      <c r="I117" s="29"/>
      <c r="J117" s="30"/>
      <c r="K117" s="30"/>
      <c r="L117" s="31"/>
      <c r="M117" s="29"/>
      <c r="N117" s="29"/>
      <c r="O117" s="29"/>
      <c r="P117" s="79"/>
      <c r="Q117" s="29"/>
      <c r="R117" s="29"/>
      <c r="S117" s="43"/>
      <c r="T117" s="99">
        <f t="shared" si="1"/>
        <v>21</v>
      </c>
      <c r="U117" s="99"/>
      <c r="V117" s="99"/>
      <c r="W117" s="32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4.25" customHeight="1">
      <c r="A118" s="29"/>
      <c r="B118" s="29"/>
      <c r="C118" s="29"/>
      <c r="D118" s="29"/>
      <c r="E118" s="30"/>
      <c r="F118" s="29"/>
      <c r="G118" s="29"/>
      <c r="H118" s="29"/>
      <c r="I118" s="29"/>
      <c r="J118" s="30"/>
      <c r="K118" s="30"/>
      <c r="L118" s="31"/>
      <c r="M118" s="29"/>
      <c r="N118" s="29"/>
      <c r="O118" s="29"/>
      <c r="P118" s="79"/>
      <c r="Q118" s="29"/>
      <c r="R118" s="29"/>
      <c r="S118" s="43"/>
      <c r="T118" s="99">
        <f t="shared" si="1"/>
        <v>21</v>
      </c>
      <c r="U118" s="99"/>
      <c r="V118" s="99"/>
      <c r="W118" s="32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4.25" customHeight="1">
      <c r="A119" s="29"/>
      <c r="B119" s="29"/>
      <c r="C119" s="29"/>
      <c r="D119" s="29"/>
      <c r="E119" s="30"/>
      <c r="F119" s="29"/>
      <c r="G119" s="29"/>
      <c r="H119" s="29"/>
      <c r="I119" s="29"/>
      <c r="J119" s="30"/>
      <c r="K119" s="30"/>
      <c r="L119" s="31"/>
      <c r="M119" s="29"/>
      <c r="N119" s="29"/>
      <c r="O119" s="29"/>
      <c r="P119" s="79"/>
      <c r="Q119" s="29"/>
      <c r="R119" s="29"/>
      <c r="S119" s="43"/>
      <c r="T119" s="99">
        <f t="shared" si="1"/>
        <v>21</v>
      </c>
      <c r="U119" s="99"/>
      <c r="V119" s="99"/>
      <c r="W119" s="32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4.25" customHeight="1">
      <c r="A120" s="29"/>
      <c r="B120" s="29"/>
      <c r="C120" s="29"/>
      <c r="D120" s="29"/>
      <c r="E120" s="30"/>
      <c r="F120" s="29"/>
      <c r="G120" s="29"/>
      <c r="H120" s="29"/>
      <c r="I120" s="29"/>
      <c r="J120" s="30"/>
      <c r="K120" s="30"/>
      <c r="L120" s="31"/>
      <c r="M120" s="29"/>
      <c r="N120" s="29"/>
      <c r="O120" s="29"/>
      <c r="P120" s="79"/>
      <c r="Q120" s="29"/>
      <c r="R120" s="29"/>
      <c r="S120" s="43"/>
      <c r="T120" s="99">
        <f t="shared" si="1"/>
        <v>21</v>
      </c>
      <c r="U120" s="99"/>
      <c r="V120" s="99"/>
      <c r="W120" s="32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4.25" customHeight="1">
      <c r="A121" s="29"/>
      <c r="B121" s="29"/>
      <c r="C121" s="29"/>
      <c r="D121" s="29"/>
      <c r="E121" s="30"/>
      <c r="F121" s="29"/>
      <c r="G121" s="29"/>
      <c r="H121" s="29"/>
      <c r="I121" s="29"/>
      <c r="J121" s="30"/>
      <c r="K121" s="30"/>
      <c r="L121" s="31"/>
      <c r="M121" s="29"/>
      <c r="N121" s="29"/>
      <c r="O121" s="29"/>
      <c r="P121" s="79"/>
      <c r="Q121" s="29"/>
      <c r="R121" s="29"/>
      <c r="S121" s="43"/>
      <c r="T121" s="99">
        <f t="shared" si="1"/>
        <v>21</v>
      </c>
      <c r="U121" s="99"/>
      <c r="V121" s="99"/>
      <c r="W121" s="32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4.25" customHeight="1">
      <c r="A122" s="29"/>
      <c r="B122" s="29"/>
      <c r="C122" s="29"/>
      <c r="D122" s="29"/>
      <c r="E122" s="30"/>
      <c r="F122" s="29"/>
      <c r="G122" s="29"/>
      <c r="H122" s="29"/>
      <c r="I122" s="29"/>
      <c r="J122" s="30"/>
      <c r="K122" s="30"/>
      <c r="L122" s="31"/>
      <c r="M122" s="29"/>
      <c r="N122" s="29"/>
      <c r="O122" s="29"/>
      <c r="P122" s="79"/>
      <c r="Q122" s="29"/>
      <c r="R122" s="29"/>
      <c r="S122" s="43"/>
      <c r="T122" s="99">
        <f t="shared" si="1"/>
        <v>21</v>
      </c>
      <c r="U122" s="99"/>
      <c r="V122" s="99"/>
      <c r="W122" s="32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4.25" customHeight="1">
      <c r="A123" s="29"/>
      <c r="B123" s="29"/>
      <c r="C123" s="29"/>
      <c r="D123" s="29"/>
      <c r="E123" s="30"/>
      <c r="F123" s="29"/>
      <c r="G123" s="29"/>
      <c r="H123" s="29"/>
      <c r="I123" s="29"/>
      <c r="J123" s="30"/>
      <c r="K123" s="30"/>
      <c r="L123" s="31"/>
      <c r="M123" s="29"/>
      <c r="N123" s="29"/>
      <c r="O123" s="29"/>
      <c r="P123" s="79"/>
      <c r="Q123" s="29"/>
      <c r="R123" s="29"/>
      <c r="S123" s="43"/>
      <c r="T123" s="99">
        <f t="shared" si="1"/>
        <v>21</v>
      </c>
      <c r="U123" s="99"/>
      <c r="V123" s="99"/>
      <c r="W123" s="32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4.25" customHeight="1">
      <c r="A124" s="29"/>
      <c r="B124" s="29"/>
      <c r="C124" s="29"/>
      <c r="D124" s="29"/>
      <c r="E124" s="30"/>
      <c r="F124" s="29"/>
      <c r="G124" s="29"/>
      <c r="H124" s="29"/>
      <c r="I124" s="29"/>
      <c r="J124" s="30"/>
      <c r="K124" s="30"/>
      <c r="L124" s="31"/>
      <c r="M124" s="29"/>
      <c r="N124" s="29"/>
      <c r="O124" s="29"/>
      <c r="P124" s="79"/>
      <c r="Q124" s="29"/>
      <c r="R124" s="29"/>
      <c r="S124" s="43"/>
      <c r="T124" s="99">
        <f t="shared" si="1"/>
        <v>21</v>
      </c>
      <c r="U124" s="99"/>
      <c r="V124" s="99"/>
      <c r="W124" s="32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4.25" customHeight="1">
      <c r="A125" s="29"/>
      <c r="B125" s="29"/>
      <c r="C125" s="29"/>
      <c r="D125" s="29"/>
      <c r="E125" s="30"/>
      <c r="F125" s="29"/>
      <c r="G125" s="29"/>
      <c r="H125" s="29"/>
      <c r="I125" s="29"/>
      <c r="J125" s="30"/>
      <c r="K125" s="30"/>
      <c r="L125" s="31"/>
      <c r="M125" s="29"/>
      <c r="N125" s="29"/>
      <c r="O125" s="29"/>
      <c r="P125" s="79"/>
      <c r="Q125" s="29"/>
      <c r="R125" s="29"/>
      <c r="S125" s="43"/>
      <c r="T125" s="99">
        <f t="shared" si="1"/>
        <v>21</v>
      </c>
      <c r="U125" s="99"/>
      <c r="V125" s="99"/>
      <c r="W125" s="32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4.25" customHeight="1">
      <c r="A126" s="29"/>
      <c r="B126" s="29"/>
      <c r="C126" s="29"/>
      <c r="D126" s="29"/>
      <c r="E126" s="30"/>
      <c r="F126" s="29"/>
      <c r="G126" s="29"/>
      <c r="H126" s="29"/>
      <c r="I126" s="29"/>
      <c r="J126" s="30"/>
      <c r="K126" s="30"/>
      <c r="L126" s="31"/>
      <c r="M126" s="29"/>
      <c r="N126" s="29"/>
      <c r="O126" s="29"/>
      <c r="P126" s="79"/>
      <c r="Q126" s="29"/>
      <c r="R126" s="29"/>
      <c r="S126" s="43"/>
      <c r="T126" s="99">
        <f t="shared" si="1"/>
        <v>21</v>
      </c>
      <c r="U126" s="99"/>
      <c r="V126" s="99"/>
      <c r="W126" s="32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4.25" customHeight="1">
      <c r="A127" s="29"/>
      <c r="B127" s="29"/>
      <c r="C127" s="29"/>
      <c r="D127" s="29"/>
      <c r="E127" s="30"/>
      <c r="F127" s="29"/>
      <c r="G127" s="29"/>
      <c r="H127" s="29"/>
      <c r="I127" s="29"/>
      <c r="J127" s="30"/>
      <c r="K127" s="30"/>
      <c r="L127" s="31"/>
      <c r="M127" s="29"/>
      <c r="N127" s="29"/>
      <c r="O127" s="29"/>
      <c r="P127" s="79"/>
      <c r="Q127" s="29"/>
      <c r="R127" s="29"/>
      <c r="S127" s="43"/>
      <c r="T127" s="99">
        <f t="shared" si="1"/>
        <v>21</v>
      </c>
      <c r="U127" s="99"/>
      <c r="V127" s="99"/>
      <c r="W127" s="32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4.25" customHeight="1">
      <c r="A128" s="29"/>
      <c r="B128" s="29"/>
      <c r="C128" s="29"/>
      <c r="D128" s="29"/>
      <c r="E128" s="30"/>
      <c r="F128" s="29"/>
      <c r="G128" s="29"/>
      <c r="H128" s="29"/>
      <c r="I128" s="29"/>
      <c r="J128" s="30"/>
      <c r="K128" s="30"/>
      <c r="L128" s="31"/>
      <c r="M128" s="29"/>
      <c r="N128" s="29"/>
      <c r="O128" s="29"/>
      <c r="P128" s="79"/>
      <c r="Q128" s="29"/>
      <c r="R128" s="29"/>
      <c r="S128" s="43"/>
      <c r="T128" s="99">
        <f t="shared" si="1"/>
        <v>21</v>
      </c>
      <c r="U128" s="99"/>
      <c r="V128" s="99"/>
      <c r="W128" s="32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4.25" customHeight="1">
      <c r="A129" s="29"/>
      <c r="B129" s="29"/>
      <c r="C129" s="29"/>
      <c r="D129" s="29"/>
      <c r="E129" s="30"/>
      <c r="F129" s="29"/>
      <c r="G129" s="29"/>
      <c r="H129" s="29"/>
      <c r="I129" s="29"/>
      <c r="J129" s="30"/>
      <c r="K129" s="30"/>
      <c r="L129" s="31"/>
      <c r="M129" s="29"/>
      <c r="N129" s="29"/>
      <c r="O129" s="29"/>
      <c r="P129" s="79"/>
      <c r="Q129" s="29"/>
      <c r="R129" s="29"/>
      <c r="S129" s="43"/>
      <c r="T129" s="99">
        <f t="shared" si="1"/>
        <v>21</v>
      </c>
      <c r="U129" s="99"/>
      <c r="V129" s="99"/>
      <c r="W129" s="32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4.25" customHeight="1">
      <c r="A130" s="29"/>
      <c r="B130" s="29"/>
      <c r="C130" s="29"/>
      <c r="D130" s="29"/>
      <c r="E130" s="30"/>
      <c r="F130" s="29"/>
      <c r="G130" s="29"/>
      <c r="H130" s="29"/>
      <c r="I130" s="29"/>
      <c r="J130" s="30"/>
      <c r="K130" s="30"/>
      <c r="L130" s="31"/>
      <c r="M130" s="29"/>
      <c r="N130" s="29"/>
      <c r="O130" s="29"/>
      <c r="P130" s="79"/>
      <c r="Q130" s="29"/>
      <c r="R130" s="29"/>
      <c r="S130" s="43"/>
      <c r="T130" s="99">
        <f t="shared" si="1"/>
        <v>21</v>
      </c>
      <c r="U130" s="99"/>
      <c r="V130" s="99"/>
      <c r="W130" s="32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4.25" customHeight="1">
      <c r="A131" s="29"/>
      <c r="B131" s="29"/>
      <c r="C131" s="29"/>
      <c r="D131" s="29"/>
      <c r="E131" s="30"/>
      <c r="F131" s="29"/>
      <c r="G131" s="29"/>
      <c r="H131" s="29"/>
      <c r="I131" s="29"/>
      <c r="J131" s="30"/>
      <c r="K131" s="30"/>
      <c r="L131" s="31"/>
      <c r="M131" s="29"/>
      <c r="N131" s="29"/>
      <c r="O131" s="29"/>
      <c r="P131" s="79"/>
      <c r="Q131" s="29"/>
      <c r="R131" s="29"/>
      <c r="S131" s="43"/>
      <c r="T131" s="99">
        <f t="shared" ref="T131:T194" si="2">Q131+21</f>
        <v>21</v>
      </c>
      <c r="U131" s="99"/>
      <c r="V131" s="99"/>
      <c r="W131" s="32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4.25" customHeight="1">
      <c r="A132" s="29"/>
      <c r="B132" s="29"/>
      <c r="C132" s="29"/>
      <c r="D132" s="29"/>
      <c r="E132" s="30"/>
      <c r="F132" s="29"/>
      <c r="G132" s="29"/>
      <c r="H132" s="29"/>
      <c r="I132" s="29"/>
      <c r="J132" s="30"/>
      <c r="K132" s="30"/>
      <c r="L132" s="31"/>
      <c r="M132" s="29"/>
      <c r="N132" s="29"/>
      <c r="O132" s="29"/>
      <c r="P132" s="79"/>
      <c r="Q132" s="29"/>
      <c r="R132" s="29"/>
      <c r="S132" s="43"/>
      <c r="T132" s="99">
        <f t="shared" si="2"/>
        <v>21</v>
      </c>
      <c r="U132" s="99"/>
      <c r="V132" s="99"/>
      <c r="W132" s="32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4.25" customHeight="1">
      <c r="A133" s="29"/>
      <c r="B133" s="29"/>
      <c r="C133" s="29"/>
      <c r="D133" s="29"/>
      <c r="E133" s="30"/>
      <c r="F133" s="29"/>
      <c r="G133" s="29"/>
      <c r="H133" s="29"/>
      <c r="I133" s="29"/>
      <c r="J133" s="30"/>
      <c r="K133" s="30"/>
      <c r="L133" s="31"/>
      <c r="M133" s="29"/>
      <c r="N133" s="29"/>
      <c r="O133" s="29"/>
      <c r="P133" s="79"/>
      <c r="Q133" s="29"/>
      <c r="R133" s="29"/>
      <c r="S133" s="43"/>
      <c r="T133" s="99">
        <f t="shared" si="2"/>
        <v>21</v>
      </c>
      <c r="U133" s="99"/>
      <c r="V133" s="99"/>
      <c r="W133" s="32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4.25" customHeight="1">
      <c r="A134" s="29"/>
      <c r="B134" s="29"/>
      <c r="C134" s="29"/>
      <c r="D134" s="29"/>
      <c r="E134" s="30"/>
      <c r="F134" s="29"/>
      <c r="G134" s="29"/>
      <c r="H134" s="29"/>
      <c r="I134" s="29"/>
      <c r="J134" s="30"/>
      <c r="K134" s="30"/>
      <c r="L134" s="31"/>
      <c r="M134" s="29"/>
      <c r="N134" s="29"/>
      <c r="O134" s="29"/>
      <c r="P134" s="79"/>
      <c r="Q134" s="29"/>
      <c r="R134" s="29"/>
      <c r="S134" s="43"/>
      <c r="T134" s="99">
        <f t="shared" si="2"/>
        <v>21</v>
      </c>
      <c r="U134" s="99"/>
      <c r="V134" s="99"/>
      <c r="W134" s="32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4.25" customHeight="1">
      <c r="A135" s="29"/>
      <c r="B135" s="29"/>
      <c r="C135" s="29"/>
      <c r="D135" s="29"/>
      <c r="E135" s="30"/>
      <c r="F135" s="29"/>
      <c r="G135" s="29"/>
      <c r="H135" s="29"/>
      <c r="I135" s="29"/>
      <c r="J135" s="30"/>
      <c r="K135" s="30"/>
      <c r="L135" s="31"/>
      <c r="M135" s="29"/>
      <c r="N135" s="29"/>
      <c r="O135" s="29"/>
      <c r="P135" s="79"/>
      <c r="Q135" s="29"/>
      <c r="R135" s="29"/>
      <c r="S135" s="43"/>
      <c r="T135" s="99">
        <f t="shared" si="2"/>
        <v>21</v>
      </c>
      <c r="U135" s="99"/>
      <c r="V135" s="99"/>
      <c r="W135" s="32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4.25" customHeight="1">
      <c r="A136" s="29"/>
      <c r="B136" s="29"/>
      <c r="C136" s="29"/>
      <c r="D136" s="29"/>
      <c r="E136" s="30"/>
      <c r="F136" s="29"/>
      <c r="G136" s="29"/>
      <c r="H136" s="29"/>
      <c r="I136" s="29"/>
      <c r="J136" s="30"/>
      <c r="K136" s="30"/>
      <c r="L136" s="31"/>
      <c r="M136" s="29"/>
      <c r="N136" s="29"/>
      <c r="O136" s="29"/>
      <c r="P136" s="79"/>
      <c r="Q136" s="29"/>
      <c r="R136" s="29"/>
      <c r="S136" s="43"/>
      <c r="T136" s="99">
        <f t="shared" si="2"/>
        <v>21</v>
      </c>
      <c r="U136" s="99"/>
      <c r="V136" s="99"/>
      <c r="W136" s="32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4.25" customHeight="1">
      <c r="A137" s="29"/>
      <c r="B137" s="29"/>
      <c r="C137" s="29"/>
      <c r="D137" s="29"/>
      <c r="E137" s="30"/>
      <c r="F137" s="29"/>
      <c r="G137" s="29"/>
      <c r="H137" s="29"/>
      <c r="I137" s="29"/>
      <c r="J137" s="30"/>
      <c r="K137" s="30"/>
      <c r="L137" s="31"/>
      <c r="M137" s="29"/>
      <c r="N137" s="29"/>
      <c r="O137" s="29"/>
      <c r="P137" s="79"/>
      <c r="Q137" s="29"/>
      <c r="R137" s="29"/>
      <c r="S137" s="43"/>
      <c r="T137" s="99">
        <f t="shared" si="2"/>
        <v>21</v>
      </c>
      <c r="U137" s="99"/>
      <c r="V137" s="99"/>
      <c r="W137" s="32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4.25" customHeight="1">
      <c r="A138" s="29"/>
      <c r="B138" s="29"/>
      <c r="C138" s="29"/>
      <c r="D138" s="29"/>
      <c r="E138" s="30"/>
      <c r="F138" s="29"/>
      <c r="G138" s="29"/>
      <c r="H138" s="29"/>
      <c r="I138" s="29"/>
      <c r="J138" s="30"/>
      <c r="K138" s="30"/>
      <c r="L138" s="31"/>
      <c r="M138" s="29"/>
      <c r="N138" s="29"/>
      <c r="O138" s="29"/>
      <c r="P138" s="79"/>
      <c r="Q138" s="29"/>
      <c r="R138" s="29"/>
      <c r="S138" s="43"/>
      <c r="T138" s="99">
        <f t="shared" si="2"/>
        <v>21</v>
      </c>
      <c r="U138" s="99"/>
      <c r="V138" s="99"/>
      <c r="W138" s="32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4.25" customHeight="1">
      <c r="A139" s="29"/>
      <c r="B139" s="29"/>
      <c r="C139" s="29"/>
      <c r="D139" s="29"/>
      <c r="E139" s="30"/>
      <c r="F139" s="29"/>
      <c r="G139" s="29"/>
      <c r="H139" s="29"/>
      <c r="I139" s="29"/>
      <c r="J139" s="30"/>
      <c r="K139" s="30"/>
      <c r="L139" s="31"/>
      <c r="M139" s="29"/>
      <c r="N139" s="29"/>
      <c r="O139" s="29"/>
      <c r="P139" s="79"/>
      <c r="Q139" s="29"/>
      <c r="R139" s="29"/>
      <c r="S139" s="43"/>
      <c r="T139" s="99">
        <f t="shared" si="2"/>
        <v>21</v>
      </c>
      <c r="U139" s="99"/>
      <c r="V139" s="99"/>
      <c r="W139" s="32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4.25" customHeight="1">
      <c r="A140" s="29"/>
      <c r="B140" s="29"/>
      <c r="C140" s="29"/>
      <c r="D140" s="29"/>
      <c r="E140" s="30"/>
      <c r="F140" s="29"/>
      <c r="G140" s="29"/>
      <c r="H140" s="29"/>
      <c r="I140" s="29"/>
      <c r="J140" s="30"/>
      <c r="K140" s="30"/>
      <c r="L140" s="31"/>
      <c r="M140" s="29"/>
      <c r="N140" s="29"/>
      <c r="O140" s="29"/>
      <c r="P140" s="79"/>
      <c r="Q140" s="29"/>
      <c r="R140" s="29"/>
      <c r="S140" s="43"/>
      <c r="T140" s="99">
        <f t="shared" si="2"/>
        <v>21</v>
      </c>
      <c r="U140" s="99"/>
      <c r="V140" s="99"/>
      <c r="W140" s="32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4.25" customHeight="1">
      <c r="A141" s="29"/>
      <c r="B141" s="29"/>
      <c r="C141" s="29"/>
      <c r="D141" s="29"/>
      <c r="E141" s="30"/>
      <c r="F141" s="29"/>
      <c r="G141" s="29"/>
      <c r="H141" s="29"/>
      <c r="I141" s="29"/>
      <c r="J141" s="30"/>
      <c r="K141" s="30"/>
      <c r="L141" s="31"/>
      <c r="M141" s="29"/>
      <c r="N141" s="29"/>
      <c r="O141" s="29"/>
      <c r="P141" s="79"/>
      <c r="Q141" s="29"/>
      <c r="R141" s="29"/>
      <c r="S141" s="43"/>
      <c r="T141" s="99">
        <f t="shared" si="2"/>
        <v>21</v>
      </c>
      <c r="U141" s="99"/>
      <c r="V141" s="99"/>
      <c r="W141" s="32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4.25" customHeight="1">
      <c r="A142" s="29"/>
      <c r="B142" s="29"/>
      <c r="C142" s="29"/>
      <c r="D142" s="29"/>
      <c r="E142" s="30"/>
      <c r="F142" s="29"/>
      <c r="G142" s="29"/>
      <c r="H142" s="29"/>
      <c r="I142" s="29"/>
      <c r="J142" s="30"/>
      <c r="K142" s="30"/>
      <c r="L142" s="31"/>
      <c r="M142" s="29"/>
      <c r="N142" s="29"/>
      <c r="O142" s="29"/>
      <c r="P142" s="79"/>
      <c r="Q142" s="29"/>
      <c r="R142" s="29"/>
      <c r="S142" s="43"/>
      <c r="T142" s="99">
        <f t="shared" si="2"/>
        <v>21</v>
      </c>
      <c r="U142" s="99"/>
      <c r="V142" s="99"/>
      <c r="W142" s="32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4.25" customHeight="1">
      <c r="A143" s="29"/>
      <c r="B143" s="29"/>
      <c r="C143" s="29"/>
      <c r="D143" s="29"/>
      <c r="E143" s="30"/>
      <c r="F143" s="29"/>
      <c r="G143" s="29"/>
      <c r="H143" s="29"/>
      <c r="I143" s="29"/>
      <c r="J143" s="30"/>
      <c r="K143" s="30"/>
      <c r="L143" s="31"/>
      <c r="M143" s="29"/>
      <c r="N143" s="29"/>
      <c r="O143" s="29"/>
      <c r="P143" s="79"/>
      <c r="Q143" s="29"/>
      <c r="R143" s="29"/>
      <c r="S143" s="43"/>
      <c r="T143" s="99">
        <f t="shared" si="2"/>
        <v>21</v>
      </c>
      <c r="U143" s="99"/>
      <c r="V143" s="99"/>
      <c r="W143" s="32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4.25" customHeight="1">
      <c r="A144" s="29"/>
      <c r="B144" s="29"/>
      <c r="C144" s="29"/>
      <c r="D144" s="29"/>
      <c r="E144" s="30"/>
      <c r="F144" s="29"/>
      <c r="G144" s="29"/>
      <c r="H144" s="29"/>
      <c r="I144" s="29"/>
      <c r="J144" s="30"/>
      <c r="K144" s="30"/>
      <c r="L144" s="31"/>
      <c r="M144" s="29"/>
      <c r="N144" s="29"/>
      <c r="O144" s="29"/>
      <c r="P144" s="79"/>
      <c r="Q144" s="29"/>
      <c r="R144" s="29"/>
      <c r="S144" s="43"/>
      <c r="T144" s="99">
        <f t="shared" si="2"/>
        <v>21</v>
      </c>
      <c r="U144" s="99"/>
      <c r="V144" s="99"/>
      <c r="W144" s="32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4.25" customHeight="1">
      <c r="A145" s="29"/>
      <c r="B145" s="29"/>
      <c r="C145" s="29"/>
      <c r="D145" s="29"/>
      <c r="E145" s="30"/>
      <c r="F145" s="29"/>
      <c r="G145" s="29"/>
      <c r="H145" s="29"/>
      <c r="I145" s="29"/>
      <c r="J145" s="30"/>
      <c r="K145" s="30"/>
      <c r="L145" s="31"/>
      <c r="M145" s="29"/>
      <c r="N145" s="29"/>
      <c r="O145" s="29"/>
      <c r="P145" s="79"/>
      <c r="Q145" s="29"/>
      <c r="R145" s="29"/>
      <c r="S145" s="43"/>
      <c r="T145" s="99">
        <f t="shared" si="2"/>
        <v>21</v>
      </c>
      <c r="U145" s="99"/>
      <c r="V145" s="99"/>
      <c r="W145" s="32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4.25" customHeight="1">
      <c r="A146" s="29"/>
      <c r="B146" s="29"/>
      <c r="C146" s="29"/>
      <c r="D146" s="29"/>
      <c r="E146" s="30"/>
      <c r="F146" s="29"/>
      <c r="G146" s="29"/>
      <c r="H146" s="29"/>
      <c r="I146" s="29"/>
      <c r="J146" s="30"/>
      <c r="K146" s="30"/>
      <c r="L146" s="31"/>
      <c r="M146" s="29"/>
      <c r="N146" s="29"/>
      <c r="O146" s="29"/>
      <c r="P146" s="79"/>
      <c r="Q146" s="29"/>
      <c r="R146" s="29"/>
      <c r="S146" s="43"/>
      <c r="T146" s="99">
        <f t="shared" si="2"/>
        <v>21</v>
      </c>
      <c r="U146" s="99"/>
      <c r="V146" s="99"/>
      <c r="W146" s="32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4.25" customHeight="1">
      <c r="A147" s="29"/>
      <c r="B147" s="29"/>
      <c r="C147" s="29"/>
      <c r="D147" s="29"/>
      <c r="E147" s="30"/>
      <c r="F147" s="29"/>
      <c r="G147" s="29"/>
      <c r="H147" s="29"/>
      <c r="I147" s="29"/>
      <c r="J147" s="30"/>
      <c r="K147" s="30"/>
      <c r="L147" s="31"/>
      <c r="M147" s="29"/>
      <c r="N147" s="29"/>
      <c r="O147" s="29"/>
      <c r="P147" s="79"/>
      <c r="Q147" s="29"/>
      <c r="R147" s="29"/>
      <c r="S147" s="43"/>
      <c r="T147" s="99">
        <f t="shared" si="2"/>
        <v>21</v>
      </c>
      <c r="U147" s="99"/>
      <c r="V147" s="99"/>
      <c r="W147" s="32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4.25" customHeight="1">
      <c r="A148" s="29"/>
      <c r="B148" s="29"/>
      <c r="C148" s="29"/>
      <c r="D148" s="29"/>
      <c r="E148" s="30"/>
      <c r="F148" s="29"/>
      <c r="G148" s="29"/>
      <c r="H148" s="29"/>
      <c r="I148" s="29"/>
      <c r="J148" s="30"/>
      <c r="K148" s="30"/>
      <c r="L148" s="31"/>
      <c r="M148" s="29"/>
      <c r="N148" s="29"/>
      <c r="O148" s="29"/>
      <c r="P148" s="79"/>
      <c r="Q148" s="29"/>
      <c r="R148" s="29"/>
      <c r="S148" s="43"/>
      <c r="T148" s="99">
        <f t="shared" si="2"/>
        <v>21</v>
      </c>
      <c r="U148" s="99"/>
      <c r="V148" s="99"/>
      <c r="W148" s="32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4.25" customHeight="1">
      <c r="A149" s="29"/>
      <c r="B149" s="29"/>
      <c r="C149" s="29"/>
      <c r="D149" s="29"/>
      <c r="E149" s="30"/>
      <c r="F149" s="29"/>
      <c r="G149" s="29"/>
      <c r="H149" s="29"/>
      <c r="I149" s="29"/>
      <c r="J149" s="30"/>
      <c r="K149" s="30"/>
      <c r="L149" s="31"/>
      <c r="M149" s="29"/>
      <c r="N149" s="29"/>
      <c r="O149" s="29"/>
      <c r="P149" s="79"/>
      <c r="Q149" s="29"/>
      <c r="R149" s="29"/>
      <c r="S149" s="43"/>
      <c r="T149" s="99">
        <f t="shared" si="2"/>
        <v>21</v>
      </c>
      <c r="U149" s="99"/>
      <c r="V149" s="99"/>
      <c r="W149" s="32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4.25" customHeight="1">
      <c r="A150" s="29"/>
      <c r="B150" s="29"/>
      <c r="C150" s="29"/>
      <c r="D150" s="29"/>
      <c r="E150" s="30"/>
      <c r="F150" s="29"/>
      <c r="G150" s="29"/>
      <c r="H150" s="29"/>
      <c r="I150" s="29"/>
      <c r="J150" s="30"/>
      <c r="K150" s="30"/>
      <c r="L150" s="31"/>
      <c r="M150" s="29"/>
      <c r="N150" s="29"/>
      <c r="O150" s="29"/>
      <c r="P150" s="79"/>
      <c r="Q150" s="29"/>
      <c r="R150" s="29"/>
      <c r="S150" s="43"/>
      <c r="T150" s="99">
        <f t="shared" si="2"/>
        <v>21</v>
      </c>
      <c r="U150" s="99"/>
      <c r="V150" s="99"/>
      <c r="W150" s="32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4.25" customHeight="1">
      <c r="A151" s="29"/>
      <c r="B151" s="29"/>
      <c r="C151" s="29"/>
      <c r="D151" s="29"/>
      <c r="E151" s="30"/>
      <c r="F151" s="29"/>
      <c r="G151" s="29"/>
      <c r="H151" s="29"/>
      <c r="I151" s="29"/>
      <c r="J151" s="30"/>
      <c r="K151" s="30"/>
      <c r="L151" s="31"/>
      <c r="M151" s="29"/>
      <c r="N151" s="29"/>
      <c r="O151" s="29"/>
      <c r="P151" s="79"/>
      <c r="Q151" s="29"/>
      <c r="R151" s="29"/>
      <c r="S151" s="43"/>
      <c r="T151" s="99">
        <f t="shared" si="2"/>
        <v>21</v>
      </c>
      <c r="U151" s="99"/>
      <c r="V151" s="99"/>
      <c r="W151" s="32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4.25" customHeight="1">
      <c r="A152" s="29"/>
      <c r="B152" s="29"/>
      <c r="C152" s="29"/>
      <c r="D152" s="29"/>
      <c r="E152" s="30"/>
      <c r="F152" s="29"/>
      <c r="G152" s="29"/>
      <c r="H152" s="29"/>
      <c r="I152" s="29"/>
      <c r="J152" s="30"/>
      <c r="K152" s="30"/>
      <c r="L152" s="31"/>
      <c r="M152" s="29"/>
      <c r="N152" s="29"/>
      <c r="O152" s="29"/>
      <c r="P152" s="79"/>
      <c r="Q152" s="29"/>
      <c r="R152" s="29"/>
      <c r="S152" s="43"/>
      <c r="T152" s="99">
        <f t="shared" si="2"/>
        <v>21</v>
      </c>
      <c r="U152" s="99"/>
      <c r="V152" s="99"/>
      <c r="W152" s="32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4.25" customHeight="1">
      <c r="A153" s="29"/>
      <c r="B153" s="29"/>
      <c r="C153" s="29"/>
      <c r="D153" s="29"/>
      <c r="E153" s="30"/>
      <c r="F153" s="29"/>
      <c r="G153" s="29"/>
      <c r="H153" s="29"/>
      <c r="I153" s="29"/>
      <c r="J153" s="30"/>
      <c r="K153" s="30"/>
      <c r="L153" s="31"/>
      <c r="M153" s="29"/>
      <c r="N153" s="29"/>
      <c r="O153" s="29"/>
      <c r="P153" s="79"/>
      <c r="Q153" s="29"/>
      <c r="R153" s="29"/>
      <c r="S153" s="43"/>
      <c r="T153" s="99">
        <f t="shared" si="2"/>
        <v>21</v>
      </c>
      <c r="U153" s="99"/>
      <c r="V153" s="99"/>
      <c r="W153" s="32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4.25" customHeight="1">
      <c r="A154" s="29"/>
      <c r="B154" s="29"/>
      <c r="C154" s="29"/>
      <c r="D154" s="29"/>
      <c r="E154" s="30"/>
      <c r="F154" s="29"/>
      <c r="G154" s="29"/>
      <c r="H154" s="29"/>
      <c r="I154" s="29"/>
      <c r="J154" s="30"/>
      <c r="K154" s="30"/>
      <c r="L154" s="31"/>
      <c r="M154" s="29"/>
      <c r="N154" s="29"/>
      <c r="O154" s="29"/>
      <c r="P154" s="79"/>
      <c r="Q154" s="29"/>
      <c r="R154" s="29"/>
      <c r="S154" s="43"/>
      <c r="T154" s="99">
        <f t="shared" si="2"/>
        <v>21</v>
      </c>
      <c r="U154" s="99"/>
      <c r="V154" s="99"/>
      <c r="W154" s="32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4.25" customHeight="1">
      <c r="A155" s="29"/>
      <c r="B155" s="29"/>
      <c r="C155" s="29"/>
      <c r="D155" s="29"/>
      <c r="E155" s="30"/>
      <c r="F155" s="29"/>
      <c r="G155" s="29"/>
      <c r="H155" s="29"/>
      <c r="I155" s="29"/>
      <c r="J155" s="30"/>
      <c r="K155" s="30"/>
      <c r="L155" s="31"/>
      <c r="M155" s="29"/>
      <c r="N155" s="29"/>
      <c r="O155" s="29"/>
      <c r="P155" s="79"/>
      <c r="Q155" s="29"/>
      <c r="R155" s="29"/>
      <c r="S155" s="43"/>
      <c r="T155" s="99">
        <f t="shared" si="2"/>
        <v>21</v>
      </c>
      <c r="U155" s="99"/>
      <c r="V155" s="99"/>
      <c r="W155" s="32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4.25" customHeight="1">
      <c r="A156" s="29"/>
      <c r="B156" s="29"/>
      <c r="C156" s="29"/>
      <c r="D156" s="29"/>
      <c r="E156" s="30"/>
      <c r="F156" s="29"/>
      <c r="G156" s="29"/>
      <c r="H156" s="29"/>
      <c r="I156" s="29"/>
      <c r="J156" s="30"/>
      <c r="K156" s="30"/>
      <c r="L156" s="31"/>
      <c r="M156" s="29"/>
      <c r="N156" s="29"/>
      <c r="O156" s="29"/>
      <c r="P156" s="79"/>
      <c r="Q156" s="29"/>
      <c r="R156" s="29"/>
      <c r="S156" s="43"/>
      <c r="T156" s="99">
        <f t="shared" si="2"/>
        <v>21</v>
      </c>
      <c r="U156" s="99"/>
      <c r="V156" s="99"/>
      <c r="W156" s="32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4.25" customHeight="1">
      <c r="A157" s="29"/>
      <c r="B157" s="29"/>
      <c r="C157" s="29"/>
      <c r="D157" s="29"/>
      <c r="E157" s="30"/>
      <c r="F157" s="29"/>
      <c r="G157" s="29"/>
      <c r="H157" s="29"/>
      <c r="I157" s="29"/>
      <c r="J157" s="30"/>
      <c r="K157" s="30"/>
      <c r="L157" s="31"/>
      <c r="M157" s="29"/>
      <c r="N157" s="29"/>
      <c r="O157" s="29"/>
      <c r="P157" s="79"/>
      <c r="Q157" s="29"/>
      <c r="R157" s="29"/>
      <c r="S157" s="43"/>
      <c r="T157" s="99">
        <f t="shared" si="2"/>
        <v>21</v>
      </c>
      <c r="U157" s="99"/>
      <c r="V157" s="99"/>
      <c r="W157" s="32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4.25" customHeight="1">
      <c r="A158" s="29"/>
      <c r="B158" s="29"/>
      <c r="C158" s="29"/>
      <c r="D158" s="29"/>
      <c r="E158" s="30"/>
      <c r="F158" s="29"/>
      <c r="G158" s="29"/>
      <c r="H158" s="29"/>
      <c r="I158" s="29"/>
      <c r="J158" s="30"/>
      <c r="K158" s="30"/>
      <c r="L158" s="31"/>
      <c r="M158" s="29"/>
      <c r="N158" s="29"/>
      <c r="O158" s="29"/>
      <c r="P158" s="79"/>
      <c r="Q158" s="29"/>
      <c r="R158" s="29"/>
      <c r="S158" s="43"/>
      <c r="T158" s="99">
        <f t="shared" si="2"/>
        <v>21</v>
      </c>
      <c r="U158" s="99"/>
      <c r="V158" s="99"/>
      <c r="W158" s="32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4.25" customHeight="1">
      <c r="A159" s="29"/>
      <c r="B159" s="29"/>
      <c r="C159" s="29"/>
      <c r="D159" s="29"/>
      <c r="E159" s="30"/>
      <c r="F159" s="29"/>
      <c r="G159" s="29"/>
      <c r="H159" s="29"/>
      <c r="I159" s="29"/>
      <c r="J159" s="30"/>
      <c r="K159" s="30"/>
      <c r="L159" s="31"/>
      <c r="M159" s="29"/>
      <c r="N159" s="29"/>
      <c r="O159" s="29"/>
      <c r="P159" s="79"/>
      <c r="Q159" s="29"/>
      <c r="R159" s="29"/>
      <c r="S159" s="43"/>
      <c r="T159" s="99">
        <f t="shared" si="2"/>
        <v>21</v>
      </c>
      <c r="U159" s="99"/>
      <c r="V159" s="99"/>
      <c r="W159" s="32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4.25" customHeight="1">
      <c r="A160" s="29"/>
      <c r="B160" s="29"/>
      <c r="C160" s="29"/>
      <c r="D160" s="29"/>
      <c r="E160" s="30"/>
      <c r="F160" s="29"/>
      <c r="G160" s="29"/>
      <c r="H160" s="29"/>
      <c r="I160" s="29"/>
      <c r="J160" s="30"/>
      <c r="K160" s="30"/>
      <c r="L160" s="31"/>
      <c r="M160" s="29"/>
      <c r="N160" s="29"/>
      <c r="O160" s="29"/>
      <c r="P160" s="79"/>
      <c r="Q160" s="29"/>
      <c r="R160" s="29"/>
      <c r="S160" s="43"/>
      <c r="T160" s="99">
        <f t="shared" si="2"/>
        <v>21</v>
      </c>
      <c r="U160" s="99"/>
      <c r="V160" s="99"/>
      <c r="W160" s="32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4.25" customHeight="1">
      <c r="A161" s="29"/>
      <c r="B161" s="29"/>
      <c r="C161" s="29"/>
      <c r="D161" s="29"/>
      <c r="E161" s="30"/>
      <c r="F161" s="29"/>
      <c r="G161" s="29"/>
      <c r="H161" s="29"/>
      <c r="I161" s="29"/>
      <c r="J161" s="30"/>
      <c r="K161" s="30"/>
      <c r="L161" s="31"/>
      <c r="M161" s="29"/>
      <c r="N161" s="29"/>
      <c r="O161" s="29"/>
      <c r="P161" s="79"/>
      <c r="Q161" s="29"/>
      <c r="R161" s="29"/>
      <c r="S161" s="43"/>
      <c r="T161" s="99">
        <f t="shared" si="2"/>
        <v>21</v>
      </c>
      <c r="U161" s="99"/>
      <c r="V161" s="99"/>
      <c r="W161" s="32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4.25" customHeight="1">
      <c r="A162" s="29"/>
      <c r="B162" s="29"/>
      <c r="C162" s="29"/>
      <c r="D162" s="29"/>
      <c r="E162" s="30"/>
      <c r="F162" s="29"/>
      <c r="G162" s="29"/>
      <c r="H162" s="29"/>
      <c r="I162" s="29"/>
      <c r="J162" s="30"/>
      <c r="K162" s="30"/>
      <c r="L162" s="31"/>
      <c r="M162" s="29"/>
      <c r="N162" s="29"/>
      <c r="O162" s="29"/>
      <c r="P162" s="79"/>
      <c r="Q162" s="29"/>
      <c r="R162" s="29"/>
      <c r="S162" s="43"/>
      <c r="T162" s="99">
        <f t="shared" si="2"/>
        <v>21</v>
      </c>
      <c r="U162" s="99"/>
      <c r="V162" s="99"/>
      <c r="W162" s="32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4.25" customHeight="1">
      <c r="A163" s="29"/>
      <c r="B163" s="29"/>
      <c r="C163" s="29"/>
      <c r="D163" s="29"/>
      <c r="E163" s="30"/>
      <c r="F163" s="29"/>
      <c r="G163" s="29"/>
      <c r="H163" s="29"/>
      <c r="I163" s="29"/>
      <c r="J163" s="30"/>
      <c r="K163" s="30"/>
      <c r="L163" s="31"/>
      <c r="M163" s="29"/>
      <c r="N163" s="29"/>
      <c r="O163" s="29"/>
      <c r="P163" s="79"/>
      <c r="Q163" s="29"/>
      <c r="R163" s="29"/>
      <c r="S163" s="43"/>
      <c r="T163" s="99">
        <f t="shared" si="2"/>
        <v>21</v>
      </c>
      <c r="U163" s="99"/>
      <c r="V163" s="99"/>
      <c r="W163" s="32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4.25" customHeight="1">
      <c r="A164" s="29"/>
      <c r="B164" s="29"/>
      <c r="C164" s="29"/>
      <c r="D164" s="29"/>
      <c r="E164" s="30"/>
      <c r="F164" s="29"/>
      <c r="G164" s="29"/>
      <c r="H164" s="29"/>
      <c r="I164" s="29"/>
      <c r="J164" s="30"/>
      <c r="K164" s="30"/>
      <c r="L164" s="31"/>
      <c r="M164" s="29"/>
      <c r="N164" s="29"/>
      <c r="O164" s="29"/>
      <c r="P164" s="79"/>
      <c r="Q164" s="29"/>
      <c r="R164" s="29"/>
      <c r="S164" s="43"/>
      <c r="T164" s="99">
        <f t="shared" si="2"/>
        <v>21</v>
      </c>
      <c r="U164" s="99"/>
      <c r="V164" s="99"/>
      <c r="W164" s="32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4.25" customHeight="1">
      <c r="A165" s="29"/>
      <c r="B165" s="29"/>
      <c r="C165" s="29"/>
      <c r="D165" s="29"/>
      <c r="E165" s="30"/>
      <c r="F165" s="29"/>
      <c r="G165" s="29"/>
      <c r="H165" s="29"/>
      <c r="I165" s="29"/>
      <c r="J165" s="30"/>
      <c r="K165" s="30"/>
      <c r="L165" s="31"/>
      <c r="M165" s="29"/>
      <c r="N165" s="29"/>
      <c r="O165" s="29"/>
      <c r="P165" s="79"/>
      <c r="Q165" s="29"/>
      <c r="R165" s="29"/>
      <c r="S165" s="43"/>
      <c r="T165" s="99">
        <f t="shared" si="2"/>
        <v>21</v>
      </c>
      <c r="U165" s="99"/>
      <c r="V165" s="99"/>
      <c r="W165" s="32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4.25" customHeight="1">
      <c r="A166" s="29"/>
      <c r="B166" s="29"/>
      <c r="C166" s="29"/>
      <c r="D166" s="29"/>
      <c r="E166" s="30"/>
      <c r="F166" s="29"/>
      <c r="G166" s="29"/>
      <c r="H166" s="29"/>
      <c r="I166" s="29"/>
      <c r="J166" s="30"/>
      <c r="K166" s="30"/>
      <c r="L166" s="31"/>
      <c r="M166" s="29"/>
      <c r="N166" s="29"/>
      <c r="O166" s="29"/>
      <c r="P166" s="79"/>
      <c r="Q166" s="29"/>
      <c r="R166" s="29"/>
      <c r="S166" s="43"/>
      <c r="T166" s="99">
        <f t="shared" si="2"/>
        <v>21</v>
      </c>
      <c r="U166" s="99"/>
      <c r="V166" s="99"/>
      <c r="W166" s="32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4.25" customHeight="1">
      <c r="A167" s="29"/>
      <c r="B167" s="29"/>
      <c r="C167" s="29"/>
      <c r="D167" s="29"/>
      <c r="E167" s="30"/>
      <c r="F167" s="29"/>
      <c r="G167" s="29"/>
      <c r="H167" s="29"/>
      <c r="I167" s="29"/>
      <c r="J167" s="30"/>
      <c r="K167" s="30"/>
      <c r="L167" s="31"/>
      <c r="M167" s="29"/>
      <c r="N167" s="29"/>
      <c r="O167" s="29"/>
      <c r="P167" s="79"/>
      <c r="Q167" s="29"/>
      <c r="R167" s="29"/>
      <c r="S167" s="43"/>
      <c r="T167" s="99">
        <f t="shared" si="2"/>
        <v>21</v>
      </c>
      <c r="U167" s="99"/>
      <c r="V167" s="99"/>
      <c r="W167" s="32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4.25" customHeight="1">
      <c r="A168" s="29"/>
      <c r="B168" s="29"/>
      <c r="C168" s="29"/>
      <c r="D168" s="29"/>
      <c r="E168" s="30"/>
      <c r="F168" s="29"/>
      <c r="G168" s="29"/>
      <c r="H168" s="29"/>
      <c r="I168" s="29"/>
      <c r="J168" s="30"/>
      <c r="K168" s="30"/>
      <c r="L168" s="31"/>
      <c r="M168" s="29"/>
      <c r="N168" s="29"/>
      <c r="O168" s="29"/>
      <c r="P168" s="79"/>
      <c r="Q168" s="29"/>
      <c r="R168" s="29"/>
      <c r="S168" s="43"/>
      <c r="T168" s="99">
        <f t="shared" si="2"/>
        <v>21</v>
      </c>
      <c r="U168" s="99"/>
      <c r="V168" s="99"/>
      <c r="W168" s="32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4.25" customHeight="1">
      <c r="A169" s="29"/>
      <c r="B169" s="29"/>
      <c r="C169" s="29"/>
      <c r="D169" s="29"/>
      <c r="E169" s="30"/>
      <c r="F169" s="29"/>
      <c r="G169" s="29"/>
      <c r="H169" s="29"/>
      <c r="I169" s="29"/>
      <c r="J169" s="30"/>
      <c r="K169" s="30"/>
      <c r="L169" s="31"/>
      <c r="M169" s="29"/>
      <c r="N169" s="29"/>
      <c r="O169" s="29"/>
      <c r="P169" s="79"/>
      <c r="Q169" s="29"/>
      <c r="R169" s="29"/>
      <c r="S169" s="43"/>
      <c r="T169" s="99">
        <f t="shared" si="2"/>
        <v>21</v>
      </c>
      <c r="U169" s="99"/>
      <c r="V169" s="99"/>
      <c r="W169" s="32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4.25" customHeight="1">
      <c r="A170" s="29"/>
      <c r="B170" s="29"/>
      <c r="C170" s="29"/>
      <c r="D170" s="29"/>
      <c r="E170" s="30"/>
      <c r="F170" s="29"/>
      <c r="G170" s="29"/>
      <c r="H170" s="29"/>
      <c r="I170" s="29"/>
      <c r="J170" s="30"/>
      <c r="K170" s="30"/>
      <c r="L170" s="31"/>
      <c r="M170" s="29"/>
      <c r="N170" s="29"/>
      <c r="O170" s="29"/>
      <c r="P170" s="79"/>
      <c r="Q170" s="29"/>
      <c r="R170" s="29"/>
      <c r="S170" s="43"/>
      <c r="T170" s="99">
        <f t="shared" si="2"/>
        <v>21</v>
      </c>
      <c r="U170" s="99"/>
      <c r="V170" s="99"/>
      <c r="W170" s="32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4.25" customHeight="1">
      <c r="A171" s="29"/>
      <c r="B171" s="29"/>
      <c r="C171" s="29"/>
      <c r="D171" s="29"/>
      <c r="E171" s="30"/>
      <c r="F171" s="29"/>
      <c r="G171" s="29"/>
      <c r="H171" s="29"/>
      <c r="I171" s="29"/>
      <c r="J171" s="30"/>
      <c r="K171" s="30"/>
      <c r="L171" s="31"/>
      <c r="M171" s="29"/>
      <c r="N171" s="29"/>
      <c r="O171" s="29"/>
      <c r="P171" s="79"/>
      <c r="Q171" s="29"/>
      <c r="R171" s="29"/>
      <c r="S171" s="43"/>
      <c r="T171" s="99">
        <f t="shared" si="2"/>
        <v>21</v>
      </c>
      <c r="U171" s="99"/>
      <c r="V171" s="99"/>
      <c r="W171" s="32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4.25" customHeight="1">
      <c r="A172" s="29"/>
      <c r="B172" s="29"/>
      <c r="C172" s="29"/>
      <c r="D172" s="29"/>
      <c r="E172" s="30"/>
      <c r="F172" s="29"/>
      <c r="G172" s="29"/>
      <c r="H172" s="29"/>
      <c r="I172" s="29"/>
      <c r="J172" s="30"/>
      <c r="K172" s="30"/>
      <c r="L172" s="31"/>
      <c r="M172" s="29"/>
      <c r="N172" s="29"/>
      <c r="O172" s="29"/>
      <c r="P172" s="79"/>
      <c r="Q172" s="29"/>
      <c r="R172" s="29"/>
      <c r="S172" s="43"/>
      <c r="T172" s="99">
        <f t="shared" si="2"/>
        <v>21</v>
      </c>
      <c r="U172" s="99"/>
      <c r="V172" s="99"/>
      <c r="W172" s="32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4.25" customHeight="1">
      <c r="A173" s="29"/>
      <c r="B173" s="29"/>
      <c r="C173" s="29"/>
      <c r="D173" s="29"/>
      <c r="E173" s="30"/>
      <c r="F173" s="29"/>
      <c r="G173" s="29"/>
      <c r="H173" s="29"/>
      <c r="I173" s="29"/>
      <c r="J173" s="30"/>
      <c r="K173" s="30"/>
      <c r="L173" s="31"/>
      <c r="M173" s="29"/>
      <c r="N173" s="29"/>
      <c r="O173" s="29"/>
      <c r="P173" s="79"/>
      <c r="Q173" s="29"/>
      <c r="R173" s="29"/>
      <c r="S173" s="43"/>
      <c r="T173" s="99">
        <f t="shared" si="2"/>
        <v>21</v>
      </c>
      <c r="U173" s="99"/>
      <c r="V173" s="99"/>
      <c r="W173" s="32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4.25" customHeight="1">
      <c r="A174" s="29"/>
      <c r="B174" s="29"/>
      <c r="C174" s="29"/>
      <c r="D174" s="29"/>
      <c r="E174" s="30"/>
      <c r="F174" s="29"/>
      <c r="G174" s="29"/>
      <c r="H174" s="29"/>
      <c r="I174" s="29"/>
      <c r="J174" s="30"/>
      <c r="K174" s="30"/>
      <c r="L174" s="31"/>
      <c r="M174" s="29"/>
      <c r="N174" s="29"/>
      <c r="O174" s="29"/>
      <c r="P174" s="79"/>
      <c r="Q174" s="29"/>
      <c r="R174" s="29"/>
      <c r="S174" s="43"/>
      <c r="T174" s="99">
        <f t="shared" si="2"/>
        <v>21</v>
      </c>
      <c r="U174" s="99"/>
      <c r="V174" s="99"/>
      <c r="W174" s="32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4.25" customHeight="1">
      <c r="A175" s="29"/>
      <c r="B175" s="29"/>
      <c r="C175" s="29"/>
      <c r="D175" s="29"/>
      <c r="E175" s="30"/>
      <c r="F175" s="29"/>
      <c r="G175" s="29"/>
      <c r="H175" s="29"/>
      <c r="I175" s="29"/>
      <c r="J175" s="30"/>
      <c r="K175" s="30"/>
      <c r="L175" s="31"/>
      <c r="M175" s="29"/>
      <c r="N175" s="29"/>
      <c r="O175" s="29"/>
      <c r="P175" s="79"/>
      <c r="Q175" s="29"/>
      <c r="R175" s="29"/>
      <c r="S175" s="43"/>
      <c r="T175" s="99">
        <f t="shared" si="2"/>
        <v>21</v>
      </c>
      <c r="U175" s="99"/>
      <c r="V175" s="99"/>
      <c r="W175" s="32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4.25" customHeight="1">
      <c r="A176" s="29"/>
      <c r="B176" s="29"/>
      <c r="C176" s="29"/>
      <c r="D176" s="29"/>
      <c r="E176" s="30"/>
      <c r="F176" s="29"/>
      <c r="G176" s="29"/>
      <c r="H176" s="29"/>
      <c r="I176" s="29"/>
      <c r="J176" s="30"/>
      <c r="K176" s="30"/>
      <c r="L176" s="31"/>
      <c r="M176" s="29"/>
      <c r="N176" s="29"/>
      <c r="O176" s="29"/>
      <c r="P176" s="79"/>
      <c r="Q176" s="29"/>
      <c r="R176" s="29"/>
      <c r="S176" s="43"/>
      <c r="T176" s="99">
        <f t="shared" si="2"/>
        <v>21</v>
      </c>
      <c r="U176" s="99"/>
      <c r="V176" s="99"/>
      <c r="W176" s="32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4.25" customHeight="1">
      <c r="A177" s="29"/>
      <c r="B177" s="29"/>
      <c r="C177" s="29"/>
      <c r="D177" s="29"/>
      <c r="E177" s="30"/>
      <c r="F177" s="29"/>
      <c r="G177" s="29"/>
      <c r="H177" s="29"/>
      <c r="I177" s="29"/>
      <c r="J177" s="30"/>
      <c r="K177" s="30"/>
      <c r="L177" s="31"/>
      <c r="M177" s="29"/>
      <c r="N177" s="29"/>
      <c r="O177" s="29"/>
      <c r="P177" s="79"/>
      <c r="Q177" s="29"/>
      <c r="R177" s="29"/>
      <c r="S177" s="43"/>
      <c r="T177" s="99">
        <f t="shared" si="2"/>
        <v>21</v>
      </c>
      <c r="U177" s="99"/>
      <c r="V177" s="99"/>
      <c r="W177" s="32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4.25" customHeight="1">
      <c r="A178" s="29"/>
      <c r="B178" s="29"/>
      <c r="C178" s="29"/>
      <c r="D178" s="29"/>
      <c r="E178" s="30"/>
      <c r="F178" s="29"/>
      <c r="G178" s="29"/>
      <c r="H178" s="29"/>
      <c r="I178" s="29"/>
      <c r="J178" s="30"/>
      <c r="K178" s="30"/>
      <c r="L178" s="31"/>
      <c r="M178" s="29"/>
      <c r="N178" s="29"/>
      <c r="O178" s="29"/>
      <c r="P178" s="79"/>
      <c r="Q178" s="29"/>
      <c r="R178" s="29"/>
      <c r="S178" s="43"/>
      <c r="T178" s="99">
        <f t="shared" si="2"/>
        <v>21</v>
      </c>
      <c r="U178" s="99"/>
      <c r="V178" s="99"/>
      <c r="W178" s="32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4.25" customHeight="1">
      <c r="A179" s="29"/>
      <c r="B179" s="29"/>
      <c r="C179" s="29"/>
      <c r="D179" s="29"/>
      <c r="E179" s="30"/>
      <c r="F179" s="29"/>
      <c r="G179" s="29"/>
      <c r="H179" s="29"/>
      <c r="I179" s="29"/>
      <c r="J179" s="30"/>
      <c r="K179" s="30"/>
      <c r="L179" s="31"/>
      <c r="M179" s="29"/>
      <c r="N179" s="29"/>
      <c r="O179" s="29"/>
      <c r="P179" s="79"/>
      <c r="Q179" s="29"/>
      <c r="R179" s="29"/>
      <c r="S179" s="43"/>
      <c r="T179" s="99">
        <f t="shared" si="2"/>
        <v>21</v>
      </c>
      <c r="U179" s="99"/>
      <c r="V179" s="99"/>
      <c r="W179" s="32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4.25" customHeight="1">
      <c r="A180" s="29"/>
      <c r="B180" s="29"/>
      <c r="C180" s="29"/>
      <c r="D180" s="29"/>
      <c r="E180" s="30"/>
      <c r="F180" s="29"/>
      <c r="G180" s="29"/>
      <c r="H180" s="29"/>
      <c r="I180" s="29"/>
      <c r="J180" s="30"/>
      <c r="K180" s="30"/>
      <c r="L180" s="31"/>
      <c r="M180" s="29"/>
      <c r="N180" s="29"/>
      <c r="O180" s="29"/>
      <c r="P180" s="79"/>
      <c r="Q180" s="29"/>
      <c r="R180" s="29"/>
      <c r="S180" s="43"/>
      <c r="T180" s="99">
        <f t="shared" si="2"/>
        <v>21</v>
      </c>
      <c r="U180" s="99"/>
      <c r="V180" s="99"/>
      <c r="W180" s="32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4.25" customHeight="1">
      <c r="A181" s="29"/>
      <c r="B181" s="29"/>
      <c r="C181" s="29"/>
      <c r="D181" s="29"/>
      <c r="E181" s="30"/>
      <c r="F181" s="29"/>
      <c r="G181" s="29"/>
      <c r="H181" s="29"/>
      <c r="I181" s="29"/>
      <c r="J181" s="30"/>
      <c r="K181" s="30"/>
      <c r="L181" s="31"/>
      <c r="M181" s="29"/>
      <c r="N181" s="29"/>
      <c r="O181" s="29"/>
      <c r="P181" s="79"/>
      <c r="Q181" s="29"/>
      <c r="R181" s="29"/>
      <c r="S181" s="43"/>
      <c r="T181" s="99">
        <f t="shared" si="2"/>
        <v>21</v>
      </c>
      <c r="U181" s="99"/>
      <c r="V181" s="99"/>
      <c r="W181" s="32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4.25" customHeight="1">
      <c r="A182" s="29"/>
      <c r="B182" s="29"/>
      <c r="C182" s="29"/>
      <c r="D182" s="29"/>
      <c r="E182" s="30"/>
      <c r="F182" s="29"/>
      <c r="G182" s="29"/>
      <c r="H182" s="29"/>
      <c r="I182" s="29"/>
      <c r="J182" s="30"/>
      <c r="K182" s="30"/>
      <c r="L182" s="31"/>
      <c r="M182" s="29"/>
      <c r="N182" s="29"/>
      <c r="O182" s="29"/>
      <c r="P182" s="79"/>
      <c r="Q182" s="29"/>
      <c r="R182" s="29"/>
      <c r="S182" s="43"/>
      <c r="T182" s="99">
        <f t="shared" si="2"/>
        <v>21</v>
      </c>
      <c r="U182" s="99"/>
      <c r="V182" s="99"/>
      <c r="W182" s="32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4.25" customHeight="1">
      <c r="A183" s="29"/>
      <c r="B183" s="29"/>
      <c r="C183" s="29"/>
      <c r="D183" s="29"/>
      <c r="E183" s="30"/>
      <c r="F183" s="29"/>
      <c r="G183" s="29"/>
      <c r="H183" s="29"/>
      <c r="I183" s="29"/>
      <c r="J183" s="30"/>
      <c r="K183" s="30"/>
      <c r="L183" s="31"/>
      <c r="M183" s="29"/>
      <c r="N183" s="29"/>
      <c r="O183" s="29"/>
      <c r="P183" s="79"/>
      <c r="Q183" s="29"/>
      <c r="R183" s="29"/>
      <c r="S183" s="43"/>
      <c r="T183" s="99">
        <f t="shared" si="2"/>
        <v>21</v>
      </c>
      <c r="U183" s="99"/>
      <c r="V183" s="99"/>
      <c r="W183" s="32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4.25" customHeight="1">
      <c r="A184" s="29"/>
      <c r="B184" s="29"/>
      <c r="C184" s="29"/>
      <c r="D184" s="29"/>
      <c r="E184" s="30"/>
      <c r="F184" s="29"/>
      <c r="G184" s="29"/>
      <c r="H184" s="29"/>
      <c r="I184" s="29"/>
      <c r="J184" s="30"/>
      <c r="K184" s="30"/>
      <c r="L184" s="31"/>
      <c r="M184" s="29"/>
      <c r="N184" s="29"/>
      <c r="O184" s="29"/>
      <c r="P184" s="79"/>
      <c r="Q184" s="29"/>
      <c r="R184" s="29"/>
      <c r="S184" s="43"/>
      <c r="T184" s="99">
        <f t="shared" si="2"/>
        <v>21</v>
      </c>
      <c r="U184" s="99"/>
      <c r="V184" s="99"/>
      <c r="W184" s="32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4.25" customHeight="1">
      <c r="A185" s="29"/>
      <c r="B185" s="29"/>
      <c r="C185" s="29"/>
      <c r="D185" s="29"/>
      <c r="E185" s="30"/>
      <c r="F185" s="29"/>
      <c r="G185" s="29"/>
      <c r="H185" s="29"/>
      <c r="I185" s="29"/>
      <c r="J185" s="30"/>
      <c r="K185" s="30"/>
      <c r="L185" s="31"/>
      <c r="M185" s="29"/>
      <c r="N185" s="29"/>
      <c r="O185" s="29"/>
      <c r="P185" s="79"/>
      <c r="Q185" s="29"/>
      <c r="R185" s="29"/>
      <c r="S185" s="43"/>
      <c r="T185" s="99">
        <f t="shared" si="2"/>
        <v>21</v>
      </c>
      <c r="U185" s="99"/>
      <c r="V185" s="99"/>
      <c r="W185" s="32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4.25" customHeight="1">
      <c r="A186" s="29"/>
      <c r="B186" s="29"/>
      <c r="C186" s="29"/>
      <c r="D186" s="29"/>
      <c r="E186" s="30"/>
      <c r="F186" s="29"/>
      <c r="G186" s="29"/>
      <c r="H186" s="29"/>
      <c r="I186" s="29"/>
      <c r="J186" s="30"/>
      <c r="K186" s="30"/>
      <c r="L186" s="31"/>
      <c r="M186" s="29"/>
      <c r="N186" s="29"/>
      <c r="O186" s="29"/>
      <c r="P186" s="79"/>
      <c r="Q186" s="29"/>
      <c r="R186" s="29"/>
      <c r="S186" s="43"/>
      <c r="T186" s="99">
        <f t="shared" si="2"/>
        <v>21</v>
      </c>
      <c r="U186" s="99"/>
      <c r="V186" s="99"/>
      <c r="W186" s="32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4.25" customHeight="1">
      <c r="A187" s="29"/>
      <c r="B187" s="29"/>
      <c r="C187" s="29"/>
      <c r="D187" s="29"/>
      <c r="E187" s="30"/>
      <c r="F187" s="29"/>
      <c r="G187" s="29"/>
      <c r="H187" s="29"/>
      <c r="I187" s="29"/>
      <c r="J187" s="30"/>
      <c r="K187" s="30"/>
      <c r="L187" s="31"/>
      <c r="M187" s="29"/>
      <c r="N187" s="29"/>
      <c r="O187" s="29"/>
      <c r="P187" s="79"/>
      <c r="Q187" s="29"/>
      <c r="R187" s="29"/>
      <c r="S187" s="43"/>
      <c r="T187" s="99">
        <f t="shared" si="2"/>
        <v>21</v>
      </c>
      <c r="U187" s="99"/>
      <c r="V187" s="99"/>
      <c r="W187" s="32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4.25" customHeight="1">
      <c r="A188" s="29"/>
      <c r="B188" s="29"/>
      <c r="C188" s="29"/>
      <c r="D188" s="29"/>
      <c r="E188" s="30"/>
      <c r="F188" s="29"/>
      <c r="G188" s="29"/>
      <c r="H188" s="29"/>
      <c r="I188" s="29"/>
      <c r="J188" s="30"/>
      <c r="K188" s="30"/>
      <c r="L188" s="31"/>
      <c r="M188" s="29"/>
      <c r="N188" s="29"/>
      <c r="O188" s="29"/>
      <c r="P188" s="79"/>
      <c r="Q188" s="29"/>
      <c r="R188" s="29"/>
      <c r="S188" s="43"/>
      <c r="T188" s="99">
        <f t="shared" si="2"/>
        <v>21</v>
      </c>
      <c r="U188" s="99"/>
      <c r="V188" s="99"/>
      <c r="W188" s="32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4.25" customHeight="1">
      <c r="A189" s="29"/>
      <c r="B189" s="29"/>
      <c r="C189" s="29"/>
      <c r="D189" s="29"/>
      <c r="E189" s="30"/>
      <c r="F189" s="29"/>
      <c r="G189" s="29"/>
      <c r="H189" s="29"/>
      <c r="I189" s="29"/>
      <c r="J189" s="30"/>
      <c r="K189" s="30"/>
      <c r="L189" s="31"/>
      <c r="M189" s="29"/>
      <c r="N189" s="29"/>
      <c r="O189" s="29"/>
      <c r="P189" s="79"/>
      <c r="Q189" s="29"/>
      <c r="R189" s="29"/>
      <c r="S189" s="43"/>
      <c r="T189" s="99">
        <f t="shared" si="2"/>
        <v>21</v>
      </c>
      <c r="U189" s="99"/>
      <c r="V189" s="99"/>
      <c r="W189" s="32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4.25" customHeight="1">
      <c r="A190" s="29"/>
      <c r="B190" s="29"/>
      <c r="C190" s="29"/>
      <c r="D190" s="29"/>
      <c r="E190" s="30"/>
      <c r="F190" s="29"/>
      <c r="G190" s="29"/>
      <c r="H190" s="29"/>
      <c r="I190" s="29"/>
      <c r="J190" s="30"/>
      <c r="K190" s="30"/>
      <c r="L190" s="31"/>
      <c r="M190" s="29"/>
      <c r="N190" s="29"/>
      <c r="O190" s="29"/>
      <c r="P190" s="79"/>
      <c r="Q190" s="29"/>
      <c r="R190" s="29"/>
      <c r="S190" s="43"/>
      <c r="T190" s="99">
        <f t="shared" si="2"/>
        <v>21</v>
      </c>
      <c r="U190" s="99"/>
      <c r="V190" s="99"/>
      <c r="W190" s="32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4.25" customHeight="1">
      <c r="A191" s="29"/>
      <c r="B191" s="29"/>
      <c r="C191" s="29"/>
      <c r="D191" s="29"/>
      <c r="E191" s="30"/>
      <c r="F191" s="29"/>
      <c r="G191" s="29"/>
      <c r="H191" s="29"/>
      <c r="I191" s="29"/>
      <c r="J191" s="30"/>
      <c r="K191" s="30"/>
      <c r="L191" s="31"/>
      <c r="M191" s="29"/>
      <c r="N191" s="29"/>
      <c r="O191" s="29"/>
      <c r="P191" s="79"/>
      <c r="Q191" s="29"/>
      <c r="R191" s="29"/>
      <c r="S191" s="43"/>
      <c r="T191" s="99">
        <f t="shared" si="2"/>
        <v>21</v>
      </c>
      <c r="U191" s="99"/>
      <c r="V191" s="99"/>
      <c r="W191" s="32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4.25" customHeight="1">
      <c r="A192" s="29"/>
      <c r="B192" s="29"/>
      <c r="C192" s="29"/>
      <c r="D192" s="29"/>
      <c r="E192" s="30"/>
      <c r="F192" s="29"/>
      <c r="G192" s="29"/>
      <c r="H192" s="29"/>
      <c r="I192" s="29"/>
      <c r="J192" s="30"/>
      <c r="K192" s="30"/>
      <c r="L192" s="31"/>
      <c r="M192" s="29"/>
      <c r="N192" s="29"/>
      <c r="O192" s="29"/>
      <c r="P192" s="79"/>
      <c r="Q192" s="29"/>
      <c r="R192" s="29"/>
      <c r="S192" s="43"/>
      <c r="T192" s="99">
        <f t="shared" si="2"/>
        <v>21</v>
      </c>
      <c r="U192" s="99"/>
      <c r="V192" s="99"/>
      <c r="W192" s="32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4.25" customHeight="1">
      <c r="A193" s="29"/>
      <c r="B193" s="29"/>
      <c r="C193" s="29"/>
      <c r="D193" s="29"/>
      <c r="E193" s="30"/>
      <c r="F193" s="29"/>
      <c r="G193" s="29"/>
      <c r="H193" s="29"/>
      <c r="I193" s="29"/>
      <c r="J193" s="30"/>
      <c r="K193" s="30"/>
      <c r="L193" s="31"/>
      <c r="M193" s="29"/>
      <c r="N193" s="29"/>
      <c r="O193" s="29"/>
      <c r="P193" s="79"/>
      <c r="Q193" s="29"/>
      <c r="R193" s="29"/>
      <c r="S193" s="43"/>
      <c r="T193" s="99">
        <f t="shared" si="2"/>
        <v>21</v>
      </c>
      <c r="U193" s="99"/>
      <c r="V193" s="99"/>
      <c r="W193" s="32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4.25" customHeight="1">
      <c r="A194" s="29"/>
      <c r="B194" s="29"/>
      <c r="C194" s="29"/>
      <c r="D194" s="29"/>
      <c r="E194" s="30"/>
      <c r="F194" s="29"/>
      <c r="G194" s="29"/>
      <c r="H194" s="29"/>
      <c r="I194" s="29"/>
      <c r="J194" s="30"/>
      <c r="K194" s="30"/>
      <c r="L194" s="31"/>
      <c r="M194" s="29"/>
      <c r="N194" s="29"/>
      <c r="O194" s="29"/>
      <c r="P194" s="79"/>
      <c r="Q194" s="29"/>
      <c r="R194" s="29"/>
      <c r="S194" s="43"/>
      <c r="T194" s="99">
        <f t="shared" si="2"/>
        <v>21</v>
      </c>
      <c r="U194" s="99"/>
      <c r="V194" s="99"/>
      <c r="W194" s="32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4.25" customHeight="1">
      <c r="A195" s="29"/>
      <c r="B195" s="29"/>
      <c r="C195" s="29"/>
      <c r="D195" s="29"/>
      <c r="E195" s="30"/>
      <c r="F195" s="29"/>
      <c r="G195" s="29"/>
      <c r="H195" s="29"/>
      <c r="I195" s="29"/>
      <c r="J195" s="30"/>
      <c r="K195" s="30"/>
      <c r="L195" s="31"/>
      <c r="M195" s="29"/>
      <c r="N195" s="29"/>
      <c r="O195" s="29"/>
      <c r="P195" s="79"/>
      <c r="Q195" s="29"/>
      <c r="R195" s="29"/>
      <c r="S195" s="43"/>
      <c r="T195" s="99">
        <f t="shared" ref="T195:T258" si="3">Q195+21</f>
        <v>21</v>
      </c>
      <c r="U195" s="99"/>
      <c r="V195" s="99"/>
      <c r="W195" s="32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4.25" customHeight="1">
      <c r="A196" s="29"/>
      <c r="B196" s="29"/>
      <c r="C196" s="29"/>
      <c r="D196" s="29"/>
      <c r="E196" s="30"/>
      <c r="F196" s="29"/>
      <c r="G196" s="29"/>
      <c r="H196" s="29"/>
      <c r="I196" s="29"/>
      <c r="J196" s="30"/>
      <c r="K196" s="30"/>
      <c r="L196" s="31"/>
      <c r="M196" s="29"/>
      <c r="N196" s="29"/>
      <c r="O196" s="29"/>
      <c r="P196" s="79"/>
      <c r="Q196" s="29"/>
      <c r="R196" s="29"/>
      <c r="S196" s="43"/>
      <c r="T196" s="99">
        <f t="shared" si="3"/>
        <v>21</v>
      </c>
      <c r="U196" s="99"/>
      <c r="V196" s="99"/>
      <c r="W196" s="32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4.25" customHeight="1">
      <c r="A197" s="29"/>
      <c r="B197" s="29"/>
      <c r="C197" s="29"/>
      <c r="D197" s="29"/>
      <c r="E197" s="30"/>
      <c r="F197" s="29"/>
      <c r="G197" s="29"/>
      <c r="H197" s="29"/>
      <c r="I197" s="29"/>
      <c r="J197" s="30"/>
      <c r="K197" s="30"/>
      <c r="L197" s="31"/>
      <c r="M197" s="29"/>
      <c r="N197" s="29"/>
      <c r="O197" s="29"/>
      <c r="P197" s="79"/>
      <c r="Q197" s="29"/>
      <c r="R197" s="29"/>
      <c r="S197" s="43"/>
      <c r="T197" s="99">
        <f t="shared" si="3"/>
        <v>21</v>
      </c>
      <c r="U197" s="99"/>
      <c r="V197" s="99"/>
      <c r="W197" s="32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4.25" customHeight="1">
      <c r="A198" s="29"/>
      <c r="B198" s="29"/>
      <c r="C198" s="29"/>
      <c r="D198" s="29"/>
      <c r="E198" s="30"/>
      <c r="F198" s="29"/>
      <c r="G198" s="29"/>
      <c r="H198" s="29"/>
      <c r="I198" s="29"/>
      <c r="J198" s="30"/>
      <c r="K198" s="30"/>
      <c r="L198" s="31"/>
      <c r="M198" s="29"/>
      <c r="N198" s="29"/>
      <c r="O198" s="29"/>
      <c r="P198" s="79"/>
      <c r="Q198" s="29"/>
      <c r="R198" s="29"/>
      <c r="S198" s="43"/>
      <c r="T198" s="99">
        <f t="shared" si="3"/>
        <v>21</v>
      </c>
      <c r="U198" s="99"/>
      <c r="V198" s="99"/>
      <c r="W198" s="32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4.25" customHeight="1">
      <c r="A199" s="29"/>
      <c r="B199" s="29"/>
      <c r="C199" s="29"/>
      <c r="D199" s="29"/>
      <c r="E199" s="30"/>
      <c r="F199" s="29"/>
      <c r="G199" s="29"/>
      <c r="H199" s="29"/>
      <c r="I199" s="29"/>
      <c r="J199" s="30"/>
      <c r="K199" s="30"/>
      <c r="L199" s="31"/>
      <c r="M199" s="29"/>
      <c r="N199" s="29"/>
      <c r="O199" s="29"/>
      <c r="P199" s="79"/>
      <c r="Q199" s="29"/>
      <c r="R199" s="29"/>
      <c r="S199" s="43"/>
      <c r="T199" s="99">
        <f t="shared" si="3"/>
        <v>21</v>
      </c>
      <c r="U199" s="99"/>
      <c r="V199" s="99"/>
      <c r="W199" s="32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4.25" customHeight="1">
      <c r="A200" s="29"/>
      <c r="B200" s="29"/>
      <c r="C200" s="29"/>
      <c r="D200" s="29"/>
      <c r="E200" s="30"/>
      <c r="F200" s="29"/>
      <c r="G200" s="29"/>
      <c r="H200" s="29"/>
      <c r="I200" s="29"/>
      <c r="J200" s="30"/>
      <c r="K200" s="30"/>
      <c r="L200" s="31"/>
      <c r="M200" s="29"/>
      <c r="N200" s="29"/>
      <c r="O200" s="29"/>
      <c r="P200" s="79"/>
      <c r="Q200" s="29"/>
      <c r="R200" s="29"/>
      <c r="S200" s="43"/>
      <c r="T200" s="99">
        <f t="shared" si="3"/>
        <v>21</v>
      </c>
      <c r="U200" s="99"/>
      <c r="V200" s="99"/>
      <c r="W200" s="32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4.25" customHeight="1">
      <c r="A201" s="29"/>
      <c r="B201" s="29"/>
      <c r="C201" s="29"/>
      <c r="D201" s="29"/>
      <c r="E201" s="30"/>
      <c r="F201" s="29"/>
      <c r="G201" s="29"/>
      <c r="H201" s="29"/>
      <c r="I201" s="29"/>
      <c r="J201" s="30"/>
      <c r="K201" s="30"/>
      <c r="L201" s="31"/>
      <c r="M201" s="29"/>
      <c r="N201" s="29"/>
      <c r="O201" s="29"/>
      <c r="P201" s="79"/>
      <c r="Q201" s="29"/>
      <c r="R201" s="29"/>
      <c r="S201" s="43"/>
      <c r="T201" s="99">
        <f t="shared" si="3"/>
        <v>21</v>
      </c>
      <c r="U201" s="99"/>
      <c r="V201" s="99"/>
      <c r="W201" s="32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4.25" customHeight="1">
      <c r="A202" s="29"/>
      <c r="B202" s="29"/>
      <c r="C202" s="29"/>
      <c r="D202" s="29"/>
      <c r="E202" s="30"/>
      <c r="F202" s="29"/>
      <c r="G202" s="29"/>
      <c r="H202" s="29"/>
      <c r="I202" s="29"/>
      <c r="J202" s="30"/>
      <c r="K202" s="30"/>
      <c r="L202" s="31"/>
      <c r="M202" s="29"/>
      <c r="N202" s="29"/>
      <c r="O202" s="29"/>
      <c r="P202" s="79"/>
      <c r="Q202" s="29"/>
      <c r="R202" s="29"/>
      <c r="S202" s="43"/>
      <c r="T202" s="99">
        <f t="shared" si="3"/>
        <v>21</v>
      </c>
      <c r="U202" s="99"/>
      <c r="V202" s="99"/>
      <c r="W202" s="32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4.25" customHeight="1">
      <c r="A203" s="29"/>
      <c r="B203" s="29"/>
      <c r="C203" s="29"/>
      <c r="D203" s="29"/>
      <c r="E203" s="30"/>
      <c r="F203" s="29"/>
      <c r="G203" s="29"/>
      <c r="H203" s="29"/>
      <c r="I203" s="29"/>
      <c r="J203" s="30"/>
      <c r="K203" s="30"/>
      <c r="L203" s="31"/>
      <c r="M203" s="29"/>
      <c r="N203" s="29"/>
      <c r="O203" s="29"/>
      <c r="P203" s="79"/>
      <c r="Q203" s="29"/>
      <c r="R203" s="29"/>
      <c r="S203" s="43"/>
      <c r="T203" s="99">
        <f t="shared" si="3"/>
        <v>21</v>
      </c>
      <c r="U203" s="99"/>
      <c r="V203" s="99"/>
      <c r="W203" s="32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4.25" customHeight="1">
      <c r="A204" s="29"/>
      <c r="B204" s="29"/>
      <c r="C204" s="29"/>
      <c r="D204" s="29"/>
      <c r="E204" s="30"/>
      <c r="F204" s="29"/>
      <c r="G204" s="29"/>
      <c r="H204" s="29"/>
      <c r="I204" s="29"/>
      <c r="J204" s="30"/>
      <c r="K204" s="30"/>
      <c r="L204" s="31"/>
      <c r="M204" s="29"/>
      <c r="N204" s="29"/>
      <c r="O204" s="29"/>
      <c r="P204" s="79"/>
      <c r="Q204" s="29"/>
      <c r="R204" s="29"/>
      <c r="S204" s="43"/>
      <c r="T204" s="99">
        <f t="shared" si="3"/>
        <v>21</v>
      </c>
      <c r="U204" s="99"/>
      <c r="V204" s="99"/>
      <c r="W204" s="32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4.25" customHeight="1">
      <c r="A205" s="29"/>
      <c r="B205" s="29"/>
      <c r="C205" s="29"/>
      <c r="D205" s="29"/>
      <c r="E205" s="30"/>
      <c r="F205" s="29"/>
      <c r="G205" s="29"/>
      <c r="H205" s="29"/>
      <c r="I205" s="29"/>
      <c r="J205" s="30"/>
      <c r="K205" s="30"/>
      <c r="L205" s="31"/>
      <c r="M205" s="29"/>
      <c r="N205" s="29"/>
      <c r="O205" s="29"/>
      <c r="P205" s="79"/>
      <c r="Q205" s="29"/>
      <c r="R205" s="29"/>
      <c r="S205" s="43"/>
      <c r="T205" s="99">
        <f t="shared" si="3"/>
        <v>21</v>
      </c>
      <c r="U205" s="99"/>
      <c r="V205" s="99"/>
      <c r="W205" s="32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4.25" customHeight="1">
      <c r="A206" s="29"/>
      <c r="B206" s="29"/>
      <c r="C206" s="29"/>
      <c r="D206" s="29"/>
      <c r="E206" s="30"/>
      <c r="F206" s="29"/>
      <c r="G206" s="29"/>
      <c r="H206" s="29"/>
      <c r="I206" s="29"/>
      <c r="J206" s="30"/>
      <c r="K206" s="30"/>
      <c r="L206" s="31"/>
      <c r="M206" s="29"/>
      <c r="N206" s="29"/>
      <c r="O206" s="29"/>
      <c r="P206" s="79"/>
      <c r="Q206" s="29"/>
      <c r="R206" s="29"/>
      <c r="S206" s="43"/>
      <c r="T206" s="99">
        <f t="shared" si="3"/>
        <v>21</v>
      </c>
      <c r="U206" s="99"/>
      <c r="V206" s="99"/>
      <c r="W206" s="32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4.25" customHeight="1">
      <c r="A207" s="29"/>
      <c r="B207" s="29"/>
      <c r="C207" s="29"/>
      <c r="D207" s="29"/>
      <c r="E207" s="30"/>
      <c r="F207" s="29"/>
      <c r="G207" s="29"/>
      <c r="H207" s="29"/>
      <c r="I207" s="29"/>
      <c r="J207" s="30"/>
      <c r="K207" s="30"/>
      <c r="L207" s="31"/>
      <c r="M207" s="29"/>
      <c r="N207" s="29"/>
      <c r="O207" s="29"/>
      <c r="P207" s="79"/>
      <c r="Q207" s="29"/>
      <c r="R207" s="29"/>
      <c r="S207" s="43"/>
      <c r="T207" s="99">
        <f t="shared" si="3"/>
        <v>21</v>
      </c>
      <c r="U207" s="99"/>
      <c r="V207" s="99"/>
      <c r="W207" s="32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4.25" customHeight="1">
      <c r="A208" s="29"/>
      <c r="B208" s="29"/>
      <c r="C208" s="29"/>
      <c r="D208" s="29"/>
      <c r="E208" s="30"/>
      <c r="F208" s="29"/>
      <c r="G208" s="29"/>
      <c r="H208" s="29"/>
      <c r="I208" s="29"/>
      <c r="J208" s="30"/>
      <c r="K208" s="30"/>
      <c r="L208" s="31"/>
      <c r="M208" s="29"/>
      <c r="N208" s="29"/>
      <c r="O208" s="29"/>
      <c r="P208" s="79"/>
      <c r="Q208" s="29"/>
      <c r="R208" s="29"/>
      <c r="S208" s="43"/>
      <c r="T208" s="99">
        <f t="shared" si="3"/>
        <v>21</v>
      </c>
      <c r="U208" s="99"/>
      <c r="V208" s="99"/>
      <c r="W208" s="32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4.25" customHeight="1">
      <c r="A209" s="29"/>
      <c r="B209" s="29"/>
      <c r="C209" s="29"/>
      <c r="D209" s="29"/>
      <c r="E209" s="30"/>
      <c r="F209" s="29"/>
      <c r="G209" s="29"/>
      <c r="H209" s="29"/>
      <c r="I209" s="29"/>
      <c r="J209" s="30"/>
      <c r="K209" s="30"/>
      <c r="L209" s="31"/>
      <c r="M209" s="29"/>
      <c r="N209" s="29"/>
      <c r="O209" s="29"/>
      <c r="P209" s="79"/>
      <c r="Q209" s="29"/>
      <c r="R209" s="29"/>
      <c r="S209" s="43"/>
      <c r="T209" s="99">
        <f t="shared" si="3"/>
        <v>21</v>
      </c>
      <c r="U209" s="99"/>
      <c r="V209" s="99"/>
      <c r="W209" s="32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4.25" customHeight="1">
      <c r="A210" s="29"/>
      <c r="B210" s="29"/>
      <c r="C210" s="29"/>
      <c r="D210" s="29"/>
      <c r="E210" s="30"/>
      <c r="F210" s="29"/>
      <c r="G210" s="29"/>
      <c r="H210" s="29"/>
      <c r="I210" s="29"/>
      <c r="J210" s="30"/>
      <c r="K210" s="30"/>
      <c r="L210" s="31"/>
      <c r="M210" s="29"/>
      <c r="N210" s="29"/>
      <c r="O210" s="29"/>
      <c r="P210" s="79"/>
      <c r="Q210" s="29"/>
      <c r="R210" s="29"/>
      <c r="S210" s="43"/>
      <c r="T210" s="99">
        <f t="shared" si="3"/>
        <v>21</v>
      </c>
      <c r="U210" s="99"/>
      <c r="V210" s="99"/>
      <c r="W210" s="32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4.25" customHeight="1">
      <c r="A211" s="29"/>
      <c r="B211" s="29"/>
      <c r="C211" s="29"/>
      <c r="D211" s="29"/>
      <c r="E211" s="30"/>
      <c r="F211" s="29"/>
      <c r="G211" s="29"/>
      <c r="H211" s="29"/>
      <c r="I211" s="29"/>
      <c r="J211" s="30"/>
      <c r="K211" s="30"/>
      <c r="L211" s="31"/>
      <c r="M211" s="29"/>
      <c r="N211" s="29"/>
      <c r="O211" s="29"/>
      <c r="P211" s="79"/>
      <c r="Q211" s="29"/>
      <c r="R211" s="29"/>
      <c r="S211" s="43"/>
      <c r="T211" s="99">
        <f t="shared" si="3"/>
        <v>21</v>
      </c>
      <c r="U211" s="99"/>
      <c r="V211" s="99"/>
      <c r="W211" s="32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4.25" customHeight="1">
      <c r="A212" s="29"/>
      <c r="B212" s="29"/>
      <c r="C212" s="29"/>
      <c r="D212" s="29"/>
      <c r="E212" s="30"/>
      <c r="F212" s="29"/>
      <c r="G212" s="29"/>
      <c r="H212" s="29"/>
      <c r="I212" s="29"/>
      <c r="J212" s="30"/>
      <c r="K212" s="30"/>
      <c r="L212" s="31"/>
      <c r="M212" s="29"/>
      <c r="N212" s="29"/>
      <c r="O212" s="29"/>
      <c r="P212" s="79"/>
      <c r="Q212" s="29"/>
      <c r="R212" s="29"/>
      <c r="S212" s="43"/>
      <c r="T212" s="99">
        <f t="shared" si="3"/>
        <v>21</v>
      </c>
      <c r="U212" s="99"/>
      <c r="V212" s="99"/>
      <c r="W212" s="32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4.25" customHeight="1">
      <c r="A213" s="29"/>
      <c r="B213" s="29"/>
      <c r="C213" s="29"/>
      <c r="D213" s="29"/>
      <c r="E213" s="30"/>
      <c r="F213" s="29"/>
      <c r="G213" s="29"/>
      <c r="H213" s="29"/>
      <c r="I213" s="29"/>
      <c r="J213" s="30"/>
      <c r="K213" s="30"/>
      <c r="L213" s="31"/>
      <c r="M213" s="29"/>
      <c r="N213" s="29"/>
      <c r="O213" s="29"/>
      <c r="P213" s="79"/>
      <c r="Q213" s="29"/>
      <c r="R213" s="29"/>
      <c r="S213" s="43"/>
      <c r="T213" s="99">
        <f t="shared" si="3"/>
        <v>21</v>
      </c>
      <c r="U213" s="99"/>
      <c r="V213" s="99"/>
      <c r="W213" s="32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4.25" customHeight="1">
      <c r="A214" s="29"/>
      <c r="B214" s="29"/>
      <c r="C214" s="29"/>
      <c r="D214" s="29"/>
      <c r="E214" s="30"/>
      <c r="F214" s="29"/>
      <c r="G214" s="29"/>
      <c r="H214" s="29"/>
      <c r="I214" s="29"/>
      <c r="J214" s="30"/>
      <c r="K214" s="30"/>
      <c r="L214" s="31"/>
      <c r="M214" s="29"/>
      <c r="N214" s="29"/>
      <c r="O214" s="29"/>
      <c r="P214" s="79"/>
      <c r="Q214" s="29"/>
      <c r="R214" s="29"/>
      <c r="S214" s="43"/>
      <c r="T214" s="99">
        <f t="shared" si="3"/>
        <v>21</v>
      </c>
      <c r="U214" s="99"/>
      <c r="V214" s="99"/>
      <c r="W214" s="32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4.25" customHeight="1">
      <c r="A215" s="29"/>
      <c r="B215" s="29"/>
      <c r="C215" s="29"/>
      <c r="D215" s="29"/>
      <c r="E215" s="30"/>
      <c r="F215" s="29"/>
      <c r="G215" s="29"/>
      <c r="H215" s="29"/>
      <c r="I215" s="29"/>
      <c r="J215" s="30"/>
      <c r="K215" s="30"/>
      <c r="L215" s="31"/>
      <c r="M215" s="29"/>
      <c r="N215" s="29"/>
      <c r="O215" s="29"/>
      <c r="P215" s="79"/>
      <c r="Q215" s="29"/>
      <c r="R215" s="29"/>
      <c r="S215" s="43"/>
      <c r="T215" s="99">
        <f t="shared" si="3"/>
        <v>21</v>
      </c>
      <c r="U215" s="99"/>
      <c r="V215" s="99"/>
      <c r="W215" s="32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4.25" customHeight="1">
      <c r="A216" s="29"/>
      <c r="B216" s="29"/>
      <c r="C216" s="29"/>
      <c r="D216" s="29"/>
      <c r="E216" s="30"/>
      <c r="F216" s="29"/>
      <c r="G216" s="29"/>
      <c r="H216" s="29"/>
      <c r="I216" s="29"/>
      <c r="J216" s="30"/>
      <c r="K216" s="30"/>
      <c r="L216" s="31"/>
      <c r="M216" s="29"/>
      <c r="N216" s="29"/>
      <c r="O216" s="29"/>
      <c r="P216" s="79"/>
      <c r="Q216" s="29"/>
      <c r="R216" s="29"/>
      <c r="S216" s="43"/>
      <c r="T216" s="99">
        <f t="shared" si="3"/>
        <v>21</v>
      </c>
      <c r="U216" s="99"/>
      <c r="V216" s="99"/>
      <c r="W216" s="32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4.25" customHeight="1">
      <c r="A217" s="29"/>
      <c r="B217" s="29"/>
      <c r="C217" s="29"/>
      <c r="D217" s="29"/>
      <c r="E217" s="30"/>
      <c r="F217" s="29"/>
      <c r="G217" s="29"/>
      <c r="H217" s="29"/>
      <c r="I217" s="29"/>
      <c r="J217" s="30"/>
      <c r="K217" s="30"/>
      <c r="L217" s="31"/>
      <c r="M217" s="29"/>
      <c r="N217" s="29"/>
      <c r="O217" s="29"/>
      <c r="P217" s="79"/>
      <c r="Q217" s="29"/>
      <c r="R217" s="29"/>
      <c r="S217" s="43"/>
      <c r="T217" s="99">
        <f t="shared" si="3"/>
        <v>21</v>
      </c>
      <c r="U217" s="99"/>
      <c r="V217" s="99"/>
      <c r="W217" s="32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4.25" customHeight="1">
      <c r="A218" s="29"/>
      <c r="B218" s="29"/>
      <c r="C218" s="29"/>
      <c r="D218" s="29"/>
      <c r="E218" s="30"/>
      <c r="F218" s="29"/>
      <c r="G218" s="29"/>
      <c r="H218" s="29"/>
      <c r="I218" s="29"/>
      <c r="J218" s="30"/>
      <c r="K218" s="30"/>
      <c r="L218" s="31"/>
      <c r="M218" s="29"/>
      <c r="N218" s="29"/>
      <c r="O218" s="29"/>
      <c r="P218" s="79"/>
      <c r="Q218" s="29"/>
      <c r="R218" s="29"/>
      <c r="S218" s="43"/>
      <c r="T218" s="99">
        <f t="shared" si="3"/>
        <v>21</v>
      </c>
      <c r="U218" s="99"/>
      <c r="V218" s="99"/>
      <c r="W218" s="32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4.25" customHeight="1">
      <c r="A219" s="29"/>
      <c r="B219" s="29"/>
      <c r="C219" s="29"/>
      <c r="D219" s="29"/>
      <c r="E219" s="30"/>
      <c r="F219" s="29"/>
      <c r="G219" s="29"/>
      <c r="H219" s="29"/>
      <c r="I219" s="29"/>
      <c r="J219" s="30"/>
      <c r="K219" s="30"/>
      <c r="L219" s="31"/>
      <c r="M219" s="29"/>
      <c r="N219" s="29"/>
      <c r="O219" s="29"/>
      <c r="P219" s="79"/>
      <c r="Q219" s="29"/>
      <c r="R219" s="29"/>
      <c r="S219" s="43"/>
      <c r="T219" s="99">
        <f t="shared" si="3"/>
        <v>21</v>
      </c>
      <c r="U219" s="99"/>
      <c r="V219" s="99"/>
      <c r="W219" s="32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4.25" customHeight="1">
      <c r="A220" s="29"/>
      <c r="B220" s="29"/>
      <c r="C220" s="29"/>
      <c r="D220" s="29"/>
      <c r="E220" s="30"/>
      <c r="F220" s="29"/>
      <c r="G220" s="29"/>
      <c r="H220" s="29"/>
      <c r="I220" s="29"/>
      <c r="J220" s="30"/>
      <c r="K220" s="30"/>
      <c r="L220" s="31"/>
      <c r="M220" s="29"/>
      <c r="N220" s="29"/>
      <c r="O220" s="29"/>
      <c r="P220" s="79"/>
      <c r="Q220" s="29"/>
      <c r="R220" s="29"/>
      <c r="S220" s="43"/>
      <c r="T220" s="99">
        <f t="shared" si="3"/>
        <v>21</v>
      </c>
      <c r="U220" s="99"/>
      <c r="V220" s="99"/>
      <c r="W220" s="32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4.25" customHeight="1">
      <c r="A221" s="29"/>
      <c r="B221" s="29"/>
      <c r="C221" s="29"/>
      <c r="D221" s="29"/>
      <c r="E221" s="30"/>
      <c r="F221" s="29"/>
      <c r="G221" s="29"/>
      <c r="H221" s="29"/>
      <c r="I221" s="29"/>
      <c r="J221" s="30"/>
      <c r="K221" s="30"/>
      <c r="L221" s="31"/>
      <c r="M221" s="29"/>
      <c r="N221" s="29"/>
      <c r="O221" s="29"/>
      <c r="P221" s="79"/>
      <c r="Q221" s="29"/>
      <c r="R221" s="29"/>
      <c r="S221" s="43"/>
      <c r="T221" s="99">
        <f t="shared" si="3"/>
        <v>21</v>
      </c>
      <c r="U221" s="99"/>
      <c r="V221" s="99"/>
      <c r="W221" s="32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4.25" customHeight="1">
      <c r="A222" s="29"/>
      <c r="B222" s="29"/>
      <c r="C222" s="29"/>
      <c r="D222" s="29"/>
      <c r="E222" s="30"/>
      <c r="F222" s="29"/>
      <c r="G222" s="29"/>
      <c r="H222" s="29"/>
      <c r="I222" s="29"/>
      <c r="J222" s="30"/>
      <c r="K222" s="30"/>
      <c r="L222" s="31"/>
      <c r="M222" s="29"/>
      <c r="N222" s="29"/>
      <c r="O222" s="29"/>
      <c r="P222" s="79"/>
      <c r="Q222" s="29"/>
      <c r="R222" s="29"/>
      <c r="S222" s="43"/>
      <c r="T222" s="99">
        <f t="shared" si="3"/>
        <v>21</v>
      </c>
      <c r="U222" s="99"/>
      <c r="V222" s="99"/>
      <c r="W222" s="32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4.25" customHeight="1">
      <c r="A223" s="29"/>
      <c r="B223" s="29"/>
      <c r="C223" s="29"/>
      <c r="D223" s="29"/>
      <c r="E223" s="30"/>
      <c r="F223" s="29"/>
      <c r="G223" s="29"/>
      <c r="H223" s="29"/>
      <c r="I223" s="29"/>
      <c r="J223" s="30"/>
      <c r="K223" s="30"/>
      <c r="L223" s="31"/>
      <c r="M223" s="29"/>
      <c r="N223" s="29"/>
      <c r="O223" s="29"/>
      <c r="P223" s="79"/>
      <c r="Q223" s="29"/>
      <c r="R223" s="29"/>
      <c r="S223" s="43"/>
      <c r="T223" s="99">
        <f t="shared" si="3"/>
        <v>21</v>
      </c>
      <c r="U223" s="99"/>
      <c r="V223" s="99"/>
      <c r="W223" s="32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4.25" customHeight="1">
      <c r="A224" s="29"/>
      <c r="B224" s="29"/>
      <c r="C224" s="29"/>
      <c r="D224" s="29"/>
      <c r="E224" s="30"/>
      <c r="F224" s="29"/>
      <c r="G224" s="29"/>
      <c r="H224" s="29"/>
      <c r="I224" s="29"/>
      <c r="J224" s="30"/>
      <c r="K224" s="30"/>
      <c r="L224" s="31"/>
      <c r="M224" s="29"/>
      <c r="N224" s="29"/>
      <c r="O224" s="29"/>
      <c r="P224" s="79"/>
      <c r="Q224" s="29"/>
      <c r="R224" s="29"/>
      <c r="S224" s="43"/>
      <c r="T224" s="99">
        <f t="shared" si="3"/>
        <v>21</v>
      </c>
      <c r="U224" s="99"/>
      <c r="V224" s="99"/>
      <c r="W224" s="32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4.25" customHeight="1">
      <c r="A225" s="29"/>
      <c r="B225" s="29"/>
      <c r="C225" s="29"/>
      <c r="D225" s="29"/>
      <c r="E225" s="30"/>
      <c r="F225" s="29"/>
      <c r="G225" s="29"/>
      <c r="H225" s="29"/>
      <c r="I225" s="29"/>
      <c r="J225" s="30"/>
      <c r="K225" s="30"/>
      <c r="L225" s="31"/>
      <c r="M225" s="29"/>
      <c r="N225" s="29"/>
      <c r="O225" s="29"/>
      <c r="P225" s="79"/>
      <c r="Q225" s="29"/>
      <c r="R225" s="29"/>
      <c r="S225" s="43"/>
      <c r="T225" s="99">
        <f t="shared" si="3"/>
        <v>21</v>
      </c>
      <c r="U225" s="99"/>
      <c r="V225" s="99"/>
      <c r="W225" s="32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4.25" customHeight="1">
      <c r="A226" s="29"/>
      <c r="B226" s="29"/>
      <c r="C226" s="29"/>
      <c r="D226" s="29"/>
      <c r="E226" s="30"/>
      <c r="F226" s="29"/>
      <c r="G226" s="29"/>
      <c r="H226" s="29"/>
      <c r="I226" s="29"/>
      <c r="J226" s="30"/>
      <c r="K226" s="30"/>
      <c r="L226" s="31"/>
      <c r="M226" s="29"/>
      <c r="N226" s="29"/>
      <c r="O226" s="29"/>
      <c r="P226" s="79"/>
      <c r="Q226" s="29"/>
      <c r="R226" s="29"/>
      <c r="S226" s="43"/>
      <c r="T226" s="99">
        <f t="shared" si="3"/>
        <v>21</v>
      </c>
      <c r="U226" s="99"/>
      <c r="V226" s="99"/>
      <c r="W226" s="32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4.25" customHeight="1">
      <c r="A227" s="29"/>
      <c r="B227" s="29"/>
      <c r="C227" s="29"/>
      <c r="D227" s="29"/>
      <c r="E227" s="30"/>
      <c r="F227" s="29"/>
      <c r="G227" s="29"/>
      <c r="H227" s="29"/>
      <c r="I227" s="29"/>
      <c r="J227" s="30"/>
      <c r="K227" s="30"/>
      <c r="L227" s="31"/>
      <c r="M227" s="29"/>
      <c r="N227" s="29"/>
      <c r="O227" s="29"/>
      <c r="P227" s="79"/>
      <c r="Q227" s="29"/>
      <c r="R227" s="29"/>
      <c r="S227" s="43"/>
      <c r="T227" s="99">
        <f t="shared" si="3"/>
        <v>21</v>
      </c>
      <c r="U227" s="99"/>
      <c r="V227" s="99"/>
      <c r="W227" s="32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4.25" customHeight="1">
      <c r="A228" s="29"/>
      <c r="B228" s="29"/>
      <c r="C228" s="29"/>
      <c r="D228" s="29"/>
      <c r="E228" s="30"/>
      <c r="F228" s="29"/>
      <c r="G228" s="29"/>
      <c r="H228" s="29"/>
      <c r="I228" s="29"/>
      <c r="J228" s="30"/>
      <c r="K228" s="30"/>
      <c r="L228" s="31"/>
      <c r="M228" s="29"/>
      <c r="N228" s="29"/>
      <c r="O228" s="29"/>
      <c r="P228" s="79"/>
      <c r="Q228" s="29"/>
      <c r="R228" s="29"/>
      <c r="S228" s="43"/>
      <c r="T228" s="99">
        <f t="shared" si="3"/>
        <v>21</v>
      </c>
      <c r="U228" s="99"/>
      <c r="V228" s="99"/>
      <c r="W228" s="32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4.25" customHeight="1">
      <c r="A229" s="29"/>
      <c r="B229" s="29"/>
      <c r="C229" s="29"/>
      <c r="D229" s="29"/>
      <c r="E229" s="30"/>
      <c r="F229" s="29"/>
      <c r="G229" s="29"/>
      <c r="H229" s="29"/>
      <c r="I229" s="29"/>
      <c r="J229" s="30"/>
      <c r="K229" s="30"/>
      <c r="L229" s="31"/>
      <c r="M229" s="29"/>
      <c r="N229" s="29"/>
      <c r="O229" s="29"/>
      <c r="P229" s="79"/>
      <c r="Q229" s="29"/>
      <c r="R229" s="29"/>
      <c r="S229" s="43"/>
      <c r="T229" s="99">
        <f t="shared" si="3"/>
        <v>21</v>
      </c>
      <c r="U229" s="99"/>
      <c r="V229" s="99"/>
      <c r="W229" s="32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4.25" customHeight="1">
      <c r="A230" s="29"/>
      <c r="B230" s="29"/>
      <c r="C230" s="29"/>
      <c r="D230" s="29"/>
      <c r="E230" s="30"/>
      <c r="F230" s="29"/>
      <c r="G230" s="29"/>
      <c r="H230" s="29"/>
      <c r="I230" s="29"/>
      <c r="J230" s="30"/>
      <c r="K230" s="30"/>
      <c r="L230" s="31"/>
      <c r="M230" s="29"/>
      <c r="N230" s="29"/>
      <c r="O230" s="29"/>
      <c r="P230" s="79"/>
      <c r="Q230" s="29"/>
      <c r="R230" s="29"/>
      <c r="S230" s="43"/>
      <c r="T230" s="99">
        <f t="shared" si="3"/>
        <v>21</v>
      </c>
      <c r="U230" s="99"/>
      <c r="V230" s="99"/>
      <c r="W230" s="32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4.25" customHeight="1">
      <c r="A231" s="29"/>
      <c r="B231" s="29"/>
      <c r="C231" s="29"/>
      <c r="D231" s="29"/>
      <c r="E231" s="30"/>
      <c r="F231" s="29"/>
      <c r="G231" s="29"/>
      <c r="H231" s="29"/>
      <c r="I231" s="29"/>
      <c r="J231" s="30"/>
      <c r="K231" s="30"/>
      <c r="L231" s="31"/>
      <c r="M231" s="29"/>
      <c r="N231" s="29"/>
      <c r="O231" s="29"/>
      <c r="P231" s="79"/>
      <c r="Q231" s="29"/>
      <c r="R231" s="29"/>
      <c r="S231" s="43"/>
      <c r="T231" s="99">
        <f t="shared" si="3"/>
        <v>21</v>
      </c>
      <c r="U231" s="99"/>
      <c r="V231" s="99"/>
      <c r="W231" s="32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4.25" customHeight="1">
      <c r="A232" s="29"/>
      <c r="B232" s="29"/>
      <c r="C232" s="29"/>
      <c r="D232" s="29"/>
      <c r="E232" s="30"/>
      <c r="F232" s="29"/>
      <c r="G232" s="29"/>
      <c r="H232" s="29"/>
      <c r="I232" s="29"/>
      <c r="J232" s="30"/>
      <c r="K232" s="30"/>
      <c r="L232" s="31"/>
      <c r="M232" s="29"/>
      <c r="N232" s="29"/>
      <c r="O232" s="29"/>
      <c r="P232" s="79"/>
      <c r="Q232" s="29"/>
      <c r="R232" s="29"/>
      <c r="S232" s="43"/>
      <c r="T232" s="99">
        <f t="shared" si="3"/>
        <v>21</v>
      </c>
      <c r="U232" s="99"/>
      <c r="V232" s="99"/>
      <c r="W232" s="32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4.25" customHeight="1">
      <c r="A233" s="29"/>
      <c r="B233" s="29"/>
      <c r="C233" s="29"/>
      <c r="D233" s="29"/>
      <c r="E233" s="30"/>
      <c r="F233" s="29"/>
      <c r="G233" s="29"/>
      <c r="H233" s="29"/>
      <c r="I233" s="29"/>
      <c r="J233" s="30"/>
      <c r="K233" s="30"/>
      <c r="L233" s="31"/>
      <c r="M233" s="29"/>
      <c r="N233" s="29"/>
      <c r="O233" s="29"/>
      <c r="P233" s="79"/>
      <c r="Q233" s="29"/>
      <c r="R233" s="29"/>
      <c r="S233" s="43"/>
      <c r="T233" s="99">
        <f t="shared" si="3"/>
        <v>21</v>
      </c>
      <c r="U233" s="99"/>
      <c r="V233" s="99"/>
      <c r="W233" s="32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4.25" customHeight="1">
      <c r="A234" s="29"/>
      <c r="B234" s="29"/>
      <c r="C234" s="29"/>
      <c r="D234" s="29"/>
      <c r="E234" s="30"/>
      <c r="F234" s="29"/>
      <c r="G234" s="29"/>
      <c r="H234" s="29"/>
      <c r="I234" s="29"/>
      <c r="J234" s="30"/>
      <c r="K234" s="30"/>
      <c r="L234" s="31"/>
      <c r="M234" s="29"/>
      <c r="N234" s="29"/>
      <c r="O234" s="29"/>
      <c r="P234" s="79"/>
      <c r="Q234" s="29"/>
      <c r="R234" s="29"/>
      <c r="S234" s="43"/>
      <c r="T234" s="99">
        <f t="shared" si="3"/>
        <v>21</v>
      </c>
      <c r="U234" s="99"/>
      <c r="V234" s="99"/>
      <c r="W234" s="32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4.25" customHeight="1">
      <c r="A235" s="29"/>
      <c r="B235" s="29"/>
      <c r="C235" s="29"/>
      <c r="D235" s="29"/>
      <c r="E235" s="30"/>
      <c r="F235" s="29"/>
      <c r="G235" s="29"/>
      <c r="H235" s="29"/>
      <c r="I235" s="29"/>
      <c r="J235" s="30"/>
      <c r="K235" s="30"/>
      <c r="L235" s="31"/>
      <c r="M235" s="29"/>
      <c r="N235" s="29"/>
      <c r="O235" s="29"/>
      <c r="P235" s="79"/>
      <c r="Q235" s="29"/>
      <c r="R235" s="29"/>
      <c r="S235" s="43"/>
      <c r="T235" s="99">
        <f t="shared" si="3"/>
        <v>21</v>
      </c>
      <c r="U235" s="99"/>
      <c r="V235" s="99"/>
      <c r="W235" s="32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4.25" customHeight="1">
      <c r="A236" s="29"/>
      <c r="B236" s="29"/>
      <c r="C236" s="29"/>
      <c r="D236" s="29"/>
      <c r="E236" s="30"/>
      <c r="F236" s="29"/>
      <c r="G236" s="29"/>
      <c r="H236" s="29"/>
      <c r="I236" s="29"/>
      <c r="J236" s="30"/>
      <c r="K236" s="30"/>
      <c r="L236" s="31"/>
      <c r="M236" s="29"/>
      <c r="N236" s="29"/>
      <c r="O236" s="29"/>
      <c r="P236" s="79"/>
      <c r="Q236" s="29"/>
      <c r="R236" s="29"/>
      <c r="S236" s="43"/>
      <c r="T236" s="99">
        <f t="shared" si="3"/>
        <v>21</v>
      </c>
      <c r="U236" s="99"/>
      <c r="V236" s="99"/>
      <c r="W236" s="32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4.25" customHeight="1">
      <c r="A237" s="29"/>
      <c r="B237" s="29"/>
      <c r="C237" s="29"/>
      <c r="D237" s="29"/>
      <c r="E237" s="30"/>
      <c r="F237" s="29"/>
      <c r="G237" s="29"/>
      <c r="H237" s="29"/>
      <c r="I237" s="29"/>
      <c r="J237" s="30"/>
      <c r="K237" s="30"/>
      <c r="L237" s="31"/>
      <c r="M237" s="29"/>
      <c r="N237" s="29"/>
      <c r="O237" s="29"/>
      <c r="P237" s="79"/>
      <c r="Q237" s="29"/>
      <c r="R237" s="29"/>
      <c r="S237" s="43"/>
      <c r="T237" s="99">
        <f t="shared" si="3"/>
        <v>21</v>
      </c>
      <c r="U237" s="99"/>
      <c r="V237" s="99"/>
      <c r="W237" s="32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4.25" customHeight="1">
      <c r="A238" s="29"/>
      <c r="B238" s="29"/>
      <c r="C238" s="29"/>
      <c r="D238" s="29"/>
      <c r="E238" s="30"/>
      <c r="F238" s="29"/>
      <c r="G238" s="29"/>
      <c r="H238" s="29"/>
      <c r="I238" s="29"/>
      <c r="J238" s="30"/>
      <c r="K238" s="30"/>
      <c r="L238" s="31"/>
      <c r="M238" s="29"/>
      <c r="N238" s="29"/>
      <c r="O238" s="29"/>
      <c r="P238" s="79"/>
      <c r="Q238" s="29"/>
      <c r="R238" s="29"/>
      <c r="S238" s="43"/>
      <c r="T238" s="99">
        <f t="shared" si="3"/>
        <v>21</v>
      </c>
      <c r="U238" s="99"/>
      <c r="V238" s="99"/>
      <c r="W238" s="32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4.25" customHeight="1">
      <c r="A239" s="29"/>
      <c r="B239" s="29"/>
      <c r="C239" s="29"/>
      <c r="D239" s="29"/>
      <c r="E239" s="30"/>
      <c r="F239" s="29"/>
      <c r="G239" s="29"/>
      <c r="H239" s="29"/>
      <c r="I239" s="29"/>
      <c r="J239" s="30"/>
      <c r="K239" s="30"/>
      <c r="L239" s="31"/>
      <c r="M239" s="29"/>
      <c r="N239" s="29"/>
      <c r="O239" s="29"/>
      <c r="P239" s="79"/>
      <c r="Q239" s="29"/>
      <c r="R239" s="29"/>
      <c r="S239" s="43"/>
      <c r="T239" s="99">
        <f t="shared" si="3"/>
        <v>21</v>
      </c>
      <c r="U239" s="99"/>
      <c r="V239" s="99"/>
      <c r="W239" s="32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4.25" customHeight="1">
      <c r="A240" s="29"/>
      <c r="B240" s="29"/>
      <c r="C240" s="29"/>
      <c r="D240" s="29"/>
      <c r="E240" s="30"/>
      <c r="F240" s="29"/>
      <c r="G240" s="29"/>
      <c r="H240" s="29"/>
      <c r="I240" s="29"/>
      <c r="J240" s="30"/>
      <c r="K240" s="30"/>
      <c r="L240" s="31"/>
      <c r="M240" s="29"/>
      <c r="N240" s="29"/>
      <c r="O240" s="29"/>
      <c r="P240" s="79"/>
      <c r="Q240" s="29"/>
      <c r="R240" s="29"/>
      <c r="S240" s="43"/>
      <c r="T240" s="99">
        <f t="shared" si="3"/>
        <v>21</v>
      </c>
      <c r="U240" s="99"/>
      <c r="V240" s="99"/>
      <c r="W240" s="32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4.25" customHeight="1">
      <c r="A241" s="29"/>
      <c r="B241" s="29"/>
      <c r="C241" s="29"/>
      <c r="D241" s="29"/>
      <c r="E241" s="30"/>
      <c r="F241" s="29"/>
      <c r="G241" s="29"/>
      <c r="H241" s="29"/>
      <c r="I241" s="29"/>
      <c r="J241" s="30"/>
      <c r="K241" s="30"/>
      <c r="L241" s="31"/>
      <c r="M241" s="29"/>
      <c r="N241" s="29"/>
      <c r="O241" s="29"/>
      <c r="P241" s="79"/>
      <c r="Q241" s="29"/>
      <c r="R241" s="29"/>
      <c r="S241" s="43"/>
      <c r="T241" s="99">
        <f t="shared" si="3"/>
        <v>21</v>
      </c>
      <c r="U241" s="99"/>
      <c r="V241" s="99"/>
      <c r="W241" s="32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4.25" customHeight="1">
      <c r="A242" s="29"/>
      <c r="B242" s="29"/>
      <c r="C242" s="29"/>
      <c r="D242" s="29"/>
      <c r="E242" s="30"/>
      <c r="F242" s="29"/>
      <c r="G242" s="29"/>
      <c r="H242" s="29"/>
      <c r="I242" s="29"/>
      <c r="J242" s="30"/>
      <c r="K242" s="30"/>
      <c r="L242" s="31"/>
      <c r="M242" s="29"/>
      <c r="N242" s="29"/>
      <c r="O242" s="29"/>
      <c r="P242" s="79"/>
      <c r="Q242" s="29"/>
      <c r="R242" s="29"/>
      <c r="S242" s="43"/>
      <c r="T242" s="99">
        <f t="shared" si="3"/>
        <v>21</v>
      </c>
      <c r="U242" s="99"/>
      <c r="V242" s="99"/>
      <c r="W242" s="32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4.25" customHeight="1">
      <c r="A243" s="29"/>
      <c r="B243" s="29"/>
      <c r="C243" s="29"/>
      <c r="D243" s="29"/>
      <c r="E243" s="30"/>
      <c r="F243" s="29"/>
      <c r="G243" s="29"/>
      <c r="H243" s="29"/>
      <c r="I243" s="29"/>
      <c r="J243" s="30"/>
      <c r="K243" s="30"/>
      <c r="L243" s="31"/>
      <c r="M243" s="29"/>
      <c r="N243" s="29"/>
      <c r="O243" s="29"/>
      <c r="P243" s="79"/>
      <c r="Q243" s="29"/>
      <c r="R243" s="29"/>
      <c r="S243" s="43"/>
      <c r="T243" s="99">
        <f t="shared" si="3"/>
        <v>21</v>
      </c>
      <c r="U243" s="99"/>
      <c r="V243" s="99"/>
      <c r="W243" s="32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4.25" customHeight="1">
      <c r="A244" s="29"/>
      <c r="B244" s="29"/>
      <c r="C244" s="29"/>
      <c r="D244" s="29"/>
      <c r="E244" s="30"/>
      <c r="F244" s="29"/>
      <c r="G244" s="29"/>
      <c r="H244" s="29"/>
      <c r="I244" s="29"/>
      <c r="J244" s="30"/>
      <c r="K244" s="30"/>
      <c r="L244" s="31"/>
      <c r="M244" s="29"/>
      <c r="N244" s="29"/>
      <c r="O244" s="29"/>
      <c r="P244" s="79"/>
      <c r="Q244" s="29"/>
      <c r="R244" s="29"/>
      <c r="S244" s="43"/>
      <c r="T244" s="99">
        <f t="shared" si="3"/>
        <v>21</v>
      </c>
      <c r="U244" s="99"/>
      <c r="V244" s="99"/>
      <c r="W244" s="32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4.25" customHeight="1">
      <c r="A245" s="29"/>
      <c r="B245" s="29"/>
      <c r="C245" s="29"/>
      <c r="D245" s="29"/>
      <c r="E245" s="30"/>
      <c r="F245" s="29"/>
      <c r="G245" s="29"/>
      <c r="H245" s="29"/>
      <c r="I245" s="29"/>
      <c r="J245" s="30"/>
      <c r="K245" s="30"/>
      <c r="L245" s="31"/>
      <c r="M245" s="29"/>
      <c r="N245" s="29"/>
      <c r="O245" s="29"/>
      <c r="P245" s="79"/>
      <c r="Q245" s="29"/>
      <c r="R245" s="29"/>
      <c r="S245" s="43"/>
      <c r="T245" s="99">
        <f t="shared" si="3"/>
        <v>21</v>
      </c>
      <c r="U245" s="99"/>
      <c r="V245" s="99"/>
      <c r="W245" s="32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4.25" customHeight="1">
      <c r="A246" s="29"/>
      <c r="B246" s="29"/>
      <c r="C246" s="29"/>
      <c r="D246" s="29"/>
      <c r="E246" s="30"/>
      <c r="F246" s="29"/>
      <c r="G246" s="29"/>
      <c r="H246" s="29"/>
      <c r="I246" s="29"/>
      <c r="J246" s="30"/>
      <c r="K246" s="30"/>
      <c r="L246" s="31"/>
      <c r="M246" s="29"/>
      <c r="N246" s="29"/>
      <c r="O246" s="29"/>
      <c r="P246" s="79"/>
      <c r="Q246" s="29"/>
      <c r="R246" s="29"/>
      <c r="S246" s="43"/>
      <c r="T246" s="99">
        <f t="shared" si="3"/>
        <v>21</v>
      </c>
      <c r="U246" s="99"/>
      <c r="V246" s="99"/>
      <c r="W246" s="32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4.25" customHeight="1">
      <c r="A247" s="29"/>
      <c r="B247" s="29"/>
      <c r="C247" s="29"/>
      <c r="D247" s="29"/>
      <c r="E247" s="30"/>
      <c r="F247" s="29"/>
      <c r="G247" s="29"/>
      <c r="H247" s="29"/>
      <c r="I247" s="29"/>
      <c r="J247" s="30"/>
      <c r="K247" s="30"/>
      <c r="L247" s="31"/>
      <c r="M247" s="29"/>
      <c r="N247" s="29"/>
      <c r="O247" s="29"/>
      <c r="P247" s="79"/>
      <c r="Q247" s="29"/>
      <c r="R247" s="29"/>
      <c r="S247" s="43"/>
      <c r="T247" s="99">
        <f t="shared" si="3"/>
        <v>21</v>
      </c>
      <c r="U247" s="99"/>
      <c r="V247" s="99"/>
      <c r="W247" s="32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4.25" customHeight="1">
      <c r="A248" s="29"/>
      <c r="B248" s="29"/>
      <c r="C248" s="29"/>
      <c r="D248" s="29"/>
      <c r="E248" s="30"/>
      <c r="F248" s="29"/>
      <c r="G248" s="29"/>
      <c r="H248" s="29"/>
      <c r="I248" s="29"/>
      <c r="J248" s="30"/>
      <c r="K248" s="30"/>
      <c r="L248" s="31"/>
      <c r="M248" s="29"/>
      <c r="N248" s="29"/>
      <c r="O248" s="29"/>
      <c r="P248" s="79"/>
      <c r="Q248" s="29"/>
      <c r="R248" s="29"/>
      <c r="S248" s="43"/>
      <c r="T248" s="99">
        <f t="shared" si="3"/>
        <v>21</v>
      </c>
      <c r="U248" s="99"/>
      <c r="V248" s="99"/>
      <c r="W248" s="32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4.25" customHeight="1">
      <c r="A249" s="29"/>
      <c r="B249" s="29"/>
      <c r="C249" s="29"/>
      <c r="D249" s="29"/>
      <c r="E249" s="30"/>
      <c r="F249" s="29"/>
      <c r="G249" s="29"/>
      <c r="H249" s="29"/>
      <c r="I249" s="29"/>
      <c r="J249" s="30"/>
      <c r="K249" s="30"/>
      <c r="L249" s="31"/>
      <c r="M249" s="29"/>
      <c r="N249" s="29"/>
      <c r="O249" s="29"/>
      <c r="P249" s="79"/>
      <c r="Q249" s="29"/>
      <c r="R249" s="29"/>
      <c r="S249" s="43"/>
      <c r="T249" s="99">
        <f t="shared" si="3"/>
        <v>21</v>
      </c>
      <c r="U249" s="99"/>
      <c r="V249" s="99"/>
      <c r="W249" s="32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4.25" customHeight="1">
      <c r="A250" s="29"/>
      <c r="B250" s="29"/>
      <c r="C250" s="29"/>
      <c r="D250" s="29"/>
      <c r="E250" s="30"/>
      <c r="F250" s="29"/>
      <c r="G250" s="29"/>
      <c r="H250" s="29"/>
      <c r="I250" s="29"/>
      <c r="J250" s="30"/>
      <c r="K250" s="30"/>
      <c r="L250" s="31"/>
      <c r="M250" s="29"/>
      <c r="N250" s="29"/>
      <c r="O250" s="29"/>
      <c r="P250" s="79"/>
      <c r="Q250" s="29"/>
      <c r="R250" s="29"/>
      <c r="S250" s="43"/>
      <c r="T250" s="99">
        <f t="shared" si="3"/>
        <v>21</v>
      </c>
      <c r="U250" s="99"/>
      <c r="V250" s="99"/>
      <c r="W250" s="32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4.25" customHeight="1">
      <c r="A251" s="29"/>
      <c r="B251" s="29"/>
      <c r="C251" s="29"/>
      <c r="D251" s="29"/>
      <c r="E251" s="30"/>
      <c r="F251" s="29"/>
      <c r="G251" s="29"/>
      <c r="H251" s="29"/>
      <c r="I251" s="29"/>
      <c r="J251" s="30"/>
      <c r="K251" s="30"/>
      <c r="L251" s="31"/>
      <c r="M251" s="29"/>
      <c r="N251" s="29"/>
      <c r="O251" s="29"/>
      <c r="P251" s="79"/>
      <c r="Q251" s="29"/>
      <c r="R251" s="29"/>
      <c r="S251" s="43"/>
      <c r="T251" s="99">
        <f t="shared" si="3"/>
        <v>21</v>
      </c>
      <c r="U251" s="99"/>
      <c r="V251" s="99"/>
      <c r="W251" s="32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4.25" customHeight="1">
      <c r="A252" s="29"/>
      <c r="B252" s="29"/>
      <c r="C252" s="29"/>
      <c r="D252" s="29"/>
      <c r="E252" s="30"/>
      <c r="F252" s="29"/>
      <c r="G252" s="29"/>
      <c r="H252" s="29"/>
      <c r="I252" s="29"/>
      <c r="J252" s="30"/>
      <c r="K252" s="30"/>
      <c r="L252" s="31"/>
      <c r="M252" s="29"/>
      <c r="N252" s="29"/>
      <c r="O252" s="29"/>
      <c r="P252" s="79"/>
      <c r="Q252" s="29"/>
      <c r="R252" s="29"/>
      <c r="S252" s="43"/>
      <c r="T252" s="99">
        <f t="shared" si="3"/>
        <v>21</v>
      </c>
      <c r="U252" s="99"/>
      <c r="V252" s="99"/>
      <c r="W252" s="32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4.25" customHeight="1">
      <c r="A253" s="29"/>
      <c r="B253" s="29"/>
      <c r="C253" s="29"/>
      <c r="D253" s="29"/>
      <c r="E253" s="30"/>
      <c r="F253" s="29"/>
      <c r="G253" s="29"/>
      <c r="H253" s="29"/>
      <c r="I253" s="29"/>
      <c r="J253" s="30"/>
      <c r="K253" s="30"/>
      <c r="L253" s="31"/>
      <c r="M253" s="29"/>
      <c r="N253" s="29"/>
      <c r="O253" s="29"/>
      <c r="P253" s="79"/>
      <c r="Q253" s="29"/>
      <c r="R253" s="29"/>
      <c r="S253" s="43"/>
      <c r="T253" s="99">
        <f t="shared" si="3"/>
        <v>21</v>
      </c>
      <c r="U253" s="99"/>
      <c r="V253" s="99"/>
      <c r="W253" s="32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4.25" customHeight="1">
      <c r="A254" s="29"/>
      <c r="B254" s="29"/>
      <c r="C254" s="29"/>
      <c r="D254" s="29"/>
      <c r="E254" s="30"/>
      <c r="F254" s="29"/>
      <c r="G254" s="29"/>
      <c r="H254" s="29"/>
      <c r="I254" s="29"/>
      <c r="J254" s="30"/>
      <c r="K254" s="30"/>
      <c r="L254" s="31"/>
      <c r="M254" s="29"/>
      <c r="N254" s="29"/>
      <c r="O254" s="29"/>
      <c r="P254" s="79"/>
      <c r="Q254" s="29"/>
      <c r="R254" s="29"/>
      <c r="S254" s="43"/>
      <c r="T254" s="99">
        <f t="shared" si="3"/>
        <v>21</v>
      </c>
      <c r="U254" s="99"/>
      <c r="V254" s="99"/>
      <c r="W254" s="32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4.25" customHeight="1">
      <c r="A255" s="29"/>
      <c r="B255" s="29"/>
      <c r="C255" s="29"/>
      <c r="D255" s="29"/>
      <c r="E255" s="30"/>
      <c r="F255" s="29"/>
      <c r="G255" s="29"/>
      <c r="H255" s="29"/>
      <c r="I255" s="29"/>
      <c r="J255" s="30"/>
      <c r="K255" s="30"/>
      <c r="L255" s="31"/>
      <c r="M255" s="29"/>
      <c r="N255" s="29"/>
      <c r="O255" s="29"/>
      <c r="P255" s="79"/>
      <c r="Q255" s="29"/>
      <c r="R255" s="29"/>
      <c r="S255" s="43"/>
      <c r="T255" s="99">
        <f t="shared" si="3"/>
        <v>21</v>
      </c>
      <c r="U255" s="99"/>
      <c r="V255" s="99"/>
      <c r="W255" s="32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4.25" customHeight="1">
      <c r="A256" s="29"/>
      <c r="B256" s="29"/>
      <c r="C256" s="29"/>
      <c r="D256" s="29"/>
      <c r="E256" s="30"/>
      <c r="F256" s="29"/>
      <c r="G256" s="29"/>
      <c r="H256" s="29"/>
      <c r="I256" s="29"/>
      <c r="J256" s="30"/>
      <c r="K256" s="30"/>
      <c r="L256" s="31"/>
      <c r="M256" s="29"/>
      <c r="N256" s="29"/>
      <c r="O256" s="29"/>
      <c r="P256" s="79"/>
      <c r="Q256" s="29"/>
      <c r="R256" s="29"/>
      <c r="S256" s="43"/>
      <c r="T256" s="99">
        <f t="shared" si="3"/>
        <v>21</v>
      </c>
      <c r="U256" s="99"/>
      <c r="V256" s="99"/>
      <c r="W256" s="32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4.25" customHeight="1">
      <c r="A257" s="29"/>
      <c r="B257" s="29"/>
      <c r="C257" s="29"/>
      <c r="D257" s="29"/>
      <c r="E257" s="30"/>
      <c r="F257" s="29"/>
      <c r="G257" s="29"/>
      <c r="H257" s="29"/>
      <c r="I257" s="29"/>
      <c r="J257" s="30"/>
      <c r="K257" s="30"/>
      <c r="L257" s="31"/>
      <c r="M257" s="29"/>
      <c r="N257" s="29"/>
      <c r="O257" s="29"/>
      <c r="P257" s="79"/>
      <c r="Q257" s="29"/>
      <c r="R257" s="29"/>
      <c r="S257" s="43"/>
      <c r="T257" s="99">
        <f t="shared" si="3"/>
        <v>21</v>
      </c>
      <c r="U257" s="99"/>
      <c r="V257" s="99"/>
      <c r="W257" s="32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4.25" customHeight="1">
      <c r="A258" s="29"/>
      <c r="B258" s="29"/>
      <c r="C258" s="29"/>
      <c r="D258" s="29"/>
      <c r="E258" s="30"/>
      <c r="F258" s="29"/>
      <c r="G258" s="29"/>
      <c r="H258" s="29"/>
      <c r="I258" s="29"/>
      <c r="J258" s="30"/>
      <c r="K258" s="30"/>
      <c r="L258" s="31"/>
      <c r="M258" s="29"/>
      <c r="N258" s="29"/>
      <c r="O258" s="29"/>
      <c r="P258" s="79"/>
      <c r="Q258" s="29"/>
      <c r="R258" s="29"/>
      <c r="S258" s="43"/>
      <c r="T258" s="99">
        <f t="shared" si="3"/>
        <v>21</v>
      </c>
      <c r="U258" s="99"/>
      <c r="V258" s="99"/>
      <c r="W258" s="32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4.25" customHeight="1">
      <c r="A259" s="29"/>
      <c r="B259" s="29"/>
      <c r="C259" s="29"/>
      <c r="D259" s="29"/>
      <c r="E259" s="30"/>
      <c r="F259" s="29"/>
      <c r="G259" s="29"/>
      <c r="H259" s="29"/>
      <c r="I259" s="29"/>
      <c r="J259" s="30"/>
      <c r="K259" s="30"/>
      <c r="L259" s="31"/>
      <c r="M259" s="29"/>
      <c r="N259" s="29"/>
      <c r="O259" s="29"/>
      <c r="P259" s="79"/>
      <c r="Q259" s="29"/>
      <c r="R259" s="29"/>
      <c r="S259" s="43"/>
      <c r="T259" s="99">
        <f t="shared" ref="T259:T322" si="4">Q259+21</f>
        <v>21</v>
      </c>
      <c r="U259" s="99"/>
      <c r="V259" s="99"/>
      <c r="W259" s="32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4.25" customHeight="1">
      <c r="A260" s="29"/>
      <c r="B260" s="29"/>
      <c r="C260" s="29"/>
      <c r="D260" s="29"/>
      <c r="E260" s="30"/>
      <c r="F260" s="29"/>
      <c r="G260" s="29"/>
      <c r="H260" s="29"/>
      <c r="I260" s="29"/>
      <c r="J260" s="30"/>
      <c r="K260" s="30"/>
      <c r="L260" s="31"/>
      <c r="M260" s="29"/>
      <c r="N260" s="29"/>
      <c r="O260" s="29"/>
      <c r="P260" s="79"/>
      <c r="Q260" s="29"/>
      <c r="R260" s="29"/>
      <c r="S260" s="43"/>
      <c r="T260" s="99">
        <f t="shared" si="4"/>
        <v>21</v>
      </c>
      <c r="U260" s="99"/>
      <c r="V260" s="99"/>
      <c r="W260" s="32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4.25" customHeight="1">
      <c r="A261" s="29"/>
      <c r="B261" s="29"/>
      <c r="C261" s="29"/>
      <c r="D261" s="29"/>
      <c r="E261" s="30"/>
      <c r="F261" s="29"/>
      <c r="G261" s="29"/>
      <c r="H261" s="29"/>
      <c r="I261" s="29"/>
      <c r="J261" s="30"/>
      <c r="K261" s="30"/>
      <c r="L261" s="31"/>
      <c r="M261" s="29"/>
      <c r="N261" s="29"/>
      <c r="O261" s="29"/>
      <c r="P261" s="79"/>
      <c r="Q261" s="29"/>
      <c r="R261" s="29"/>
      <c r="S261" s="43"/>
      <c r="T261" s="99">
        <f t="shared" si="4"/>
        <v>21</v>
      </c>
      <c r="U261" s="99"/>
      <c r="V261" s="99"/>
      <c r="W261" s="32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4.25" customHeight="1">
      <c r="A262" s="29"/>
      <c r="B262" s="29"/>
      <c r="C262" s="29"/>
      <c r="D262" s="29"/>
      <c r="E262" s="30"/>
      <c r="F262" s="29"/>
      <c r="G262" s="29"/>
      <c r="H262" s="29"/>
      <c r="I262" s="29"/>
      <c r="J262" s="30"/>
      <c r="K262" s="30"/>
      <c r="L262" s="31"/>
      <c r="M262" s="29"/>
      <c r="N262" s="29"/>
      <c r="O262" s="29"/>
      <c r="P262" s="79"/>
      <c r="Q262" s="29"/>
      <c r="R262" s="29"/>
      <c r="S262" s="43"/>
      <c r="T262" s="99">
        <f t="shared" si="4"/>
        <v>21</v>
      </c>
      <c r="U262" s="99"/>
      <c r="V262" s="99"/>
      <c r="W262" s="32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4.25" customHeight="1">
      <c r="A263" s="29"/>
      <c r="B263" s="29"/>
      <c r="C263" s="29"/>
      <c r="D263" s="29"/>
      <c r="E263" s="30"/>
      <c r="F263" s="29"/>
      <c r="G263" s="29"/>
      <c r="H263" s="29"/>
      <c r="I263" s="29"/>
      <c r="J263" s="30"/>
      <c r="K263" s="30"/>
      <c r="L263" s="31"/>
      <c r="M263" s="29"/>
      <c r="N263" s="29"/>
      <c r="O263" s="29"/>
      <c r="P263" s="79"/>
      <c r="Q263" s="29"/>
      <c r="R263" s="29"/>
      <c r="S263" s="43"/>
      <c r="T263" s="99">
        <f t="shared" si="4"/>
        <v>21</v>
      </c>
      <c r="U263" s="99"/>
      <c r="V263" s="99"/>
      <c r="W263" s="32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4.25" customHeight="1">
      <c r="A264" s="29"/>
      <c r="B264" s="29"/>
      <c r="C264" s="29"/>
      <c r="D264" s="29"/>
      <c r="E264" s="30"/>
      <c r="F264" s="29"/>
      <c r="G264" s="29"/>
      <c r="H264" s="29"/>
      <c r="I264" s="29"/>
      <c r="J264" s="30"/>
      <c r="K264" s="30"/>
      <c r="L264" s="31"/>
      <c r="M264" s="29"/>
      <c r="N264" s="29"/>
      <c r="O264" s="29"/>
      <c r="P264" s="79"/>
      <c r="Q264" s="29"/>
      <c r="R264" s="29"/>
      <c r="S264" s="43"/>
      <c r="T264" s="99">
        <f t="shared" si="4"/>
        <v>21</v>
      </c>
      <c r="U264" s="99"/>
      <c r="V264" s="99"/>
      <c r="W264" s="32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4.25" customHeight="1">
      <c r="A265" s="29"/>
      <c r="B265" s="29"/>
      <c r="C265" s="29"/>
      <c r="D265" s="29"/>
      <c r="E265" s="30"/>
      <c r="F265" s="29"/>
      <c r="G265" s="29"/>
      <c r="H265" s="29"/>
      <c r="I265" s="29"/>
      <c r="J265" s="30"/>
      <c r="K265" s="30"/>
      <c r="L265" s="31"/>
      <c r="M265" s="29"/>
      <c r="N265" s="29"/>
      <c r="O265" s="29"/>
      <c r="P265" s="79"/>
      <c r="Q265" s="29"/>
      <c r="R265" s="29"/>
      <c r="S265" s="43"/>
      <c r="T265" s="99">
        <f t="shared" si="4"/>
        <v>21</v>
      </c>
      <c r="U265" s="99"/>
      <c r="V265" s="99"/>
      <c r="W265" s="32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4.25" customHeight="1">
      <c r="A266" s="29"/>
      <c r="B266" s="29"/>
      <c r="C266" s="29"/>
      <c r="D266" s="29"/>
      <c r="E266" s="30"/>
      <c r="F266" s="29"/>
      <c r="G266" s="29"/>
      <c r="H266" s="29"/>
      <c r="I266" s="29"/>
      <c r="J266" s="30"/>
      <c r="K266" s="30"/>
      <c r="L266" s="31"/>
      <c r="M266" s="29"/>
      <c r="N266" s="29"/>
      <c r="O266" s="29"/>
      <c r="P266" s="79"/>
      <c r="Q266" s="29"/>
      <c r="R266" s="29"/>
      <c r="S266" s="43"/>
      <c r="T266" s="99">
        <f t="shared" si="4"/>
        <v>21</v>
      </c>
      <c r="U266" s="99"/>
      <c r="V266" s="99"/>
      <c r="W266" s="32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4.25" customHeight="1">
      <c r="A267" s="29"/>
      <c r="B267" s="29"/>
      <c r="C267" s="29"/>
      <c r="D267" s="29"/>
      <c r="E267" s="30"/>
      <c r="F267" s="29"/>
      <c r="G267" s="29"/>
      <c r="H267" s="29"/>
      <c r="I267" s="29"/>
      <c r="J267" s="30"/>
      <c r="K267" s="30"/>
      <c r="L267" s="31"/>
      <c r="M267" s="29"/>
      <c r="N267" s="29"/>
      <c r="O267" s="29"/>
      <c r="P267" s="79"/>
      <c r="Q267" s="29"/>
      <c r="R267" s="29"/>
      <c r="S267" s="43"/>
      <c r="T267" s="99">
        <f t="shared" si="4"/>
        <v>21</v>
      </c>
      <c r="U267" s="99"/>
      <c r="V267" s="99"/>
      <c r="W267" s="32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4.25" customHeight="1">
      <c r="A268" s="29"/>
      <c r="B268" s="29"/>
      <c r="C268" s="29"/>
      <c r="D268" s="29"/>
      <c r="E268" s="30"/>
      <c r="F268" s="29"/>
      <c r="G268" s="29"/>
      <c r="H268" s="29"/>
      <c r="I268" s="29"/>
      <c r="J268" s="30"/>
      <c r="K268" s="30"/>
      <c r="L268" s="31"/>
      <c r="M268" s="29"/>
      <c r="N268" s="29"/>
      <c r="O268" s="29"/>
      <c r="P268" s="79"/>
      <c r="Q268" s="29"/>
      <c r="R268" s="29"/>
      <c r="S268" s="43"/>
      <c r="T268" s="99">
        <f t="shared" si="4"/>
        <v>21</v>
      </c>
      <c r="U268" s="99"/>
      <c r="V268" s="99"/>
      <c r="W268" s="32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4.25" customHeight="1">
      <c r="A269" s="29"/>
      <c r="B269" s="29"/>
      <c r="C269" s="29"/>
      <c r="D269" s="29"/>
      <c r="E269" s="30"/>
      <c r="F269" s="29"/>
      <c r="G269" s="29"/>
      <c r="H269" s="29"/>
      <c r="I269" s="29"/>
      <c r="J269" s="30"/>
      <c r="K269" s="30"/>
      <c r="L269" s="31"/>
      <c r="M269" s="29"/>
      <c r="N269" s="29"/>
      <c r="O269" s="29"/>
      <c r="P269" s="79"/>
      <c r="Q269" s="29"/>
      <c r="R269" s="29"/>
      <c r="S269" s="43"/>
      <c r="T269" s="99">
        <f t="shared" si="4"/>
        <v>21</v>
      </c>
      <c r="U269" s="99"/>
      <c r="V269" s="99"/>
      <c r="W269" s="32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4.25" customHeight="1">
      <c r="A270" s="29"/>
      <c r="B270" s="29"/>
      <c r="C270" s="29"/>
      <c r="D270" s="29"/>
      <c r="E270" s="30"/>
      <c r="F270" s="29"/>
      <c r="G270" s="29"/>
      <c r="H270" s="29"/>
      <c r="I270" s="29"/>
      <c r="J270" s="30"/>
      <c r="K270" s="30"/>
      <c r="L270" s="31"/>
      <c r="M270" s="29"/>
      <c r="N270" s="29"/>
      <c r="O270" s="29"/>
      <c r="P270" s="79"/>
      <c r="Q270" s="29"/>
      <c r="R270" s="29"/>
      <c r="S270" s="43"/>
      <c r="T270" s="99">
        <f t="shared" si="4"/>
        <v>21</v>
      </c>
      <c r="U270" s="99"/>
      <c r="V270" s="99"/>
      <c r="W270" s="32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4.25" customHeight="1">
      <c r="A271" s="29"/>
      <c r="B271" s="29"/>
      <c r="C271" s="29"/>
      <c r="D271" s="29"/>
      <c r="E271" s="30"/>
      <c r="F271" s="29"/>
      <c r="G271" s="29"/>
      <c r="H271" s="29"/>
      <c r="I271" s="29"/>
      <c r="J271" s="30"/>
      <c r="K271" s="30"/>
      <c r="L271" s="31"/>
      <c r="M271" s="29"/>
      <c r="N271" s="29"/>
      <c r="O271" s="29"/>
      <c r="P271" s="79"/>
      <c r="Q271" s="29"/>
      <c r="R271" s="29"/>
      <c r="S271" s="43"/>
      <c r="T271" s="99">
        <f t="shared" si="4"/>
        <v>21</v>
      </c>
      <c r="U271" s="99"/>
      <c r="V271" s="99"/>
      <c r="W271" s="32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4.25" customHeight="1">
      <c r="A272" s="29"/>
      <c r="B272" s="29"/>
      <c r="C272" s="29"/>
      <c r="D272" s="29"/>
      <c r="E272" s="30"/>
      <c r="F272" s="29"/>
      <c r="G272" s="29"/>
      <c r="H272" s="29"/>
      <c r="I272" s="29"/>
      <c r="J272" s="30"/>
      <c r="K272" s="30"/>
      <c r="L272" s="31"/>
      <c r="M272" s="29"/>
      <c r="N272" s="29"/>
      <c r="O272" s="29"/>
      <c r="P272" s="79"/>
      <c r="Q272" s="29"/>
      <c r="R272" s="29"/>
      <c r="S272" s="43"/>
      <c r="T272" s="99">
        <f t="shared" si="4"/>
        <v>21</v>
      </c>
      <c r="U272" s="99"/>
      <c r="V272" s="99"/>
      <c r="W272" s="32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4.25" customHeight="1">
      <c r="A273" s="29"/>
      <c r="B273" s="29"/>
      <c r="C273" s="29"/>
      <c r="D273" s="29"/>
      <c r="E273" s="30"/>
      <c r="F273" s="29"/>
      <c r="G273" s="29"/>
      <c r="H273" s="29"/>
      <c r="I273" s="29"/>
      <c r="J273" s="30"/>
      <c r="K273" s="30"/>
      <c r="L273" s="31"/>
      <c r="M273" s="29"/>
      <c r="N273" s="29"/>
      <c r="O273" s="29"/>
      <c r="P273" s="79"/>
      <c r="Q273" s="29"/>
      <c r="R273" s="29"/>
      <c r="S273" s="43"/>
      <c r="T273" s="99">
        <f t="shared" si="4"/>
        <v>21</v>
      </c>
      <c r="U273" s="99"/>
      <c r="V273" s="99"/>
      <c r="W273" s="32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4.25" customHeight="1">
      <c r="A274" s="29"/>
      <c r="B274" s="29"/>
      <c r="C274" s="29"/>
      <c r="D274" s="29"/>
      <c r="E274" s="30"/>
      <c r="F274" s="29"/>
      <c r="G274" s="29"/>
      <c r="H274" s="29"/>
      <c r="I274" s="29"/>
      <c r="J274" s="30"/>
      <c r="K274" s="30"/>
      <c r="L274" s="31"/>
      <c r="M274" s="29"/>
      <c r="N274" s="29"/>
      <c r="O274" s="29"/>
      <c r="P274" s="79"/>
      <c r="Q274" s="29"/>
      <c r="R274" s="29"/>
      <c r="S274" s="43"/>
      <c r="T274" s="99">
        <f t="shared" si="4"/>
        <v>21</v>
      </c>
      <c r="U274" s="99"/>
      <c r="V274" s="99"/>
      <c r="W274" s="32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4.25" customHeight="1">
      <c r="A275" s="29"/>
      <c r="B275" s="29"/>
      <c r="C275" s="29"/>
      <c r="D275" s="29"/>
      <c r="E275" s="30"/>
      <c r="F275" s="29"/>
      <c r="G275" s="29"/>
      <c r="H275" s="29"/>
      <c r="I275" s="29"/>
      <c r="J275" s="30"/>
      <c r="K275" s="30"/>
      <c r="L275" s="31"/>
      <c r="M275" s="29"/>
      <c r="N275" s="29"/>
      <c r="O275" s="29"/>
      <c r="P275" s="79"/>
      <c r="Q275" s="29"/>
      <c r="R275" s="29"/>
      <c r="S275" s="43"/>
      <c r="T275" s="99">
        <f t="shared" si="4"/>
        <v>21</v>
      </c>
      <c r="U275" s="99"/>
      <c r="V275" s="99"/>
      <c r="W275" s="32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4.25" customHeight="1">
      <c r="A276" s="29"/>
      <c r="B276" s="29"/>
      <c r="C276" s="29"/>
      <c r="D276" s="29"/>
      <c r="E276" s="30"/>
      <c r="F276" s="29"/>
      <c r="G276" s="29"/>
      <c r="H276" s="29"/>
      <c r="I276" s="29"/>
      <c r="J276" s="30"/>
      <c r="K276" s="30"/>
      <c r="L276" s="31"/>
      <c r="M276" s="29"/>
      <c r="N276" s="29"/>
      <c r="O276" s="29"/>
      <c r="P276" s="79"/>
      <c r="Q276" s="29"/>
      <c r="R276" s="29"/>
      <c r="S276" s="43"/>
      <c r="T276" s="99">
        <f t="shared" si="4"/>
        <v>21</v>
      </c>
      <c r="U276" s="99"/>
      <c r="V276" s="99"/>
      <c r="W276" s="32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4.25" customHeight="1">
      <c r="A277" s="29"/>
      <c r="B277" s="29"/>
      <c r="C277" s="29"/>
      <c r="D277" s="29"/>
      <c r="E277" s="30"/>
      <c r="F277" s="29"/>
      <c r="G277" s="29"/>
      <c r="H277" s="29"/>
      <c r="I277" s="29"/>
      <c r="J277" s="30"/>
      <c r="K277" s="30"/>
      <c r="L277" s="31"/>
      <c r="M277" s="29"/>
      <c r="N277" s="29"/>
      <c r="O277" s="29"/>
      <c r="P277" s="79"/>
      <c r="Q277" s="29"/>
      <c r="R277" s="29"/>
      <c r="S277" s="43"/>
      <c r="T277" s="99">
        <f t="shared" si="4"/>
        <v>21</v>
      </c>
      <c r="U277" s="99"/>
      <c r="V277" s="99"/>
      <c r="W277" s="32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4.25" customHeight="1">
      <c r="A278" s="29"/>
      <c r="B278" s="29"/>
      <c r="C278" s="29"/>
      <c r="D278" s="29"/>
      <c r="E278" s="30"/>
      <c r="F278" s="29"/>
      <c r="G278" s="29"/>
      <c r="H278" s="29"/>
      <c r="I278" s="29"/>
      <c r="J278" s="30"/>
      <c r="K278" s="30"/>
      <c r="L278" s="31"/>
      <c r="M278" s="29"/>
      <c r="N278" s="29"/>
      <c r="O278" s="29"/>
      <c r="P278" s="79"/>
      <c r="Q278" s="29"/>
      <c r="R278" s="29"/>
      <c r="S278" s="43"/>
      <c r="T278" s="99">
        <f t="shared" si="4"/>
        <v>21</v>
      </c>
      <c r="U278" s="99"/>
      <c r="V278" s="99"/>
      <c r="W278" s="32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4.25" customHeight="1">
      <c r="A279" s="29"/>
      <c r="B279" s="29"/>
      <c r="C279" s="29"/>
      <c r="D279" s="29"/>
      <c r="E279" s="30"/>
      <c r="F279" s="29"/>
      <c r="G279" s="29"/>
      <c r="H279" s="29"/>
      <c r="I279" s="29"/>
      <c r="J279" s="30"/>
      <c r="K279" s="30"/>
      <c r="L279" s="31"/>
      <c r="M279" s="29"/>
      <c r="N279" s="29"/>
      <c r="O279" s="29"/>
      <c r="P279" s="79"/>
      <c r="Q279" s="29"/>
      <c r="R279" s="29"/>
      <c r="S279" s="43"/>
      <c r="T279" s="99">
        <f t="shared" si="4"/>
        <v>21</v>
      </c>
      <c r="U279" s="99"/>
      <c r="V279" s="99"/>
      <c r="W279" s="32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4.25" customHeight="1">
      <c r="A280" s="29"/>
      <c r="B280" s="29"/>
      <c r="C280" s="29"/>
      <c r="D280" s="29"/>
      <c r="E280" s="30"/>
      <c r="F280" s="29"/>
      <c r="G280" s="29"/>
      <c r="H280" s="29"/>
      <c r="I280" s="29"/>
      <c r="J280" s="30"/>
      <c r="K280" s="30"/>
      <c r="L280" s="31"/>
      <c r="M280" s="29"/>
      <c r="N280" s="29"/>
      <c r="O280" s="29"/>
      <c r="P280" s="79"/>
      <c r="Q280" s="29"/>
      <c r="R280" s="29"/>
      <c r="S280" s="43"/>
      <c r="T280" s="99">
        <f t="shared" si="4"/>
        <v>21</v>
      </c>
      <c r="U280" s="99"/>
      <c r="V280" s="99"/>
      <c r="W280" s="32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4.25" customHeight="1">
      <c r="A281" s="29"/>
      <c r="B281" s="29"/>
      <c r="C281" s="29"/>
      <c r="D281" s="29"/>
      <c r="E281" s="30"/>
      <c r="F281" s="29"/>
      <c r="G281" s="29"/>
      <c r="H281" s="29"/>
      <c r="I281" s="29"/>
      <c r="J281" s="30"/>
      <c r="K281" s="30"/>
      <c r="L281" s="31"/>
      <c r="M281" s="29"/>
      <c r="N281" s="29"/>
      <c r="O281" s="29"/>
      <c r="P281" s="79"/>
      <c r="Q281" s="29"/>
      <c r="R281" s="29"/>
      <c r="S281" s="43"/>
      <c r="T281" s="99">
        <f t="shared" si="4"/>
        <v>21</v>
      </c>
      <c r="U281" s="99"/>
      <c r="V281" s="99"/>
      <c r="W281" s="32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4.25" customHeight="1">
      <c r="A282" s="29"/>
      <c r="B282" s="29"/>
      <c r="C282" s="29"/>
      <c r="D282" s="29"/>
      <c r="E282" s="30"/>
      <c r="F282" s="29"/>
      <c r="G282" s="29"/>
      <c r="H282" s="29"/>
      <c r="I282" s="29"/>
      <c r="J282" s="30"/>
      <c r="K282" s="30"/>
      <c r="L282" s="31"/>
      <c r="M282" s="29"/>
      <c r="N282" s="29"/>
      <c r="O282" s="29"/>
      <c r="P282" s="79"/>
      <c r="Q282" s="29"/>
      <c r="R282" s="29"/>
      <c r="S282" s="43"/>
      <c r="T282" s="99">
        <f t="shared" si="4"/>
        <v>21</v>
      </c>
      <c r="U282" s="99"/>
      <c r="V282" s="99"/>
      <c r="W282" s="32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4.25" customHeight="1">
      <c r="A283" s="29"/>
      <c r="B283" s="29"/>
      <c r="C283" s="29"/>
      <c r="D283" s="29"/>
      <c r="E283" s="30"/>
      <c r="F283" s="29"/>
      <c r="G283" s="29"/>
      <c r="H283" s="29"/>
      <c r="I283" s="29"/>
      <c r="J283" s="30"/>
      <c r="K283" s="30"/>
      <c r="L283" s="31"/>
      <c r="M283" s="29"/>
      <c r="N283" s="29"/>
      <c r="O283" s="29"/>
      <c r="P283" s="79"/>
      <c r="Q283" s="29"/>
      <c r="R283" s="29"/>
      <c r="S283" s="43"/>
      <c r="T283" s="99">
        <f t="shared" si="4"/>
        <v>21</v>
      </c>
      <c r="U283" s="99"/>
      <c r="V283" s="99"/>
      <c r="W283" s="32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4.25" customHeight="1">
      <c r="A284" s="29"/>
      <c r="B284" s="29"/>
      <c r="C284" s="29"/>
      <c r="D284" s="29"/>
      <c r="E284" s="30"/>
      <c r="F284" s="29"/>
      <c r="G284" s="29"/>
      <c r="H284" s="29"/>
      <c r="I284" s="29"/>
      <c r="J284" s="30"/>
      <c r="K284" s="30"/>
      <c r="L284" s="31"/>
      <c r="M284" s="29"/>
      <c r="N284" s="29"/>
      <c r="O284" s="29"/>
      <c r="P284" s="79"/>
      <c r="Q284" s="29"/>
      <c r="R284" s="29"/>
      <c r="S284" s="43"/>
      <c r="T284" s="99">
        <f t="shared" si="4"/>
        <v>21</v>
      </c>
      <c r="U284" s="99"/>
      <c r="V284" s="99"/>
      <c r="W284" s="32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4.25" customHeight="1">
      <c r="A285" s="29"/>
      <c r="B285" s="29"/>
      <c r="C285" s="29"/>
      <c r="D285" s="29"/>
      <c r="E285" s="30"/>
      <c r="F285" s="29"/>
      <c r="G285" s="29"/>
      <c r="H285" s="29"/>
      <c r="I285" s="29"/>
      <c r="J285" s="30"/>
      <c r="K285" s="30"/>
      <c r="L285" s="31"/>
      <c r="M285" s="29"/>
      <c r="N285" s="29"/>
      <c r="O285" s="29"/>
      <c r="P285" s="79"/>
      <c r="Q285" s="29"/>
      <c r="R285" s="29"/>
      <c r="S285" s="43"/>
      <c r="T285" s="99">
        <f t="shared" si="4"/>
        <v>21</v>
      </c>
      <c r="U285" s="99"/>
      <c r="V285" s="99"/>
      <c r="W285" s="32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4.25" customHeight="1">
      <c r="A286" s="29"/>
      <c r="B286" s="29"/>
      <c r="C286" s="29"/>
      <c r="D286" s="29"/>
      <c r="E286" s="30"/>
      <c r="F286" s="29"/>
      <c r="G286" s="29"/>
      <c r="H286" s="29"/>
      <c r="I286" s="29"/>
      <c r="J286" s="30"/>
      <c r="K286" s="30"/>
      <c r="L286" s="31"/>
      <c r="M286" s="29"/>
      <c r="N286" s="29"/>
      <c r="O286" s="29"/>
      <c r="P286" s="79"/>
      <c r="Q286" s="29"/>
      <c r="R286" s="29"/>
      <c r="S286" s="43"/>
      <c r="T286" s="99">
        <f t="shared" si="4"/>
        <v>21</v>
      </c>
      <c r="U286" s="99"/>
      <c r="V286" s="99"/>
      <c r="W286" s="32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4.25" customHeight="1">
      <c r="A287" s="29"/>
      <c r="B287" s="29"/>
      <c r="C287" s="29"/>
      <c r="D287" s="29"/>
      <c r="E287" s="30"/>
      <c r="F287" s="29"/>
      <c r="G287" s="29"/>
      <c r="H287" s="29"/>
      <c r="I287" s="29"/>
      <c r="J287" s="30"/>
      <c r="K287" s="30"/>
      <c r="L287" s="31"/>
      <c r="M287" s="29"/>
      <c r="N287" s="29"/>
      <c r="O287" s="29"/>
      <c r="P287" s="79"/>
      <c r="Q287" s="29"/>
      <c r="R287" s="29"/>
      <c r="S287" s="43"/>
      <c r="T287" s="99">
        <f t="shared" si="4"/>
        <v>21</v>
      </c>
      <c r="U287" s="99"/>
      <c r="V287" s="99"/>
      <c r="W287" s="32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4.25" customHeight="1">
      <c r="A288" s="29"/>
      <c r="B288" s="29"/>
      <c r="C288" s="29"/>
      <c r="D288" s="29"/>
      <c r="E288" s="30"/>
      <c r="F288" s="29"/>
      <c r="G288" s="29"/>
      <c r="H288" s="29"/>
      <c r="I288" s="29"/>
      <c r="J288" s="30"/>
      <c r="K288" s="30"/>
      <c r="L288" s="31"/>
      <c r="M288" s="29"/>
      <c r="N288" s="29"/>
      <c r="O288" s="29"/>
      <c r="P288" s="79"/>
      <c r="Q288" s="29"/>
      <c r="R288" s="29"/>
      <c r="S288" s="43"/>
      <c r="T288" s="99">
        <f t="shared" si="4"/>
        <v>21</v>
      </c>
      <c r="U288" s="99"/>
      <c r="V288" s="99"/>
      <c r="W288" s="32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4.25" customHeight="1">
      <c r="A289" s="29"/>
      <c r="B289" s="29"/>
      <c r="C289" s="29"/>
      <c r="D289" s="29"/>
      <c r="E289" s="30"/>
      <c r="F289" s="29"/>
      <c r="G289" s="29"/>
      <c r="H289" s="29"/>
      <c r="I289" s="29"/>
      <c r="J289" s="30"/>
      <c r="K289" s="30"/>
      <c r="L289" s="31"/>
      <c r="M289" s="29"/>
      <c r="N289" s="29"/>
      <c r="O289" s="29"/>
      <c r="P289" s="79"/>
      <c r="Q289" s="29"/>
      <c r="R289" s="29"/>
      <c r="S289" s="43"/>
      <c r="T289" s="99">
        <f t="shared" si="4"/>
        <v>21</v>
      </c>
      <c r="U289" s="99"/>
      <c r="V289" s="99"/>
      <c r="W289" s="32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4.25" customHeight="1">
      <c r="A290" s="29"/>
      <c r="B290" s="29"/>
      <c r="C290" s="29"/>
      <c r="D290" s="29"/>
      <c r="E290" s="30"/>
      <c r="F290" s="29"/>
      <c r="G290" s="29"/>
      <c r="H290" s="29"/>
      <c r="I290" s="29"/>
      <c r="J290" s="30"/>
      <c r="K290" s="30"/>
      <c r="L290" s="31"/>
      <c r="M290" s="29"/>
      <c r="N290" s="29"/>
      <c r="O290" s="29"/>
      <c r="P290" s="79"/>
      <c r="Q290" s="29"/>
      <c r="R290" s="29"/>
      <c r="S290" s="43"/>
      <c r="T290" s="99">
        <f t="shared" si="4"/>
        <v>21</v>
      </c>
      <c r="U290" s="99"/>
      <c r="V290" s="99"/>
      <c r="W290" s="32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4.25" customHeight="1">
      <c r="A291" s="29"/>
      <c r="B291" s="29"/>
      <c r="C291" s="29"/>
      <c r="D291" s="29"/>
      <c r="E291" s="30"/>
      <c r="F291" s="29"/>
      <c r="G291" s="29"/>
      <c r="H291" s="29"/>
      <c r="I291" s="29"/>
      <c r="J291" s="30"/>
      <c r="K291" s="30"/>
      <c r="L291" s="31"/>
      <c r="M291" s="29"/>
      <c r="N291" s="29"/>
      <c r="O291" s="29"/>
      <c r="P291" s="79"/>
      <c r="Q291" s="29"/>
      <c r="R291" s="29"/>
      <c r="S291" s="43"/>
      <c r="T291" s="99">
        <f t="shared" si="4"/>
        <v>21</v>
      </c>
      <c r="U291" s="99"/>
      <c r="V291" s="99"/>
      <c r="W291" s="32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4.25" customHeight="1">
      <c r="A292" s="29"/>
      <c r="B292" s="29"/>
      <c r="C292" s="29"/>
      <c r="D292" s="29"/>
      <c r="E292" s="30"/>
      <c r="F292" s="29"/>
      <c r="G292" s="29"/>
      <c r="H292" s="29"/>
      <c r="I292" s="29"/>
      <c r="J292" s="30"/>
      <c r="K292" s="30"/>
      <c r="L292" s="31"/>
      <c r="M292" s="29"/>
      <c r="N292" s="29"/>
      <c r="O292" s="29"/>
      <c r="P292" s="79"/>
      <c r="Q292" s="29"/>
      <c r="R292" s="29"/>
      <c r="S292" s="43"/>
      <c r="T292" s="99">
        <f t="shared" si="4"/>
        <v>21</v>
      </c>
      <c r="U292" s="99"/>
      <c r="V292" s="99"/>
      <c r="W292" s="32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4.25" customHeight="1">
      <c r="A293" s="29"/>
      <c r="B293" s="29"/>
      <c r="C293" s="29"/>
      <c r="D293" s="29"/>
      <c r="E293" s="30"/>
      <c r="F293" s="29"/>
      <c r="G293" s="29"/>
      <c r="H293" s="29"/>
      <c r="I293" s="29"/>
      <c r="J293" s="30"/>
      <c r="K293" s="30"/>
      <c r="L293" s="31"/>
      <c r="M293" s="29"/>
      <c r="N293" s="29"/>
      <c r="O293" s="29"/>
      <c r="P293" s="79"/>
      <c r="Q293" s="29"/>
      <c r="R293" s="29"/>
      <c r="S293" s="43"/>
      <c r="T293" s="99">
        <f t="shared" si="4"/>
        <v>21</v>
      </c>
      <c r="U293" s="99"/>
      <c r="V293" s="99"/>
      <c r="W293" s="32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4.25" customHeight="1">
      <c r="A294" s="29"/>
      <c r="B294" s="29"/>
      <c r="C294" s="29"/>
      <c r="D294" s="29"/>
      <c r="E294" s="30"/>
      <c r="F294" s="29"/>
      <c r="G294" s="29"/>
      <c r="H294" s="29"/>
      <c r="I294" s="29"/>
      <c r="J294" s="30"/>
      <c r="K294" s="30"/>
      <c r="L294" s="31"/>
      <c r="M294" s="29"/>
      <c r="N294" s="29"/>
      <c r="O294" s="29"/>
      <c r="P294" s="79"/>
      <c r="Q294" s="29"/>
      <c r="R294" s="29"/>
      <c r="S294" s="43"/>
      <c r="T294" s="99">
        <f t="shared" si="4"/>
        <v>21</v>
      </c>
      <c r="U294" s="99"/>
      <c r="V294" s="99"/>
      <c r="W294" s="32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4.25" customHeight="1">
      <c r="A295" s="29"/>
      <c r="B295" s="29"/>
      <c r="C295" s="29"/>
      <c r="D295" s="29"/>
      <c r="E295" s="30"/>
      <c r="F295" s="29"/>
      <c r="G295" s="29"/>
      <c r="H295" s="29"/>
      <c r="I295" s="29"/>
      <c r="J295" s="30"/>
      <c r="K295" s="30"/>
      <c r="L295" s="31"/>
      <c r="M295" s="29"/>
      <c r="N295" s="29"/>
      <c r="O295" s="29"/>
      <c r="P295" s="79"/>
      <c r="Q295" s="29"/>
      <c r="R295" s="29"/>
      <c r="S295" s="43"/>
      <c r="T295" s="99">
        <f t="shared" si="4"/>
        <v>21</v>
      </c>
      <c r="U295" s="99"/>
      <c r="V295" s="99"/>
      <c r="W295" s="32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4.25" customHeight="1">
      <c r="A296" s="29"/>
      <c r="B296" s="29"/>
      <c r="C296" s="29"/>
      <c r="D296" s="29"/>
      <c r="E296" s="30"/>
      <c r="F296" s="29"/>
      <c r="G296" s="29"/>
      <c r="H296" s="29"/>
      <c r="I296" s="29"/>
      <c r="J296" s="30"/>
      <c r="K296" s="30"/>
      <c r="L296" s="31"/>
      <c r="M296" s="29"/>
      <c r="N296" s="29"/>
      <c r="O296" s="29"/>
      <c r="P296" s="79"/>
      <c r="Q296" s="29"/>
      <c r="R296" s="29"/>
      <c r="S296" s="43"/>
      <c r="T296" s="99">
        <f t="shared" si="4"/>
        <v>21</v>
      </c>
      <c r="U296" s="99"/>
      <c r="V296" s="99"/>
      <c r="W296" s="32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4.25" customHeight="1">
      <c r="A297" s="29"/>
      <c r="B297" s="29"/>
      <c r="C297" s="29"/>
      <c r="D297" s="29"/>
      <c r="E297" s="30"/>
      <c r="F297" s="29"/>
      <c r="G297" s="29"/>
      <c r="H297" s="29"/>
      <c r="I297" s="29"/>
      <c r="J297" s="30"/>
      <c r="K297" s="30"/>
      <c r="L297" s="31"/>
      <c r="M297" s="29"/>
      <c r="N297" s="29"/>
      <c r="O297" s="29"/>
      <c r="P297" s="79"/>
      <c r="Q297" s="29"/>
      <c r="R297" s="29"/>
      <c r="S297" s="43"/>
      <c r="T297" s="99">
        <f t="shared" si="4"/>
        <v>21</v>
      </c>
      <c r="U297" s="99"/>
      <c r="V297" s="99"/>
      <c r="W297" s="32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4.25" customHeight="1">
      <c r="A298" s="29"/>
      <c r="B298" s="29"/>
      <c r="C298" s="29"/>
      <c r="D298" s="29"/>
      <c r="E298" s="30"/>
      <c r="F298" s="29"/>
      <c r="G298" s="29"/>
      <c r="H298" s="29"/>
      <c r="I298" s="29"/>
      <c r="J298" s="30"/>
      <c r="K298" s="30"/>
      <c r="L298" s="31"/>
      <c r="M298" s="29"/>
      <c r="N298" s="29"/>
      <c r="O298" s="29"/>
      <c r="P298" s="79"/>
      <c r="Q298" s="29"/>
      <c r="R298" s="29"/>
      <c r="S298" s="43"/>
      <c r="T298" s="99">
        <f t="shared" si="4"/>
        <v>21</v>
      </c>
      <c r="U298" s="99"/>
      <c r="V298" s="99"/>
      <c r="W298" s="32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4.25" customHeight="1">
      <c r="A299" s="29"/>
      <c r="B299" s="29"/>
      <c r="C299" s="29"/>
      <c r="D299" s="29"/>
      <c r="E299" s="30"/>
      <c r="F299" s="29"/>
      <c r="G299" s="29"/>
      <c r="H299" s="29"/>
      <c r="I299" s="29"/>
      <c r="J299" s="30"/>
      <c r="K299" s="30"/>
      <c r="L299" s="31"/>
      <c r="M299" s="29"/>
      <c r="N299" s="29"/>
      <c r="O299" s="29"/>
      <c r="P299" s="79"/>
      <c r="Q299" s="29"/>
      <c r="R299" s="29"/>
      <c r="S299" s="43"/>
      <c r="T299" s="99">
        <f t="shared" si="4"/>
        <v>21</v>
      </c>
      <c r="U299" s="99"/>
      <c r="V299" s="99"/>
      <c r="W299" s="32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4.25" customHeight="1">
      <c r="A300" s="29"/>
      <c r="B300" s="29"/>
      <c r="C300" s="29"/>
      <c r="D300" s="29"/>
      <c r="E300" s="30"/>
      <c r="F300" s="29"/>
      <c r="G300" s="29"/>
      <c r="H300" s="29"/>
      <c r="I300" s="29"/>
      <c r="J300" s="30"/>
      <c r="K300" s="30"/>
      <c r="L300" s="31"/>
      <c r="M300" s="29"/>
      <c r="N300" s="29"/>
      <c r="O300" s="29"/>
      <c r="P300" s="79"/>
      <c r="Q300" s="29"/>
      <c r="R300" s="29"/>
      <c r="S300" s="43"/>
      <c r="T300" s="99">
        <f t="shared" si="4"/>
        <v>21</v>
      </c>
      <c r="U300" s="99"/>
      <c r="V300" s="99"/>
      <c r="W300" s="32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4.25" customHeight="1">
      <c r="A301" s="29"/>
      <c r="B301" s="29"/>
      <c r="C301" s="29"/>
      <c r="D301" s="29"/>
      <c r="E301" s="30"/>
      <c r="F301" s="29"/>
      <c r="G301" s="29"/>
      <c r="H301" s="29"/>
      <c r="I301" s="29"/>
      <c r="J301" s="30"/>
      <c r="K301" s="30"/>
      <c r="L301" s="31"/>
      <c r="M301" s="29"/>
      <c r="N301" s="29"/>
      <c r="O301" s="29"/>
      <c r="P301" s="79"/>
      <c r="Q301" s="29"/>
      <c r="R301" s="29"/>
      <c r="S301" s="43"/>
      <c r="T301" s="99">
        <f t="shared" si="4"/>
        <v>21</v>
      </c>
      <c r="U301" s="99"/>
      <c r="V301" s="99"/>
      <c r="W301" s="32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4.25" customHeight="1">
      <c r="A302" s="29"/>
      <c r="B302" s="29"/>
      <c r="C302" s="29"/>
      <c r="D302" s="29"/>
      <c r="E302" s="30"/>
      <c r="F302" s="29"/>
      <c r="G302" s="29"/>
      <c r="H302" s="29"/>
      <c r="I302" s="29"/>
      <c r="J302" s="30"/>
      <c r="K302" s="30"/>
      <c r="L302" s="31"/>
      <c r="M302" s="29"/>
      <c r="N302" s="29"/>
      <c r="O302" s="29"/>
      <c r="P302" s="79"/>
      <c r="Q302" s="29"/>
      <c r="R302" s="29"/>
      <c r="S302" s="43"/>
      <c r="T302" s="99">
        <f t="shared" si="4"/>
        <v>21</v>
      </c>
      <c r="U302" s="99"/>
      <c r="V302" s="99"/>
      <c r="W302" s="32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4.25" customHeight="1">
      <c r="A303" s="29"/>
      <c r="B303" s="29"/>
      <c r="C303" s="29"/>
      <c r="D303" s="29"/>
      <c r="E303" s="30"/>
      <c r="F303" s="29"/>
      <c r="G303" s="29"/>
      <c r="H303" s="29"/>
      <c r="I303" s="29"/>
      <c r="J303" s="30"/>
      <c r="K303" s="30"/>
      <c r="L303" s="31"/>
      <c r="M303" s="29"/>
      <c r="N303" s="29"/>
      <c r="O303" s="29"/>
      <c r="P303" s="79"/>
      <c r="Q303" s="29"/>
      <c r="R303" s="29"/>
      <c r="S303" s="43"/>
      <c r="T303" s="99">
        <f t="shared" si="4"/>
        <v>21</v>
      </c>
      <c r="U303" s="99"/>
      <c r="V303" s="99"/>
      <c r="W303" s="32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4.25" customHeight="1">
      <c r="A304" s="29"/>
      <c r="B304" s="29"/>
      <c r="C304" s="29"/>
      <c r="D304" s="29"/>
      <c r="E304" s="30"/>
      <c r="F304" s="29"/>
      <c r="G304" s="29"/>
      <c r="H304" s="29"/>
      <c r="I304" s="29"/>
      <c r="J304" s="30"/>
      <c r="K304" s="30"/>
      <c r="L304" s="31"/>
      <c r="M304" s="29"/>
      <c r="N304" s="29"/>
      <c r="O304" s="29"/>
      <c r="P304" s="79"/>
      <c r="Q304" s="29"/>
      <c r="R304" s="29"/>
      <c r="S304" s="43"/>
      <c r="T304" s="99">
        <f t="shared" si="4"/>
        <v>21</v>
      </c>
      <c r="U304" s="99"/>
      <c r="V304" s="99"/>
      <c r="W304" s="32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4.25" customHeight="1">
      <c r="A305" s="29"/>
      <c r="B305" s="29"/>
      <c r="C305" s="29"/>
      <c r="D305" s="29"/>
      <c r="E305" s="30"/>
      <c r="F305" s="29"/>
      <c r="G305" s="29"/>
      <c r="H305" s="29"/>
      <c r="I305" s="29"/>
      <c r="J305" s="30"/>
      <c r="K305" s="30"/>
      <c r="L305" s="31"/>
      <c r="M305" s="29"/>
      <c r="N305" s="29"/>
      <c r="O305" s="29"/>
      <c r="P305" s="79"/>
      <c r="Q305" s="29"/>
      <c r="R305" s="29"/>
      <c r="S305" s="43"/>
      <c r="T305" s="99">
        <f t="shared" si="4"/>
        <v>21</v>
      </c>
      <c r="U305" s="99"/>
      <c r="V305" s="99"/>
      <c r="W305" s="32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4.25" customHeight="1">
      <c r="A306" s="29"/>
      <c r="B306" s="29"/>
      <c r="C306" s="29"/>
      <c r="D306" s="29"/>
      <c r="E306" s="30"/>
      <c r="F306" s="29"/>
      <c r="G306" s="29"/>
      <c r="H306" s="29"/>
      <c r="I306" s="29"/>
      <c r="J306" s="30"/>
      <c r="K306" s="30"/>
      <c r="L306" s="31"/>
      <c r="M306" s="29"/>
      <c r="N306" s="29"/>
      <c r="O306" s="29"/>
      <c r="P306" s="79"/>
      <c r="Q306" s="29"/>
      <c r="R306" s="29"/>
      <c r="S306" s="43"/>
      <c r="T306" s="99">
        <f t="shared" si="4"/>
        <v>21</v>
      </c>
      <c r="U306" s="99"/>
      <c r="V306" s="99"/>
      <c r="W306" s="32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4.25" customHeight="1">
      <c r="A307" s="29"/>
      <c r="B307" s="29"/>
      <c r="C307" s="29"/>
      <c r="D307" s="29"/>
      <c r="E307" s="30"/>
      <c r="F307" s="29"/>
      <c r="G307" s="29"/>
      <c r="H307" s="29"/>
      <c r="I307" s="29"/>
      <c r="J307" s="30"/>
      <c r="K307" s="30"/>
      <c r="L307" s="31"/>
      <c r="M307" s="29"/>
      <c r="N307" s="29"/>
      <c r="O307" s="29"/>
      <c r="P307" s="79"/>
      <c r="Q307" s="29"/>
      <c r="R307" s="29"/>
      <c r="S307" s="43"/>
      <c r="T307" s="99">
        <f t="shared" si="4"/>
        <v>21</v>
      </c>
      <c r="U307" s="99"/>
      <c r="V307" s="99"/>
      <c r="W307" s="32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4.25" customHeight="1">
      <c r="A308" s="29"/>
      <c r="B308" s="29"/>
      <c r="C308" s="29"/>
      <c r="D308" s="29"/>
      <c r="E308" s="30"/>
      <c r="F308" s="29"/>
      <c r="G308" s="29"/>
      <c r="H308" s="29"/>
      <c r="I308" s="29"/>
      <c r="J308" s="30"/>
      <c r="K308" s="30"/>
      <c r="L308" s="31"/>
      <c r="M308" s="29"/>
      <c r="N308" s="29"/>
      <c r="O308" s="29"/>
      <c r="P308" s="79"/>
      <c r="Q308" s="29"/>
      <c r="R308" s="29"/>
      <c r="S308" s="43"/>
      <c r="T308" s="99">
        <f t="shared" si="4"/>
        <v>21</v>
      </c>
      <c r="U308" s="99"/>
      <c r="V308" s="99"/>
      <c r="W308" s="32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4.25" customHeight="1">
      <c r="A309" s="29"/>
      <c r="B309" s="29"/>
      <c r="C309" s="29"/>
      <c r="D309" s="29"/>
      <c r="E309" s="30"/>
      <c r="F309" s="29"/>
      <c r="G309" s="29"/>
      <c r="H309" s="29"/>
      <c r="I309" s="29"/>
      <c r="J309" s="30"/>
      <c r="K309" s="30"/>
      <c r="L309" s="31"/>
      <c r="M309" s="29"/>
      <c r="N309" s="29"/>
      <c r="O309" s="29"/>
      <c r="P309" s="79"/>
      <c r="Q309" s="29"/>
      <c r="R309" s="29"/>
      <c r="S309" s="43"/>
      <c r="T309" s="99">
        <f t="shared" si="4"/>
        <v>21</v>
      </c>
      <c r="U309" s="99"/>
      <c r="V309" s="99"/>
      <c r="W309" s="32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4.25" customHeight="1">
      <c r="A310" s="29"/>
      <c r="B310" s="29"/>
      <c r="C310" s="29"/>
      <c r="D310" s="29"/>
      <c r="E310" s="30"/>
      <c r="F310" s="29"/>
      <c r="G310" s="29"/>
      <c r="H310" s="29"/>
      <c r="I310" s="29"/>
      <c r="J310" s="30"/>
      <c r="K310" s="30"/>
      <c r="L310" s="31"/>
      <c r="M310" s="29"/>
      <c r="N310" s="29"/>
      <c r="O310" s="29"/>
      <c r="P310" s="79"/>
      <c r="Q310" s="29"/>
      <c r="R310" s="29"/>
      <c r="S310" s="43"/>
      <c r="T310" s="99">
        <f t="shared" si="4"/>
        <v>21</v>
      </c>
      <c r="U310" s="99"/>
      <c r="V310" s="99"/>
      <c r="W310" s="32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4.25" customHeight="1">
      <c r="A311" s="29"/>
      <c r="B311" s="29"/>
      <c r="C311" s="29"/>
      <c r="D311" s="29"/>
      <c r="E311" s="30"/>
      <c r="F311" s="29"/>
      <c r="G311" s="29"/>
      <c r="H311" s="29"/>
      <c r="I311" s="29"/>
      <c r="J311" s="30"/>
      <c r="K311" s="30"/>
      <c r="L311" s="31"/>
      <c r="M311" s="29"/>
      <c r="N311" s="29"/>
      <c r="O311" s="29"/>
      <c r="P311" s="79"/>
      <c r="Q311" s="29"/>
      <c r="R311" s="29"/>
      <c r="S311" s="43"/>
      <c r="T311" s="99">
        <f t="shared" si="4"/>
        <v>21</v>
      </c>
      <c r="U311" s="99"/>
      <c r="V311" s="99"/>
      <c r="W311" s="32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4.25" customHeight="1">
      <c r="A312" s="29"/>
      <c r="B312" s="29"/>
      <c r="C312" s="29"/>
      <c r="D312" s="29"/>
      <c r="E312" s="30"/>
      <c r="F312" s="29"/>
      <c r="G312" s="29"/>
      <c r="H312" s="29"/>
      <c r="I312" s="29"/>
      <c r="J312" s="30"/>
      <c r="K312" s="30"/>
      <c r="L312" s="31"/>
      <c r="M312" s="29"/>
      <c r="N312" s="29"/>
      <c r="O312" s="29"/>
      <c r="P312" s="79"/>
      <c r="Q312" s="29"/>
      <c r="R312" s="29"/>
      <c r="S312" s="43"/>
      <c r="T312" s="99">
        <f t="shared" si="4"/>
        <v>21</v>
      </c>
      <c r="U312" s="99"/>
      <c r="V312" s="99"/>
      <c r="W312" s="32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4.25" customHeight="1">
      <c r="A313" s="29"/>
      <c r="B313" s="29"/>
      <c r="C313" s="29"/>
      <c r="D313" s="29"/>
      <c r="E313" s="30"/>
      <c r="F313" s="29"/>
      <c r="G313" s="29"/>
      <c r="H313" s="29"/>
      <c r="I313" s="29"/>
      <c r="J313" s="30"/>
      <c r="K313" s="30"/>
      <c r="L313" s="31"/>
      <c r="M313" s="29"/>
      <c r="N313" s="29"/>
      <c r="O313" s="29"/>
      <c r="P313" s="79"/>
      <c r="Q313" s="29"/>
      <c r="R313" s="29"/>
      <c r="S313" s="43"/>
      <c r="T313" s="99">
        <f t="shared" si="4"/>
        <v>21</v>
      </c>
      <c r="U313" s="99"/>
      <c r="V313" s="99"/>
      <c r="W313" s="32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4.25" customHeight="1">
      <c r="A314" s="29"/>
      <c r="B314" s="29"/>
      <c r="C314" s="29"/>
      <c r="D314" s="29"/>
      <c r="E314" s="30"/>
      <c r="F314" s="29"/>
      <c r="G314" s="29"/>
      <c r="H314" s="29"/>
      <c r="I314" s="29"/>
      <c r="J314" s="30"/>
      <c r="K314" s="30"/>
      <c r="L314" s="31"/>
      <c r="M314" s="29"/>
      <c r="N314" s="29"/>
      <c r="O314" s="29"/>
      <c r="P314" s="79"/>
      <c r="Q314" s="29"/>
      <c r="R314" s="29"/>
      <c r="S314" s="43"/>
      <c r="T314" s="99">
        <f t="shared" si="4"/>
        <v>21</v>
      </c>
      <c r="U314" s="99"/>
      <c r="V314" s="99"/>
      <c r="W314" s="32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4.25" customHeight="1">
      <c r="A315" s="29"/>
      <c r="B315" s="29"/>
      <c r="C315" s="29"/>
      <c r="D315" s="29"/>
      <c r="E315" s="30"/>
      <c r="F315" s="29"/>
      <c r="G315" s="29"/>
      <c r="H315" s="29"/>
      <c r="I315" s="29"/>
      <c r="J315" s="30"/>
      <c r="K315" s="30"/>
      <c r="L315" s="31"/>
      <c r="M315" s="29"/>
      <c r="N315" s="29"/>
      <c r="O315" s="29"/>
      <c r="P315" s="79"/>
      <c r="Q315" s="29"/>
      <c r="R315" s="29"/>
      <c r="S315" s="43"/>
      <c r="T315" s="99">
        <f t="shared" si="4"/>
        <v>21</v>
      </c>
      <c r="U315" s="99"/>
      <c r="V315" s="99"/>
      <c r="W315" s="32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4.25" customHeight="1">
      <c r="A316" s="29"/>
      <c r="B316" s="29"/>
      <c r="C316" s="29"/>
      <c r="D316" s="29"/>
      <c r="E316" s="30"/>
      <c r="F316" s="29"/>
      <c r="G316" s="29"/>
      <c r="H316" s="29"/>
      <c r="I316" s="29"/>
      <c r="J316" s="30"/>
      <c r="K316" s="30"/>
      <c r="L316" s="31"/>
      <c r="M316" s="29"/>
      <c r="N316" s="29"/>
      <c r="O316" s="29"/>
      <c r="P316" s="79"/>
      <c r="Q316" s="29"/>
      <c r="R316" s="29"/>
      <c r="S316" s="43"/>
      <c r="T316" s="99">
        <f t="shared" si="4"/>
        <v>21</v>
      </c>
      <c r="U316" s="99"/>
      <c r="V316" s="99"/>
      <c r="W316" s="32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4.25" customHeight="1">
      <c r="A317" s="29"/>
      <c r="B317" s="29"/>
      <c r="C317" s="29"/>
      <c r="D317" s="29"/>
      <c r="E317" s="30"/>
      <c r="F317" s="29"/>
      <c r="G317" s="29"/>
      <c r="H317" s="29"/>
      <c r="I317" s="29"/>
      <c r="J317" s="30"/>
      <c r="K317" s="30"/>
      <c r="L317" s="31"/>
      <c r="M317" s="29"/>
      <c r="N317" s="29"/>
      <c r="O317" s="29"/>
      <c r="P317" s="79"/>
      <c r="Q317" s="29"/>
      <c r="R317" s="29"/>
      <c r="S317" s="43"/>
      <c r="T317" s="99">
        <f t="shared" si="4"/>
        <v>21</v>
      </c>
      <c r="U317" s="99"/>
      <c r="V317" s="99"/>
      <c r="W317" s="32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4.25" customHeight="1">
      <c r="A318" s="29"/>
      <c r="B318" s="29"/>
      <c r="C318" s="29"/>
      <c r="D318" s="29"/>
      <c r="E318" s="30"/>
      <c r="F318" s="29"/>
      <c r="G318" s="29"/>
      <c r="H318" s="29"/>
      <c r="I318" s="29"/>
      <c r="J318" s="30"/>
      <c r="K318" s="30"/>
      <c r="L318" s="31"/>
      <c r="M318" s="29"/>
      <c r="N318" s="29"/>
      <c r="O318" s="29"/>
      <c r="P318" s="79"/>
      <c r="Q318" s="29"/>
      <c r="R318" s="29"/>
      <c r="S318" s="43"/>
      <c r="T318" s="99">
        <f t="shared" si="4"/>
        <v>21</v>
      </c>
      <c r="U318" s="99"/>
      <c r="V318" s="99"/>
      <c r="W318" s="32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4.25" customHeight="1">
      <c r="A319" s="29"/>
      <c r="B319" s="29"/>
      <c r="C319" s="29"/>
      <c r="D319" s="29"/>
      <c r="E319" s="30"/>
      <c r="F319" s="29"/>
      <c r="G319" s="29"/>
      <c r="H319" s="29"/>
      <c r="I319" s="29"/>
      <c r="J319" s="30"/>
      <c r="K319" s="30"/>
      <c r="L319" s="31"/>
      <c r="M319" s="29"/>
      <c r="N319" s="29"/>
      <c r="O319" s="29"/>
      <c r="P319" s="79"/>
      <c r="Q319" s="29"/>
      <c r="R319" s="29"/>
      <c r="S319" s="43"/>
      <c r="T319" s="99">
        <f t="shared" si="4"/>
        <v>21</v>
      </c>
      <c r="U319" s="99"/>
      <c r="V319" s="99"/>
      <c r="W319" s="32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4.25" customHeight="1">
      <c r="A320" s="29"/>
      <c r="B320" s="29"/>
      <c r="C320" s="29"/>
      <c r="D320" s="29"/>
      <c r="E320" s="30"/>
      <c r="F320" s="29"/>
      <c r="G320" s="29"/>
      <c r="H320" s="29"/>
      <c r="I320" s="29"/>
      <c r="J320" s="30"/>
      <c r="K320" s="30"/>
      <c r="L320" s="31"/>
      <c r="M320" s="29"/>
      <c r="N320" s="29"/>
      <c r="O320" s="29"/>
      <c r="P320" s="79"/>
      <c r="Q320" s="29"/>
      <c r="R320" s="29"/>
      <c r="S320" s="43"/>
      <c r="T320" s="99">
        <f t="shared" si="4"/>
        <v>21</v>
      </c>
      <c r="U320" s="99"/>
      <c r="V320" s="99"/>
      <c r="W320" s="32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4.25" customHeight="1">
      <c r="A321" s="29"/>
      <c r="B321" s="29"/>
      <c r="C321" s="29"/>
      <c r="D321" s="29"/>
      <c r="E321" s="30"/>
      <c r="F321" s="29"/>
      <c r="G321" s="29"/>
      <c r="H321" s="29"/>
      <c r="I321" s="29"/>
      <c r="J321" s="30"/>
      <c r="K321" s="30"/>
      <c r="L321" s="31"/>
      <c r="M321" s="29"/>
      <c r="N321" s="29"/>
      <c r="O321" s="29"/>
      <c r="P321" s="79"/>
      <c r="Q321" s="29"/>
      <c r="R321" s="29"/>
      <c r="S321" s="43"/>
      <c r="T321" s="99">
        <f t="shared" si="4"/>
        <v>21</v>
      </c>
      <c r="U321" s="99"/>
      <c r="V321" s="99"/>
      <c r="W321" s="32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4.25" customHeight="1">
      <c r="A322" s="29"/>
      <c r="B322" s="29"/>
      <c r="C322" s="29"/>
      <c r="D322" s="29"/>
      <c r="E322" s="30"/>
      <c r="F322" s="29"/>
      <c r="G322" s="29"/>
      <c r="H322" s="29"/>
      <c r="I322" s="29"/>
      <c r="J322" s="30"/>
      <c r="K322" s="30"/>
      <c r="L322" s="31"/>
      <c r="M322" s="29"/>
      <c r="N322" s="29"/>
      <c r="O322" s="29"/>
      <c r="P322" s="79"/>
      <c r="Q322" s="29"/>
      <c r="R322" s="29"/>
      <c r="S322" s="43"/>
      <c r="T322" s="99">
        <f t="shared" si="4"/>
        <v>21</v>
      </c>
      <c r="U322" s="99"/>
      <c r="V322" s="99"/>
      <c r="W322" s="32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4.25" customHeight="1">
      <c r="A323" s="29"/>
      <c r="B323" s="29"/>
      <c r="C323" s="29"/>
      <c r="D323" s="29"/>
      <c r="E323" s="30"/>
      <c r="F323" s="29"/>
      <c r="G323" s="29"/>
      <c r="H323" s="29"/>
      <c r="I323" s="29"/>
      <c r="J323" s="30"/>
      <c r="K323" s="30"/>
      <c r="L323" s="31"/>
      <c r="M323" s="29"/>
      <c r="N323" s="29"/>
      <c r="O323" s="29"/>
      <c r="P323" s="79"/>
      <c r="Q323" s="29"/>
      <c r="R323" s="29"/>
      <c r="S323" s="43"/>
      <c r="T323" s="99">
        <f t="shared" ref="T323:T386" si="5">Q323+21</f>
        <v>21</v>
      </c>
      <c r="U323" s="99"/>
      <c r="V323" s="99"/>
      <c r="W323" s="32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4.25" customHeight="1">
      <c r="A324" s="29"/>
      <c r="B324" s="29"/>
      <c r="C324" s="29"/>
      <c r="D324" s="29"/>
      <c r="E324" s="30"/>
      <c r="F324" s="29"/>
      <c r="G324" s="29"/>
      <c r="H324" s="29"/>
      <c r="I324" s="29"/>
      <c r="J324" s="30"/>
      <c r="K324" s="30"/>
      <c r="L324" s="31"/>
      <c r="M324" s="29"/>
      <c r="N324" s="29"/>
      <c r="O324" s="29"/>
      <c r="P324" s="79"/>
      <c r="Q324" s="29"/>
      <c r="R324" s="29"/>
      <c r="S324" s="43"/>
      <c r="T324" s="99">
        <f t="shared" si="5"/>
        <v>21</v>
      </c>
      <c r="U324" s="99"/>
      <c r="V324" s="99"/>
      <c r="W324" s="32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4.25" customHeight="1">
      <c r="A325" s="29"/>
      <c r="B325" s="29"/>
      <c r="C325" s="29"/>
      <c r="D325" s="29"/>
      <c r="E325" s="30"/>
      <c r="F325" s="29"/>
      <c r="G325" s="29"/>
      <c r="H325" s="29"/>
      <c r="I325" s="29"/>
      <c r="J325" s="30"/>
      <c r="K325" s="30"/>
      <c r="L325" s="31"/>
      <c r="M325" s="29"/>
      <c r="N325" s="29"/>
      <c r="O325" s="29"/>
      <c r="P325" s="79"/>
      <c r="Q325" s="29"/>
      <c r="R325" s="29"/>
      <c r="S325" s="43"/>
      <c r="T325" s="99">
        <f t="shared" si="5"/>
        <v>21</v>
      </c>
      <c r="U325" s="99"/>
      <c r="V325" s="99"/>
      <c r="W325" s="32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4.25" customHeight="1">
      <c r="A326" s="29"/>
      <c r="B326" s="29"/>
      <c r="C326" s="29"/>
      <c r="D326" s="29"/>
      <c r="E326" s="30"/>
      <c r="F326" s="29"/>
      <c r="G326" s="29"/>
      <c r="H326" s="29"/>
      <c r="I326" s="29"/>
      <c r="J326" s="30"/>
      <c r="K326" s="30"/>
      <c r="L326" s="31"/>
      <c r="M326" s="29"/>
      <c r="N326" s="29"/>
      <c r="O326" s="29"/>
      <c r="P326" s="79"/>
      <c r="Q326" s="29"/>
      <c r="R326" s="29"/>
      <c r="S326" s="43"/>
      <c r="T326" s="99">
        <f t="shared" si="5"/>
        <v>21</v>
      </c>
      <c r="U326" s="99"/>
      <c r="V326" s="99"/>
      <c r="W326" s="32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4.25" customHeight="1">
      <c r="A327" s="29"/>
      <c r="B327" s="29"/>
      <c r="C327" s="29"/>
      <c r="D327" s="29"/>
      <c r="E327" s="30"/>
      <c r="F327" s="29"/>
      <c r="G327" s="29"/>
      <c r="H327" s="29"/>
      <c r="I327" s="29"/>
      <c r="J327" s="30"/>
      <c r="K327" s="30"/>
      <c r="L327" s="31"/>
      <c r="M327" s="29"/>
      <c r="N327" s="29"/>
      <c r="O327" s="29"/>
      <c r="P327" s="79"/>
      <c r="Q327" s="29"/>
      <c r="R327" s="29"/>
      <c r="S327" s="43"/>
      <c r="T327" s="99">
        <f t="shared" si="5"/>
        <v>21</v>
      </c>
      <c r="U327" s="99"/>
      <c r="V327" s="99"/>
      <c r="W327" s="32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4.25" customHeight="1">
      <c r="A328" s="29"/>
      <c r="B328" s="29"/>
      <c r="C328" s="29"/>
      <c r="D328" s="29"/>
      <c r="E328" s="30"/>
      <c r="F328" s="29"/>
      <c r="G328" s="29"/>
      <c r="H328" s="29"/>
      <c r="I328" s="29"/>
      <c r="J328" s="30"/>
      <c r="K328" s="30"/>
      <c r="L328" s="31"/>
      <c r="M328" s="29"/>
      <c r="N328" s="29"/>
      <c r="O328" s="29"/>
      <c r="P328" s="79"/>
      <c r="Q328" s="29"/>
      <c r="R328" s="29"/>
      <c r="S328" s="43"/>
      <c r="T328" s="99">
        <f t="shared" si="5"/>
        <v>21</v>
      </c>
      <c r="U328" s="99"/>
      <c r="V328" s="99"/>
      <c r="W328" s="32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4.25" customHeight="1">
      <c r="A329" s="29"/>
      <c r="B329" s="29"/>
      <c r="C329" s="29"/>
      <c r="D329" s="29"/>
      <c r="E329" s="30"/>
      <c r="F329" s="29"/>
      <c r="G329" s="29"/>
      <c r="H329" s="29"/>
      <c r="I329" s="29"/>
      <c r="J329" s="30"/>
      <c r="K329" s="30"/>
      <c r="L329" s="31"/>
      <c r="M329" s="29"/>
      <c r="N329" s="29"/>
      <c r="O329" s="29"/>
      <c r="P329" s="79"/>
      <c r="Q329" s="29"/>
      <c r="R329" s="29"/>
      <c r="S329" s="43"/>
      <c r="T329" s="99">
        <f t="shared" si="5"/>
        <v>21</v>
      </c>
      <c r="U329" s="99"/>
      <c r="V329" s="99"/>
      <c r="W329" s="32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4.25" customHeight="1">
      <c r="A330" s="29"/>
      <c r="B330" s="29"/>
      <c r="C330" s="29"/>
      <c r="D330" s="29"/>
      <c r="E330" s="30"/>
      <c r="F330" s="29"/>
      <c r="G330" s="29"/>
      <c r="H330" s="29"/>
      <c r="I330" s="29"/>
      <c r="J330" s="30"/>
      <c r="K330" s="30"/>
      <c r="L330" s="31"/>
      <c r="M330" s="29"/>
      <c r="N330" s="29"/>
      <c r="O330" s="29"/>
      <c r="P330" s="79"/>
      <c r="Q330" s="29"/>
      <c r="R330" s="29"/>
      <c r="S330" s="43"/>
      <c r="T330" s="99">
        <f t="shared" si="5"/>
        <v>21</v>
      </c>
      <c r="U330" s="99"/>
      <c r="V330" s="99"/>
      <c r="W330" s="32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4.25" customHeight="1">
      <c r="A331" s="29"/>
      <c r="B331" s="29"/>
      <c r="C331" s="29"/>
      <c r="D331" s="29"/>
      <c r="E331" s="30"/>
      <c r="F331" s="29"/>
      <c r="G331" s="29"/>
      <c r="H331" s="29"/>
      <c r="I331" s="29"/>
      <c r="J331" s="30"/>
      <c r="K331" s="30"/>
      <c r="L331" s="31"/>
      <c r="M331" s="29"/>
      <c r="N331" s="29"/>
      <c r="O331" s="29"/>
      <c r="P331" s="79"/>
      <c r="Q331" s="29"/>
      <c r="R331" s="29"/>
      <c r="S331" s="43"/>
      <c r="T331" s="99">
        <f t="shared" si="5"/>
        <v>21</v>
      </c>
      <c r="U331" s="99"/>
      <c r="V331" s="99"/>
      <c r="W331" s="32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4.25" customHeight="1">
      <c r="A332" s="29"/>
      <c r="B332" s="29"/>
      <c r="C332" s="29"/>
      <c r="D332" s="29"/>
      <c r="E332" s="30"/>
      <c r="F332" s="29"/>
      <c r="G332" s="29"/>
      <c r="H332" s="29"/>
      <c r="I332" s="29"/>
      <c r="J332" s="30"/>
      <c r="K332" s="30"/>
      <c r="L332" s="31"/>
      <c r="M332" s="29"/>
      <c r="N332" s="29"/>
      <c r="O332" s="29"/>
      <c r="P332" s="79"/>
      <c r="Q332" s="29"/>
      <c r="R332" s="29"/>
      <c r="S332" s="43"/>
      <c r="T332" s="99">
        <f t="shared" si="5"/>
        <v>21</v>
      </c>
      <c r="U332" s="99"/>
      <c r="V332" s="99"/>
      <c r="W332" s="32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4.25" customHeight="1">
      <c r="A333" s="29"/>
      <c r="B333" s="29"/>
      <c r="C333" s="29"/>
      <c r="D333" s="29"/>
      <c r="E333" s="30"/>
      <c r="F333" s="29"/>
      <c r="G333" s="29"/>
      <c r="H333" s="29"/>
      <c r="I333" s="29"/>
      <c r="J333" s="30"/>
      <c r="K333" s="30"/>
      <c r="L333" s="31"/>
      <c r="M333" s="29"/>
      <c r="N333" s="29"/>
      <c r="O333" s="29"/>
      <c r="P333" s="79"/>
      <c r="Q333" s="29"/>
      <c r="R333" s="29"/>
      <c r="S333" s="43"/>
      <c r="T333" s="99">
        <f t="shared" si="5"/>
        <v>21</v>
      </c>
      <c r="U333" s="99"/>
      <c r="V333" s="99"/>
      <c r="W333" s="32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4.25" customHeight="1">
      <c r="A334" s="29"/>
      <c r="B334" s="29"/>
      <c r="C334" s="29"/>
      <c r="D334" s="29"/>
      <c r="E334" s="30"/>
      <c r="F334" s="29"/>
      <c r="G334" s="29"/>
      <c r="H334" s="29"/>
      <c r="I334" s="29"/>
      <c r="J334" s="30"/>
      <c r="K334" s="30"/>
      <c r="L334" s="31"/>
      <c r="M334" s="29"/>
      <c r="N334" s="29"/>
      <c r="O334" s="29"/>
      <c r="P334" s="79"/>
      <c r="Q334" s="29"/>
      <c r="R334" s="29"/>
      <c r="S334" s="43"/>
      <c r="T334" s="99">
        <f t="shared" si="5"/>
        <v>21</v>
      </c>
      <c r="U334" s="99"/>
      <c r="V334" s="99"/>
      <c r="W334" s="32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4.25" customHeight="1">
      <c r="A335" s="29"/>
      <c r="B335" s="29"/>
      <c r="C335" s="29"/>
      <c r="D335" s="29"/>
      <c r="E335" s="30"/>
      <c r="F335" s="29"/>
      <c r="G335" s="29"/>
      <c r="H335" s="29"/>
      <c r="I335" s="29"/>
      <c r="J335" s="30"/>
      <c r="K335" s="30"/>
      <c r="L335" s="31"/>
      <c r="M335" s="29"/>
      <c r="N335" s="29"/>
      <c r="O335" s="29"/>
      <c r="P335" s="79"/>
      <c r="Q335" s="29"/>
      <c r="R335" s="29"/>
      <c r="S335" s="43"/>
      <c r="T335" s="99">
        <f t="shared" si="5"/>
        <v>21</v>
      </c>
      <c r="U335" s="99"/>
      <c r="V335" s="99"/>
      <c r="W335" s="32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4.25" customHeight="1">
      <c r="A336" s="29"/>
      <c r="B336" s="29"/>
      <c r="C336" s="29"/>
      <c r="D336" s="29"/>
      <c r="E336" s="30"/>
      <c r="F336" s="29"/>
      <c r="G336" s="29"/>
      <c r="H336" s="29"/>
      <c r="I336" s="29"/>
      <c r="J336" s="30"/>
      <c r="K336" s="30"/>
      <c r="L336" s="31"/>
      <c r="M336" s="29"/>
      <c r="N336" s="29"/>
      <c r="O336" s="29"/>
      <c r="P336" s="79"/>
      <c r="Q336" s="29"/>
      <c r="R336" s="29"/>
      <c r="S336" s="43"/>
      <c r="T336" s="99">
        <f t="shared" si="5"/>
        <v>21</v>
      </c>
      <c r="U336" s="99"/>
      <c r="V336" s="99"/>
      <c r="W336" s="32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4.25" customHeight="1">
      <c r="A337" s="29"/>
      <c r="B337" s="29"/>
      <c r="C337" s="29"/>
      <c r="D337" s="29"/>
      <c r="E337" s="30"/>
      <c r="F337" s="29"/>
      <c r="G337" s="29"/>
      <c r="H337" s="29"/>
      <c r="I337" s="29"/>
      <c r="J337" s="30"/>
      <c r="K337" s="30"/>
      <c r="L337" s="31"/>
      <c r="M337" s="29"/>
      <c r="N337" s="29"/>
      <c r="O337" s="29"/>
      <c r="P337" s="79"/>
      <c r="Q337" s="29"/>
      <c r="R337" s="29"/>
      <c r="S337" s="43"/>
      <c r="T337" s="99">
        <f t="shared" si="5"/>
        <v>21</v>
      </c>
      <c r="U337" s="99"/>
      <c r="V337" s="99"/>
      <c r="W337" s="32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4.25" customHeight="1">
      <c r="A338" s="29"/>
      <c r="B338" s="29"/>
      <c r="C338" s="29"/>
      <c r="D338" s="29"/>
      <c r="E338" s="30"/>
      <c r="F338" s="29"/>
      <c r="G338" s="29"/>
      <c r="H338" s="29"/>
      <c r="I338" s="29"/>
      <c r="J338" s="30"/>
      <c r="K338" s="30"/>
      <c r="L338" s="31"/>
      <c r="M338" s="29"/>
      <c r="N338" s="29"/>
      <c r="O338" s="29"/>
      <c r="P338" s="79"/>
      <c r="Q338" s="29"/>
      <c r="R338" s="29"/>
      <c r="S338" s="43"/>
      <c r="T338" s="99">
        <f t="shared" si="5"/>
        <v>21</v>
      </c>
      <c r="U338" s="99"/>
      <c r="V338" s="99"/>
      <c r="W338" s="32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4.25" customHeight="1">
      <c r="A339" s="29"/>
      <c r="B339" s="29"/>
      <c r="C339" s="29"/>
      <c r="D339" s="29"/>
      <c r="E339" s="30"/>
      <c r="F339" s="29"/>
      <c r="G339" s="29"/>
      <c r="H339" s="29"/>
      <c r="I339" s="29"/>
      <c r="J339" s="30"/>
      <c r="K339" s="30"/>
      <c r="L339" s="31"/>
      <c r="M339" s="29"/>
      <c r="N339" s="29"/>
      <c r="O339" s="29"/>
      <c r="P339" s="79"/>
      <c r="Q339" s="29"/>
      <c r="R339" s="29"/>
      <c r="S339" s="43"/>
      <c r="T339" s="99">
        <f t="shared" si="5"/>
        <v>21</v>
      </c>
      <c r="U339" s="99"/>
      <c r="V339" s="99"/>
      <c r="W339" s="32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4.25" customHeight="1">
      <c r="A340" s="29"/>
      <c r="B340" s="29"/>
      <c r="C340" s="29"/>
      <c r="D340" s="29"/>
      <c r="E340" s="30"/>
      <c r="F340" s="29"/>
      <c r="G340" s="29"/>
      <c r="H340" s="29"/>
      <c r="I340" s="29"/>
      <c r="J340" s="30"/>
      <c r="K340" s="30"/>
      <c r="L340" s="31"/>
      <c r="M340" s="29"/>
      <c r="N340" s="29"/>
      <c r="O340" s="29"/>
      <c r="P340" s="79"/>
      <c r="Q340" s="29"/>
      <c r="R340" s="29"/>
      <c r="S340" s="43"/>
      <c r="T340" s="99">
        <f t="shared" si="5"/>
        <v>21</v>
      </c>
      <c r="U340" s="99"/>
      <c r="V340" s="99"/>
      <c r="W340" s="32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4.25" customHeight="1">
      <c r="A341" s="29"/>
      <c r="B341" s="29"/>
      <c r="C341" s="29"/>
      <c r="D341" s="29"/>
      <c r="E341" s="30"/>
      <c r="F341" s="29"/>
      <c r="G341" s="29"/>
      <c r="H341" s="29"/>
      <c r="I341" s="29"/>
      <c r="J341" s="30"/>
      <c r="K341" s="30"/>
      <c r="L341" s="31"/>
      <c r="M341" s="29"/>
      <c r="N341" s="29"/>
      <c r="O341" s="29"/>
      <c r="P341" s="79"/>
      <c r="Q341" s="29"/>
      <c r="R341" s="29"/>
      <c r="S341" s="43"/>
      <c r="T341" s="99">
        <f t="shared" si="5"/>
        <v>21</v>
      </c>
      <c r="U341" s="99"/>
      <c r="V341" s="99"/>
      <c r="W341" s="32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4.25" customHeight="1">
      <c r="A342" s="29"/>
      <c r="B342" s="29"/>
      <c r="C342" s="29"/>
      <c r="D342" s="29"/>
      <c r="E342" s="30"/>
      <c r="F342" s="29"/>
      <c r="G342" s="29"/>
      <c r="H342" s="29"/>
      <c r="I342" s="29"/>
      <c r="J342" s="30"/>
      <c r="K342" s="30"/>
      <c r="L342" s="31"/>
      <c r="M342" s="29"/>
      <c r="N342" s="29"/>
      <c r="O342" s="29"/>
      <c r="P342" s="79"/>
      <c r="Q342" s="29"/>
      <c r="R342" s="29"/>
      <c r="S342" s="43"/>
      <c r="T342" s="99">
        <f t="shared" si="5"/>
        <v>21</v>
      </c>
      <c r="U342" s="99"/>
      <c r="V342" s="99"/>
      <c r="W342" s="32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4.25" customHeight="1">
      <c r="A343" s="29"/>
      <c r="B343" s="29"/>
      <c r="C343" s="29"/>
      <c r="D343" s="29"/>
      <c r="E343" s="30"/>
      <c r="F343" s="29"/>
      <c r="G343" s="29"/>
      <c r="H343" s="29"/>
      <c r="I343" s="29"/>
      <c r="J343" s="30"/>
      <c r="K343" s="30"/>
      <c r="L343" s="31"/>
      <c r="M343" s="29"/>
      <c r="N343" s="29"/>
      <c r="O343" s="29"/>
      <c r="P343" s="79"/>
      <c r="Q343" s="29"/>
      <c r="R343" s="29"/>
      <c r="S343" s="43"/>
      <c r="T343" s="99">
        <f t="shared" si="5"/>
        <v>21</v>
      </c>
      <c r="U343" s="99"/>
      <c r="V343" s="99"/>
      <c r="W343" s="32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4.25" customHeight="1">
      <c r="A344" s="29"/>
      <c r="B344" s="29"/>
      <c r="C344" s="29"/>
      <c r="D344" s="29"/>
      <c r="E344" s="30"/>
      <c r="F344" s="29"/>
      <c r="G344" s="29"/>
      <c r="H344" s="29"/>
      <c r="I344" s="29"/>
      <c r="J344" s="30"/>
      <c r="K344" s="30"/>
      <c r="L344" s="31"/>
      <c r="M344" s="29"/>
      <c r="N344" s="29"/>
      <c r="O344" s="29"/>
      <c r="P344" s="79"/>
      <c r="Q344" s="29"/>
      <c r="R344" s="29"/>
      <c r="S344" s="43"/>
      <c r="T344" s="99">
        <f t="shared" si="5"/>
        <v>21</v>
      </c>
      <c r="U344" s="99"/>
      <c r="V344" s="99"/>
      <c r="W344" s="32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4.25" customHeight="1">
      <c r="A345" s="29"/>
      <c r="B345" s="29"/>
      <c r="C345" s="29"/>
      <c r="D345" s="29"/>
      <c r="E345" s="30"/>
      <c r="F345" s="29"/>
      <c r="G345" s="29"/>
      <c r="H345" s="29"/>
      <c r="I345" s="29"/>
      <c r="J345" s="30"/>
      <c r="K345" s="30"/>
      <c r="L345" s="31"/>
      <c r="M345" s="29"/>
      <c r="N345" s="29"/>
      <c r="O345" s="29"/>
      <c r="P345" s="79"/>
      <c r="Q345" s="29"/>
      <c r="R345" s="29"/>
      <c r="S345" s="43"/>
      <c r="T345" s="99">
        <f t="shared" si="5"/>
        <v>21</v>
      </c>
      <c r="U345" s="99"/>
      <c r="V345" s="99"/>
      <c r="W345" s="32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4.25" customHeight="1">
      <c r="A346" s="29"/>
      <c r="B346" s="29"/>
      <c r="C346" s="29"/>
      <c r="D346" s="29"/>
      <c r="E346" s="30"/>
      <c r="F346" s="29"/>
      <c r="G346" s="29"/>
      <c r="H346" s="29"/>
      <c r="I346" s="29"/>
      <c r="J346" s="30"/>
      <c r="K346" s="30"/>
      <c r="L346" s="31"/>
      <c r="M346" s="29"/>
      <c r="N346" s="29"/>
      <c r="O346" s="29"/>
      <c r="P346" s="79"/>
      <c r="Q346" s="29"/>
      <c r="R346" s="29"/>
      <c r="S346" s="43"/>
      <c r="T346" s="99">
        <f t="shared" si="5"/>
        <v>21</v>
      </c>
      <c r="U346" s="99"/>
      <c r="V346" s="99"/>
      <c r="W346" s="32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4.25" customHeight="1">
      <c r="A347" s="29"/>
      <c r="B347" s="29"/>
      <c r="C347" s="29"/>
      <c r="D347" s="29"/>
      <c r="E347" s="30"/>
      <c r="F347" s="29"/>
      <c r="G347" s="29"/>
      <c r="H347" s="29"/>
      <c r="I347" s="29"/>
      <c r="J347" s="30"/>
      <c r="K347" s="30"/>
      <c r="L347" s="31"/>
      <c r="M347" s="29"/>
      <c r="N347" s="29"/>
      <c r="O347" s="29"/>
      <c r="P347" s="79"/>
      <c r="Q347" s="29"/>
      <c r="R347" s="29"/>
      <c r="S347" s="43"/>
      <c r="T347" s="99">
        <f t="shared" si="5"/>
        <v>21</v>
      </c>
      <c r="U347" s="99"/>
      <c r="V347" s="99"/>
      <c r="W347" s="32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4.25" customHeight="1">
      <c r="A348" s="29"/>
      <c r="B348" s="29"/>
      <c r="C348" s="29"/>
      <c r="D348" s="29"/>
      <c r="E348" s="30"/>
      <c r="F348" s="29"/>
      <c r="G348" s="29"/>
      <c r="H348" s="29"/>
      <c r="I348" s="29"/>
      <c r="J348" s="30"/>
      <c r="K348" s="30"/>
      <c r="L348" s="31"/>
      <c r="M348" s="29"/>
      <c r="N348" s="29"/>
      <c r="O348" s="29"/>
      <c r="P348" s="79"/>
      <c r="Q348" s="29"/>
      <c r="R348" s="29"/>
      <c r="S348" s="43"/>
      <c r="T348" s="99">
        <f t="shared" si="5"/>
        <v>21</v>
      </c>
      <c r="U348" s="99"/>
      <c r="V348" s="99"/>
      <c r="W348" s="32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4.25" customHeight="1">
      <c r="A349" s="29"/>
      <c r="B349" s="29"/>
      <c r="C349" s="29"/>
      <c r="D349" s="29"/>
      <c r="E349" s="30"/>
      <c r="F349" s="29"/>
      <c r="G349" s="29"/>
      <c r="H349" s="29"/>
      <c r="I349" s="29"/>
      <c r="J349" s="30"/>
      <c r="K349" s="30"/>
      <c r="L349" s="31"/>
      <c r="M349" s="29"/>
      <c r="N349" s="29"/>
      <c r="O349" s="29"/>
      <c r="P349" s="79"/>
      <c r="Q349" s="29"/>
      <c r="R349" s="29"/>
      <c r="S349" s="43"/>
      <c r="T349" s="99">
        <f t="shared" si="5"/>
        <v>21</v>
      </c>
      <c r="U349" s="99"/>
      <c r="V349" s="99"/>
      <c r="W349" s="32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4.25" customHeight="1">
      <c r="A350" s="29"/>
      <c r="B350" s="29"/>
      <c r="C350" s="29"/>
      <c r="D350" s="29"/>
      <c r="E350" s="30"/>
      <c r="F350" s="29"/>
      <c r="G350" s="29"/>
      <c r="H350" s="29"/>
      <c r="I350" s="29"/>
      <c r="J350" s="30"/>
      <c r="K350" s="30"/>
      <c r="L350" s="31"/>
      <c r="M350" s="29"/>
      <c r="N350" s="29"/>
      <c r="O350" s="29"/>
      <c r="P350" s="79"/>
      <c r="Q350" s="29"/>
      <c r="R350" s="29"/>
      <c r="S350" s="43"/>
      <c r="T350" s="99">
        <f t="shared" si="5"/>
        <v>21</v>
      </c>
      <c r="U350" s="99"/>
      <c r="V350" s="99"/>
      <c r="W350" s="32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4.25" customHeight="1">
      <c r="A351" s="29"/>
      <c r="B351" s="29"/>
      <c r="C351" s="29"/>
      <c r="D351" s="29"/>
      <c r="E351" s="30"/>
      <c r="F351" s="29"/>
      <c r="G351" s="29"/>
      <c r="H351" s="29"/>
      <c r="I351" s="29"/>
      <c r="J351" s="30"/>
      <c r="K351" s="30"/>
      <c r="L351" s="31"/>
      <c r="M351" s="29"/>
      <c r="N351" s="29"/>
      <c r="O351" s="29"/>
      <c r="P351" s="79"/>
      <c r="Q351" s="29"/>
      <c r="R351" s="29"/>
      <c r="S351" s="43"/>
      <c r="T351" s="99">
        <f t="shared" si="5"/>
        <v>21</v>
      </c>
      <c r="U351" s="99"/>
      <c r="V351" s="99"/>
      <c r="W351" s="32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4.25" customHeight="1">
      <c r="A352" s="29"/>
      <c r="B352" s="29"/>
      <c r="C352" s="29"/>
      <c r="D352" s="29"/>
      <c r="E352" s="30"/>
      <c r="F352" s="29"/>
      <c r="G352" s="29"/>
      <c r="H352" s="29"/>
      <c r="I352" s="29"/>
      <c r="J352" s="30"/>
      <c r="K352" s="30"/>
      <c r="L352" s="31"/>
      <c r="M352" s="29"/>
      <c r="N352" s="29"/>
      <c r="O352" s="29"/>
      <c r="P352" s="79"/>
      <c r="Q352" s="29"/>
      <c r="R352" s="29"/>
      <c r="S352" s="43"/>
      <c r="T352" s="99">
        <f t="shared" si="5"/>
        <v>21</v>
      </c>
      <c r="U352" s="99"/>
      <c r="V352" s="99"/>
      <c r="W352" s="32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4.25" customHeight="1">
      <c r="A353" s="29"/>
      <c r="B353" s="29"/>
      <c r="C353" s="29"/>
      <c r="D353" s="29"/>
      <c r="E353" s="30"/>
      <c r="F353" s="29"/>
      <c r="G353" s="29"/>
      <c r="H353" s="29"/>
      <c r="I353" s="29"/>
      <c r="J353" s="30"/>
      <c r="K353" s="30"/>
      <c r="L353" s="31"/>
      <c r="M353" s="29"/>
      <c r="N353" s="29"/>
      <c r="O353" s="29"/>
      <c r="P353" s="79"/>
      <c r="Q353" s="29"/>
      <c r="R353" s="29"/>
      <c r="S353" s="43"/>
      <c r="T353" s="99">
        <f t="shared" si="5"/>
        <v>21</v>
      </c>
      <c r="U353" s="99"/>
      <c r="V353" s="99"/>
      <c r="W353" s="32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4.25" customHeight="1">
      <c r="A354" s="29"/>
      <c r="B354" s="29"/>
      <c r="C354" s="29"/>
      <c r="D354" s="29"/>
      <c r="E354" s="30"/>
      <c r="F354" s="29"/>
      <c r="G354" s="29"/>
      <c r="H354" s="29"/>
      <c r="I354" s="29"/>
      <c r="J354" s="30"/>
      <c r="K354" s="30"/>
      <c r="L354" s="31"/>
      <c r="M354" s="29"/>
      <c r="N354" s="29"/>
      <c r="O354" s="29"/>
      <c r="P354" s="79"/>
      <c r="Q354" s="29"/>
      <c r="R354" s="29"/>
      <c r="S354" s="43"/>
      <c r="T354" s="99">
        <f t="shared" si="5"/>
        <v>21</v>
      </c>
      <c r="U354" s="99"/>
      <c r="V354" s="99"/>
      <c r="W354" s="32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4.25" customHeight="1">
      <c r="A355" s="29"/>
      <c r="B355" s="29"/>
      <c r="C355" s="29"/>
      <c r="D355" s="29"/>
      <c r="E355" s="30"/>
      <c r="F355" s="29"/>
      <c r="G355" s="29"/>
      <c r="H355" s="29"/>
      <c r="I355" s="29"/>
      <c r="J355" s="30"/>
      <c r="K355" s="30"/>
      <c r="L355" s="31"/>
      <c r="M355" s="29"/>
      <c r="N355" s="29"/>
      <c r="O355" s="29"/>
      <c r="P355" s="79"/>
      <c r="Q355" s="29"/>
      <c r="R355" s="29"/>
      <c r="S355" s="43"/>
      <c r="T355" s="99">
        <f t="shared" si="5"/>
        <v>21</v>
      </c>
      <c r="U355" s="99"/>
      <c r="V355" s="99"/>
      <c r="W355" s="32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4.25" customHeight="1">
      <c r="A356" s="29"/>
      <c r="B356" s="29"/>
      <c r="C356" s="29"/>
      <c r="D356" s="29"/>
      <c r="E356" s="30"/>
      <c r="F356" s="29"/>
      <c r="G356" s="29"/>
      <c r="H356" s="29"/>
      <c r="I356" s="29"/>
      <c r="J356" s="30"/>
      <c r="K356" s="30"/>
      <c r="L356" s="31"/>
      <c r="M356" s="29"/>
      <c r="N356" s="29"/>
      <c r="O356" s="29"/>
      <c r="P356" s="79"/>
      <c r="Q356" s="29"/>
      <c r="R356" s="29"/>
      <c r="S356" s="43"/>
      <c r="T356" s="99">
        <f t="shared" si="5"/>
        <v>21</v>
      </c>
      <c r="U356" s="99"/>
      <c r="V356" s="99"/>
      <c r="W356" s="32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4.25" customHeight="1">
      <c r="A357" s="29"/>
      <c r="B357" s="29"/>
      <c r="C357" s="29"/>
      <c r="D357" s="29"/>
      <c r="E357" s="30"/>
      <c r="F357" s="29"/>
      <c r="G357" s="29"/>
      <c r="H357" s="29"/>
      <c r="I357" s="29"/>
      <c r="J357" s="30"/>
      <c r="K357" s="30"/>
      <c r="L357" s="31"/>
      <c r="M357" s="29"/>
      <c r="N357" s="29"/>
      <c r="O357" s="29"/>
      <c r="P357" s="79"/>
      <c r="Q357" s="29"/>
      <c r="R357" s="29"/>
      <c r="S357" s="43"/>
      <c r="T357" s="99">
        <f t="shared" si="5"/>
        <v>21</v>
      </c>
      <c r="U357" s="99"/>
      <c r="V357" s="99"/>
      <c r="W357" s="32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4.25" customHeight="1">
      <c r="A358" s="29"/>
      <c r="B358" s="29"/>
      <c r="C358" s="29"/>
      <c r="D358" s="29"/>
      <c r="E358" s="30"/>
      <c r="F358" s="29"/>
      <c r="G358" s="29"/>
      <c r="H358" s="29"/>
      <c r="I358" s="29"/>
      <c r="J358" s="30"/>
      <c r="K358" s="30"/>
      <c r="L358" s="31"/>
      <c r="M358" s="29"/>
      <c r="N358" s="29"/>
      <c r="O358" s="29"/>
      <c r="P358" s="79"/>
      <c r="Q358" s="29"/>
      <c r="R358" s="29"/>
      <c r="S358" s="43"/>
      <c r="T358" s="99">
        <f t="shared" si="5"/>
        <v>21</v>
      </c>
      <c r="U358" s="99"/>
      <c r="V358" s="99"/>
      <c r="W358" s="32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4.25" customHeight="1">
      <c r="A359" s="29"/>
      <c r="B359" s="29"/>
      <c r="C359" s="29"/>
      <c r="D359" s="29"/>
      <c r="E359" s="30"/>
      <c r="F359" s="29"/>
      <c r="G359" s="29"/>
      <c r="H359" s="29"/>
      <c r="I359" s="29"/>
      <c r="J359" s="30"/>
      <c r="K359" s="30"/>
      <c r="L359" s="31"/>
      <c r="M359" s="29"/>
      <c r="N359" s="29"/>
      <c r="O359" s="29"/>
      <c r="P359" s="79"/>
      <c r="Q359" s="29"/>
      <c r="R359" s="29"/>
      <c r="S359" s="43"/>
      <c r="T359" s="99">
        <f t="shared" si="5"/>
        <v>21</v>
      </c>
      <c r="U359" s="99"/>
      <c r="V359" s="99"/>
      <c r="W359" s="32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4.25" customHeight="1">
      <c r="A360" s="29"/>
      <c r="B360" s="29"/>
      <c r="C360" s="29"/>
      <c r="D360" s="29"/>
      <c r="E360" s="30"/>
      <c r="F360" s="29"/>
      <c r="G360" s="29"/>
      <c r="H360" s="29"/>
      <c r="I360" s="29"/>
      <c r="J360" s="30"/>
      <c r="K360" s="30"/>
      <c r="L360" s="31"/>
      <c r="M360" s="29"/>
      <c r="N360" s="29"/>
      <c r="O360" s="29"/>
      <c r="P360" s="79"/>
      <c r="Q360" s="29"/>
      <c r="R360" s="29"/>
      <c r="S360" s="43"/>
      <c r="T360" s="99">
        <f t="shared" si="5"/>
        <v>21</v>
      </c>
      <c r="U360" s="99"/>
      <c r="V360" s="99"/>
      <c r="W360" s="32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4.25" customHeight="1">
      <c r="A361" s="29"/>
      <c r="B361" s="29"/>
      <c r="C361" s="29"/>
      <c r="D361" s="29"/>
      <c r="E361" s="30"/>
      <c r="F361" s="29"/>
      <c r="G361" s="29"/>
      <c r="H361" s="29"/>
      <c r="I361" s="29"/>
      <c r="J361" s="30"/>
      <c r="K361" s="30"/>
      <c r="L361" s="31"/>
      <c r="M361" s="29"/>
      <c r="N361" s="29"/>
      <c r="O361" s="29"/>
      <c r="P361" s="79"/>
      <c r="Q361" s="29"/>
      <c r="R361" s="29"/>
      <c r="S361" s="43"/>
      <c r="T361" s="99">
        <f t="shared" si="5"/>
        <v>21</v>
      </c>
      <c r="U361" s="99"/>
      <c r="V361" s="99"/>
      <c r="W361" s="32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4.25" customHeight="1">
      <c r="A362" s="29"/>
      <c r="B362" s="29"/>
      <c r="C362" s="29"/>
      <c r="D362" s="29"/>
      <c r="E362" s="30"/>
      <c r="F362" s="29"/>
      <c r="G362" s="29"/>
      <c r="H362" s="29"/>
      <c r="I362" s="29"/>
      <c r="J362" s="30"/>
      <c r="K362" s="30"/>
      <c r="L362" s="31"/>
      <c r="M362" s="29"/>
      <c r="N362" s="29"/>
      <c r="O362" s="29"/>
      <c r="P362" s="79"/>
      <c r="Q362" s="29"/>
      <c r="R362" s="29"/>
      <c r="S362" s="43"/>
      <c r="T362" s="99">
        <f t="shared" si="5"/>
        <v>21</v>
      </c>
      <c r="U362" s="99"/>
      <c r="V362" s="99"/>
      <c r="W362" s="32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4.25" customHeight="1">
      <c r="A363" s="29"/>
      <c r="B363" s="29"/>
      <c r="C363" s="29"/>
      <c r="D363" s="29"/>
      <c r="E363" s="30"/>
      <c r="F363" s="29"/>
      <c r="G363" s="29"/>
      <c r="H363" s="29"/>
      <c r="I363" s="29"/>
      <c r="J363" s="30"/>
      <c r="K363" s="30"/>
      <c r="L363" s="31"/>
      <c r="M363" s="29"/>
      <c r="N363" s="29"/>
      <c r="O363" s="29"/>
      <c r="P363" s="79"/>
      <c r="Q363" s="29"/>
      <c r="R363" s="29"/>
      <c r="S363" s="43"/>
      <c r="T363" s="99">
        <f t="shared" si="5"/>
        <v>21</v>
      </c>
      <c r="U363" s="99"/>
      <c r="V363" s="99"/>
      <c r="W363" s="32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4.25" customHeight="1">
      <c r="A364" s="29"/>
      <c r="B364" s="29"/>
      <c r="C364" s="29"/>
      <c r="D364" s="29"/>
      <c r="E364" s="30"/>
      <c r="F364" s="29"/>
      <c r="G364" s="29"/>
      <c r="H364" s="29"/>
      <c r="I364" s="29"/>
      <c r="J364" s="30"/>
      <c r="K364" s="30"/>
      <c r="L364" s="31"/>
      <c r="M364" s="29"/>
      <c r="N364" s="29"/>
      <c r="O364" s="29"/>
      <c r="P364" s="79"/>
      <c r="Q364" s="29"/>
      <c r="R364" s="29"/>
      <c r="S364" s="43"/>
      <c r="T364" s="99">
        <f t="shared" si="5"/>
        <v>21</v>
      </c>
      <c r="U364" s="99"/>
      <c r="V364" s="99"/>
      <c r="W364" s="32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4.25" customHeight="1">
      <c r="A365" s="29"/>
      <c r="B365" s="29"/>
      <c r="C365" s="29"/>
      <c r="D365" s="29"/>
      <c r="E365" s="30"/>
      <c r="F365" s="29"/>
      <c r="G365" s="29"/>
      <c r="H365" s="29"/>
      <c r="I365" s="29"/>
      <c r="J365" s="30"/>
      <c r="K365" s="30"/>
      <c r="L365" s="31"/>
      <c r="M365" s="29"/>
      <c r="N365" s="29"/>
      <c r="O365" s="29"/>
      <c r="P365" s="79"/>
      <c r="Q365" s="29"/>
      <c r="R365" s="29"/>
      <c r="S365" s="43"/>
      <c r="T365" s="99">
        <f t="shared" si="5"/>
        <v>21</v>
      </c>
      <c r="U365" s="99"/>
      <c r="V365" s="99"/>
      <c r="W365" s="32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4.25" customHeight="1">
      <c r="A366" s="29"/>
      <c r="B366" s="29"/>
      <c r="C366" s="29"/>
      <c r="D366" s="29"/>
      <c r="E366" s="30"/>
      <c r="F366" s="29"/>
      <c r="G366" s="29"/>
      <c r="H366" s="29"/>
      <c r="I366" s="29"/>
      <c r="J366" s="30"/>
      <c r="K366" s="30"/>
      <c r="L366" s="31"/>
      <c r="M366" s="29"/>
      <c r="N366" s="29"/>
      <c r="O366" s="29"/>
      <c r="P366" s="79"/>
      <c r="Q366" s="29"/>
      <c r="R366" s="29"/>
      <c r="S366" s="43"/>
      <c r="T366" s="99">
        <f t="shared" si="5"/>
        <v>21</v>
      </c>
      <c r="U366" s="99"/>
      <c r="V366" s="99"/>
      <c r="W366" s="32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4.25" customHeight="1">
      <c r="A367" s="29"/>
      <c r="B367" s="29"/>
      <c r="C367" s="29"/>
      <c r="D367" s="29"/>
      <c r="E367" s="30"/>
      <c r="F367" s="29"/>
      <c r="G367" s="29"/>
      <c r="H367" s="29"/>
      <c r="I367" s="29"/>
      <c r="J367" s="30"/>
      <c r="K367" s="30"/>
      <c r="L367" s="31"/>
      <c r="M367" s="29"/>
      <c r="N367" s="29"/>
      <c r="O367" s="29"/>
      <c r="P367" s="79"/>
      <c r="Q367" s="29"/>
      <c r="R367" s="29"/>
      <c r="S367" s="43"/>
      <c r="T367" s="99">
        <f t="shared" si="5"/>
        <v>21</v>
      </c>
      <c r="U367" s="99"/>
      <c r="V367" s="99"/>
      <c r="W367" s="32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4.25" customHeight="1">
      <c r="A368" s="29"/>
      <c r="B368" s="29"/>
      <c r="C368" s="29"/>
      <c r="D368" s="29"/>
      <c r="E368" s="30"/>
      <c r="F368" s="29"/>
      <c r="G368" s="29"/>
      <c r="H368" s="29"/>
      <c r="I368" s="29"/>
      <c r="J368" s="30"/>
      <c r="K368" s="30"/>
      <c r="L368" s="31"/>
      <c r="M368" s="29"/>
      <c r="N368" s="29"/>
      <c r="O368" s="29"/>
      <c r="P368" s="79"/>
      <c r="Q368" s="29"/>
      <c r="R368" s="29"/>
      <c r="S368" s="43"/>
      <c r="T368" s="99">
        <f t="shared" si="5"/>
        <v>21</v>
      </c>
      <c r="U368" s="99"/>
      <c r="V368" s="99"/>
      <c r="W368" s="32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4.25" customHeight="1">
      <c r="A369" s="29"/>
      <c r="B369" s="29"/>
      <c r="C369" s="29"/>
      <c r="D369" s="29"/>
      <c r="E369" s="30"/>
      <c r="F369" s="29"/>
      <c r="G369" s="29"/>
      <c r="H369" s="29"/>
      <c r="I369" s="29"/>
      <c r="J369" s="30"/>
      <c r="K369" s="30"/>
      <c r="L369" s="31"/>
      <c r="M369" s="29"/>
      <c r="N369" s="29"/>
      <c r="O369" s="29"/>
      <c r="P369" s="79"/>
      <c r="Q369" s="29"/>
      <c r="R369" s="29"/>
      <c r="S369" s="43"/>
      <c r="T369" s="99">
        <f t="shared" si="5"/>
        <v>21</v>
      </c>
      <c r="U369" s="99"/>
      <c r="V369" s="99"/>
      <c r="W369" s="32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4.25" customHeight="1">
      <c r="A370" s="29"/>
      <c r="B370" s="29"/>
      <c r="C370" s="29"/>
      <c r="D370" s="29"/>
      <c r="E370" s="30"/>
      <c r="F370" s="29"/>
      <c r="G370" s="29"/>
      <c r="H370" s="29"/>
      <c r="I370" s="29"/>
      <c r="J370" s="30"/>
      <c r="K370" s="30"/>
      <c r="L370" s="31"/>
      <c r="M370" s="29"/>
      <c r="N370" s="29"/>
      <c r="O370" s="29"/>
      <c r="P370" s="79"/>
      <c r="Q370" s="29"/>
      <c r="R370" s="29"/>
      <c r="S370" s="43"/>
      <c r="T370" s="99">
        <f t="shared" si="5"/>
        <v>21</v>
      </c>
      <c r="U370" s="99"/>
      <c r="V370" s="99"/>
      <c r="W370" s="32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4.25" customHeight="1">
      <c r="A371" s="29"/>
      <c r="B371" s="29"/>
      <c r="C371" s="29"/>
      <c r="D371" s="29"/>
      <c r="E371" s="30"/>
      <c r="F371" s="29"/>
      <c r="G371" s="29"/>
      <c r="H371" s="29"/>
      <c r="I371" s="29"/>
      <c r="J371" s="30"/>
      <c r="K371" s="30"/>
      <c r="L371" s="31"/>
      <c r="M371" s="29"/>
      <c r="N371" s="29"/>
      <c r="O371" s="29"/>
      <c r="P371" s="79"/>
      <c r="Q371" s="29"/>
      <c r="R371" s="29"/>
      <c r="S371" s="43"/>
      <c r="T371" s="99">
        <f t="shared" si="5"/>
        <v>21</v>
      </c>
      <c r="U371" s="99"/>
      <c r="V371" s="99"/>
      <c r="W371" s="32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4.25" customHeight="1">
      <c r="A372" s="29"/>
      <c r="B372" s="29"/>
      <c r="C372" s="29"/>
      <c r="D372" s="29"/>
      <c r="E372" s="30"/>
      <c r="F372" s="29"/>
      <c r="G372" s="29"/>
      <c r="H372" s="29"/>
      <c r="I372" s="29"/>
      <c r="J372" s="30"/>
      <c r="K372" s="30"/>
      <c r="L372" s="31"/>
      <c r="M372" s="29"/>
      <c r="N372" s="29"/>
      <c r="O372" s="29"/>
      <c r="P372" s="79"/>
      <c r="Q372" s="29"/>
      <c r="R372" s="29"/>
      <c r="S372" s="43"/>
      <c r="T372" s="99">
        <f t="shared" si="5"/>
        <v>21</v>
      </c>
      <c r="U372" s="99"/>
      <c r="V372" s="99"/>
      <c r="W372" s="32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4.25" customHeight="1">
      <c r="A373" s="29"/>
      <c r="B373" s="29"/>
      <c r="C373" s="29"/>
      <c r="D373" s="29"/>
      <c r="E373" s="30"/>
      <c r="F373" s="29"/>
      <c r="G373" s="29"/>
      <c r="H373" s="29"/>
      <c r="I373" s="29"/>
      <c r="J373" s="30"/>
      <c r="K373" s="30"/>
      <c r="L373" s="31"/>
      <c r="M373" s="29"/>
      <c r="N373" s="29"/>
      <c r="O373" s="29"/>
      <c r="P373" s="79"/>
      <c r="Q373" s="29"/>
      <c r="R373" s="29"/>
      <c r="S373" s="43"/>
      <c r="T373" s="99">
        <f t="shared" si="5"/>
        <v>21</v>
      </c>
      <c r="U373" s="99"/>
      <c r="V373" s="99"/>
      <c r="W373" s="32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4.25" customHeight="1">
      <c r="A374" s="29"/>
      <c r="B374" s="29"/>
      <c r="C374" s="29"/>
      <c r="D374" s="29"/>
      <c r="E374" s="30"/>
      <c r="F374" s="29"/>
      <c r="G374" s="29"/>
      <c r="H374" s="29"/>
      <c r="I374" s="29"/>
      <c r="J374" s="30"/>
      <c r="K374" s="30"/>
      <c r="L374" s="31"/>
      <c r="M374" s="29"/>
      <c r="N374" s="29"/>
      <c r="O374" s="29"/>
      <c r="P374" s="79"/>
      <c r="Q374" s="29"/>
      <c r="R374" s="29"/>
      <c r="S374" s="43"/>
      <c r="T374" s="99">
        <f t="shared" si="5"/>
        <v>21</v>
      </c>
      <c r="U374" s="99"/>
      <c r="V374" s="99"/>
      <c r="W374" s="32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4.25" customHeight="1">
      <c r="A375" s="29"/>
      <c r="B375" s="29"/>
      <c r="C375" s="29"/>
      <c r="D375" s="29"/>
      <c r="E375" s="30"/>
      <c r="F375" s="29"/>
      <c r="G375" s="29"/>
      <c r="H375" s="29"/>
      <c r="I375" s="29"/>
      <c r="J375" s="30"/>
      <c r="K375" s="30"/>
      <c r="L375" s="31"/>
      <c r="M375" s="29"/>
      <c r="N375" s="29"/>
      <c r="O375" s="29"/>
      <c r="P375" s="79"/>
      <c r="Q375" s="29"/>
      <c r="R375" s="29"/>
      <c r="S375" s="43"/>
      <c r="T375" s="99">
        <f t="shared" si="5"/>
        <v>21</v>
      </c>
      <c r="U375" s="99"/>
      <c r="V375" s="99"/>
      <c r="W375" s="32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4.25" customHeight="1">
      <c r="A376" s="29"/>
      <c r="B376" s="29"/>
      <c r="C376" s="29"/>
      <c r="D376" s="29"/>
      <c r="E376" s="30"/>
      <c r="F376" s="29"/>
      <c r="G376" s="29"/>
      <c r="H376" s="29"/>
      <c r="I376" s="29"/>
      <c r="J376" s="30"/>
      <c r="K376" s="30"/>
      <c r="L376" s="31"/>
      <c r="M376" s="29"/>
      <c r="N376" s="29"/>
      <c r="O376" s="29"/>
      <c r="P376" s="79"/>
      <c r="Q376" s="29"/>
      <c r="R376" s="29"/>
      <c r="S376" s="43"/>
      <c r="T376" s="99">
        <f t="shared" si="5"/>
        <v>21</v>
      </c>
      <c r="U376" s="99"/>
      <c r="V376" s="99"/>
      <c r="W376" s="32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4.25" customHeight="1">
      <c r="A377" s="29"/>
      <c r="B377" s="29"/>
      <c r="C377" s="29"/>
      <c r="D377" s="29"/>
      <c r="E377" s="30"/>
      <c r="F377" s="29"/>
      <c r="G377" s="29"/>
      <c r="H377" s="29"/>
      <c r="I377" s="29"/>
      <c r="J377" s="30"/>
      <c r="K377" s="30"/>
      <c r="L377" s="31"/>
      <c r="M377" s="29"/>
      <c r="N377" s="29"/>
      <c r="O377" s="29"/>
      <c r="P377" s="79"/>
      <c r="Q377" s="29"/>
      <c r="R377" s="29"/>
      <c r="S377" s="43"/>
      <c r="T377" s="99">
        <f t="shared" si="5"/>
        <v>21</v>
      </c>
      <c r="U377" s="99"/>
      <c r="V377" s="99"/>
      <c r="W377" s="32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4.25" customHeight="1">
      <c r="A378" s="29"/>
      <c r="B378" s="29"/>
      <c r="C378" s="29"/>
      <c r="D378" s="29"/>
      <c r="E378" s="30"/>
      <c r="F378" s="29"/>
      <c r="G378" s="29"/>
      <c r="H378" s="29"/>
      <c r="I378" s="29"/>
      <c r="J378" s="30"/>
      <c r="K378" s="30"/>
      <c r="L378" s="31"/>
      <c r="M378" s="29"/>
      <c r="N378" s="29"/>
      <c r="O378" s="29"/>
      <c r="P378" s="79"/>
      <c r="Q378" s="29"/>
      <c r="R378" s="29"/>
      <c r="S378" s="43"/>
      <c r="T378" s="99">
        <f t="shared" si="5"/>
        <v>21</v>
      </c>
      <c r="U378" s="99"/>
      <c r="V378" s="99"/>
      <c r="W378" s="32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4.25" customHeight="1">
      <c r="A379" s="29"/>
      <c r="B379" s="29"/>
      <c r="C379" s="29"/>
      <c r="D379" s="29"/>
      <c r="E379" s="30"/>
      <c r="F379" s="29"/>
      <c r="G379" s="29"/>
      <c r="H379" s="29"/>
      <c r="I379" s="29"/>
      <c r="J379" s="30"/>
      <c r="K379" s="30"/>
      <c r="L379" s="31"/>
      <c r="M379" s="29"/>
      <c r="N379" s="29"/>
      <c r="O379" s="29"/>
      <c r="P379" s="79"/>
      <c r="Q379" s="29"/>
      <c r="R379" s="29"/>
      <c r="S379" s="43"/>
      <c r="T379" s="99">
        <f t="shared" si="5"/>
        <v>21</v>
      </c>
      <c r="U379" s="99"/>
      <c r="V379" s="99"/>
      <c r="W379" s="32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4.25" customHeight="1">
      <c r="A380" s="29"/>
      <c r="B380" s="29"/>
      <c r="C380" s="29"/>
      <c r="D380" s="29"/>
      <c r="E380" s="30"/>
      <c r="F380" s="29"/>
      <c r="G380" s="29"/>
      <c r="H380" s="29"/>
      <c r="I380" s="29"/>
      <c r="J380" s="30"/>
      <c r="K380" s="30"/>
      <c r="L380" s="31"/>
      <c r="M380" s="29"/>
      <c r="N380" s="29"/>
      <c r="O380" s="29"/>
      <c r="P380" s="79"/>
      <c r="Q380" s="29"/>
      <c r="R380" s="29"/>
      <c r="S380" s="43"/>
      <c r="T380" s="99">
        <f t="shared" si="5"/>
        <v>21</v>
      </c>
      <c r="U380" s="99"/>
      <c r="V380" s="99"/>
      <c r="W380" s="32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4.25" customHeight="1">
      <c r="A381" s="29"/>
      <c r="B381" s="29"/>
      <c r="C381" s="29"/>
      <c r="D381" s="29"/>
      <c r="E381" s="30"/>
      <c r="F381" s="29"/>
      <c r="G381" s="29"/>
      <c r="H381" s="29"/>
      <c r="I381" s="29"/>
      <c r="J381" s="30"/>
      <c r="K381" s="30"/>
      <c r="L381" s="31"/>
      <c r="M381" s="29"/>
      <c r="N381" s="29"/>
      <c r="O381" s="29"/>
      <c r="P381" s="79"/>
      <c r="Q381" s="29"/>
      <c r="R381" s="29"/>
      <c r="S381" s="43"/>
      <c r="T381" s="99">
        <f t="shared" si="5"/>
        <v>21</v>
      </c>
      <c r="U381" s="99"/>
      <c r="V381" s="99"/>
      <c r="W381" s="32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4.25" customHeight="1">
      <c r="A382" s="29"/>
      <c r="B382" s="29"/>
      <c r="C382" s="29"/>
      <c r="D382" s="29"/>
      <c r="E382" s="30"/>
      <c r="F382" s="29"/>
      <c r="G382" s="29"/>
      <c r="H382" s="29"/>
      <c r="I382" s="29"/>
      <c r="J382" s="30"/>
      <c r="K382" s="30"/>
      <c r="L382" s="31"/>
      <c r="M382" s="29"/>
      <c r="N382" s="29"/>
      <c r="O382" s="29"/>
      <c r="P382" s="79"/>
      <c r="Q382" s="29"/>
      <c r="R382" s="29"/>
      <c r="S382" s="43"/>
      <c r="T382" s="99">
        <f t="shared" si="5"/>
        <v>21</v>
      </c>
      <c r="U382" s="99"/>
      <c r="V382" s="99"/>
      <c r="W382" s="32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4.25" customHeight="1">
      <c r="A383" s="29"/>
      <c r="B383" s="29"/>
      <c r="C383" s="29"/>
      <c r="D383" s="29"/>
      <c r="E383" s="30"/>
      <c r="F383" s="29"/>
      <c r="G383" s="29"/>
      <c r="H383" s="29"/>
      <c r="I383" s="29"/>
      <c r="J383" s="30"/>
      <c r="K383" s="30"/>
      <c r="L383" s="31"/>
      <c r="M383" s="29"/>
      <c r="N383" s="29"/>
      <c r="O383" s="29"/>
      <c r="P383" s="79"/>
      <c r="Q383" s="29"/>
      <c r="R383" s="29"/>
      <c r="S383" s="43"/>
      <c r="T383" s="99">
        <f t="shared" si="5"/>
        <v>21</v>
      </c>
      <c r="U383" s="99"/>
      <c r="V383" s="99"/>
      <c r="W383" s="32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4.25" customHeight="1">
      <c r="A384" s="29"/>
      <c r="B384" s="29"/>
      <c r="C384" s="29"/>
      <c r="D384" s="29"/>
      <c r="E384" s="30"/>
      <c r="F384" s="29"/>
      <c r="G384" s="29"/>
      <c r="H384" s="29"/>
      <c r="I384" s="29"/>
      <c r="J384" s="30"/>
      <c r="K384" s="30"/>
      <c r="L384" s="31"/>
      <c r="M384" s="29"/>
      <c r="N384" s="29"/>
      <c r="O384" s="29"/>
      <c r="P384" s="79"/>
      <c r="Q384" s="29"/>
      <c r="R384" s="29"/>
      <c r="S384" s="43"/>
      <c r="T384" s="99">
        <f t="shared" si="5"/>
        <v>21</v>
      </c>
      <c r="U384" s="99"/>
      <c r="V384" s="99"/>
      <c r="W384" s="32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4.25" customHeight="1">
      <c r="A385" s="29"/>
      <c r="B385" s="29"/>
      <c r="C385" s="29"/>
      <c r="D385" s="29"/>
      <c r="E385" s="30"/>
      <c r="F385" s="29"/>
      <c r="G385" s="29"/>
      <c r="H385" s="29"/>
      <c r="I385" s="29"/>
      <c r="J385" s="30"/>
      <c r="K385" s="30"/>
      <c r="L385" s="31"/>
      <c r="M385" s="29"/>
      <c r="N385" s="29"/>
      <c r="O385" s="29"/>
      <c r="P385" s="79"/>
      <c r="Q385" s="29"/>
      <c r="R385" s="29"/>
      <c r="S385" s="43"/>
      <c r="T385" s="99">
        <f t="shared" si="5"/>
        <v>21</v>
      </c>
      <c r="U385" s="99"/>
      <c r="V385" s="99"/>
      <c r="W385" s="32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4.25" customHeight="1">
      <c r="A386" s="29"/>
      <c r="B386" s="29"/>
      <c r="C386" s="29"/>
      <c r="D386" s="29"/>
      <c r="E386" s="30"/>
      <c r="F386" s="29"/>
      <c r="G386" s="29"/>
      <c r="H386" s="29"/>
      <c r="I386" s="29"/>
      <c r="J386" s="30"/>
      <c r="K386" s="30"/>
      <c r="L386" s="31"/>
      <c r="M386" s="29"/>
      <c r="N386" s="29"/>
      <c r="O386" s="29"/>
      <c r="P386" s="79"/>
      <c r="Q386" s="29"/>
      <c r="R386" s="29"/>
      <c r="S386" s="43"/>
      <c r="T386" s="99">
        <f t="shared" si="5"/>
        <v>21</v>
      </c>
      <c r="U386" s="99"/>
      <c r="V386" s="99"/>
      <c r="W386" s="32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4.25" customHeight="1">
      <c r="A387" s="29"/>
      <c r="B387" s="29"/>
      <c r="C387" s="29"/>
      <c r="D387" s="29"/>
      <c r="E387" s="30"/>
      <c r="F387" s="29"/>
      <c r="G387" s="29"/>
      <c r="H387" s="29"/>
      <c r="I387" s="29"/>
      <c r="J387" s="30"/>
      <c r="K387" s="30"/>
      <c r="L387" s="31"/>
      <c r="M387" s="29"/>
      <c r="N387" s="29"/>
      <c r="O387" s="29"/>
      <c r="P387" s="79"/>
      <c r="Q387" s="29"/>
      <c r="R387" s="29"/>
      <c r="S387" s="43"/>
      <c r="T387" s="99">
        <f t="shared" ref="T387:T450" si="6">Q387+21</f>
        <v>21</v>
      </c>
      <c r="U387" s="99"/>
      <c r="V387" s="99"/>
      <c r="W387" s="32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4.25" customHeight="1">
      <c r="A388" s="29"/>
      <c r="B388" s="29"/>
      <c r="C388" s="29"/>
      <c r="D388" s="29"/>
      <c r="E388" s="30"/>
      <c r="F388" s="29"/>
      <c r="G388" s="29"/>
      <c r="H388" s="29"/>
      <c r="I388" s="29"/>
      <c r="J388" s="30"/>
      <c r="K388" s="30"/>
      <c r="L388" s="31"/>
      <c r="M388" s="29"/>
      <c r="N388" s="29"/>
      <c r="O388" s="29"/>
      <c r="P388" s="79"/>
      <c r="Q388" s="29"/>
      <c r="R388" s="29"/>
      <c r="S388" s="43"/>
      <c r="T388" s="99">
        <f t="shared" si="6"/>
        <v>21</v>
      </c>
      <c r="U388" s="99"/>
      <c r="V388" s="99"/>
      <c r="W388" s="32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4.25" customHeight="1">
      <c r="A389" s="29"/>
      <c r="B389" s="29"/>
      <c r="C389" s="29"/>
      <c r="D389" s="29"/>
      <c r="E389" s="30"/>
      <c r="F389" s="29"/>
      <c r="G389" s="29"/>
      <c r="H389" s="29"/>
      <c r="I389" s="29"/>
      <c r="J389" s="30"/>
      <c r="K389" s="30"/>
      <c r="L389" s="31"/>
      <c r="M389" s="29"/>
      <c r="N389" s="29"/>
      <c r="O389" s="29"/>
      <c r="P389" s="79"/>
      <c r="Q389" s="29"/>
      <c r="R389" s="29"/>
      <c r="S389" s="43"/>
      <c r="T389" s="99">
        <f t="shared" si="6"/>
        <v>21</v>
      </c>
      <c r="U389" s="99"/>
      <c r="V389" s="99"/>
      <c r="W389" s="32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4.25" customHeight="1">
      <c r="A390" s="29"/>
      <c r="B390" s="29"/>
      <c r="C390" s="29"/>
      <c r="D390" s="29"/>
      <c r="E390" s="30"/>
      <c r="F390" s="29"/>
      <c r="G390" s="29"/>
      <c r="H390" s="29"/>
      <c r="I390" s="29"/>
      <c r="J390" s="30"/>
      <c r="K390" s="30"/>
      <c r="L390" s="31"/>
      <c r="M390" s="29"/>
      <c r="N390" s="29"/>
      <c r="O390" s="29"/>
      <c r="P390" s="79"/>
      <c r="Q390" s="29"/>
      <c r="R390" s="29"/>
      <c r="S390" s="43"/>
      <c r="T390" s="99">
        <f t="shared" si="6"/>
        <v>21</v>
      </c>
      <c r="U390" s="99"/>
      <c r="V390" s="99"/>
      <c r="W390" s="32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4.25" customHeight="1">
      <c r="A391" s="29"/>
      <c r="B391" s="29"/>
      <c r="C391" s="29"/>
      <c r="D391" s="29"/>
      <c r="E391" s="30"/>
      <c r="F391" s="29"/>
      <c r="G391" s="29"/>
      <c r="H391" s="29"/>
      <c r="I391" s="29"/>
      <c r="J391" s="30"/>
      <c r="K391" s="30"/>
      <c r="L391" s="31"/>
      <c r="M391" s="29"/>
      <c r="N391" s="29"/>
      <c r="O391" s="29"/>
      <c r="P391" s="79"/>
      <c r="Q391" s="29"/>
      <c r="R391" s="29"/>
      <c r="S391" s="43"/>
      <c r="T391" s="99">
        <f t="shared" si="6"/>
        <v>21</v>
      </c>
      <c r="U391" s="99"/>
      <c r="V391" s="99"/>
      <c r="W391" s="32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4.25" customHeight="1">
      <c r="A392" s="29"/>
      <c r="B392" s="29"/>
      <c r="C392" s="29"/>
      <c r="D392" s="29"/>
      <c r="E392" s="30"/>
      <c r="F392" s="29"/>
      <c r="G392" s="29"/>
      <c r="H392" s="29"/>
      <c r="I392" s="29"/>
      <c r="J392" s="30"/>
      <c r="K392" s="30"/>
      <c r="L392" s="31"/>
      <c r="M392" s="29"/>
      <c r="N392" s="29"/>
      <c r="O392" s="29"/>
      <c r="P392" s="79"/>
      <c r="Q392" s="29"/>
      <c r="R392" s="29"/>
      <c r="S392" s="43"/>
      <c r="T392" s="99">
        <f t="shared" si="6"/>
        <v>21</v>
      </c>
      <c r="U392" s="99"/>
      <c r="V392" s="99"/>
      <c r="W392" s="32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4.25" customHeight="1">
      <c r="A393" s="29"/>
      <c r="B393" s="29"/>
      <c r="C393" s="29"/>
      <c r="D393" s="29"/>
      <c r="E393" s="30"/>
      <c r="F393" s="29"/>
      <c r="G393" s="29"/>
      <c r="H393" s="29"/>
      <c r="I393" s="29"/>
      <c r="J393" s="30"/>
      <c r="K393" s="30"/>
      <c r="L393" s="31"/>
      <c r="M393" s="29"/>
      <c r="N393" s="29"/>
      <c r="O393" s="29"/>
      <c r="P393" s="79"/>
      <c r="Q393" s="29"/>
      <c r="R393" s="29"/>
      <c r="S393" s="43"/>
      <c r="T393" s="99">
        <f t="shared" si="6"/>
        <v>21</v>
      </c>
      <c r="U393" s="99"/>
      <c r="V393" s="99"/>
      <c r="W393" s="32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4.25" customHeight="1">
      <c r="A394" s="29"/>
      <c r="B394" s="29"/>
      <c r="C394" s="29"/>
      <c r="D394" s="29"/>
      <c r="E394" s="30"/>
      <c r="F394" s="29"/>
      <c r="G394" s="29"/>
      <c r="H394" s="29"/>
      <c r="I394" s="29"/>
      <c r="J394" s="30"/>
      <c r="K394" s="30"/>
      <c r="L394" s="31"/>
      <c r="M394" s="29"/>
      <c r="N394" s="29"/>
      <c r="O394" s="29"/>
      <c r="P394" s="79"/>
      <c r="Q394" s="29"/>
      <c r="R394" s="29"/>
      <c r="S394" s="43"/>
      <c r="T394" s="99">
        <f t="shared" si="6"/>
        <v>21</v>
      </c>
      <c r="U394" s="99"/>
      <c r="V394" s="99"/>
      <c r="W394" s="32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4.25" customHeight="1">
      <c r="A395" s="29"/>
      <c r="B395" s="29"/>
      <c r="C395" s="29"/>
      <c r="D395" s="29"/>
      <c r="E395" s="30"/>
      <c r="F395" s="29"/>
      <c r="G395" s="29"/>
      <c r="H395" s="29"/>
      <c r="I395" s="29"/>
      <c r="J395" s="30"/>
      <c r="K395" s="30"/>
      <c r="L395" s="31"/>
      <c r="M395" s="29"/>
      <c r="N395" s="29"/>
      <c r="O395" s="29"/>
      <c r="P395" s="79"/>
      <c r="Q395" s="29"/>
      <c r="R395" s="29"/>
      <c r="S395" s="43"/>
      <c r="T395" s="99">
        <f t="shared" si="6"/>
        <v>21</v>
      </c>
      <c r="U395" s="99"/>
      <c r="V395" s="99"/>
      <c r="W395" s="32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4.25" customHeight="1">
      <c r="A396" s="29"/>
      <c r="B396" s="29"/>
      <c r="C396" s="29"/>
      <c r="D396" s="29"/>
      <c r="E396" s="30"/>
      <c r="F396" s="29"/>
      <c r="G396" s="29"/>
      <c r="H396" s="29"/>
      <c r="I396" s="29"/>
      <c r="J396" s="30"/>
      <c r="K396" s="30"/>
      <c r="L396" s="31"/>
      <c r="M396" s="29"/>
      <c r="N396" s="29"/>
      <c r="O396" s="29"/>
      <c r="P396" s="79"/>
      <c r="Q396" s="29"/>
      <c r="R396" s="29"/>
      <c r="S396" s="43"/>
      <c r="T396" s="99">
        <f t="shared" si="6"/>
        <v>21</v>
      </c>
      <c r="U396" s="99"/>
      <c r="V396" s="99"/>
      <c r="W396" s="32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4.25" customHeight="1">
      <c r="A397" s="29"/>
      <c r="B397" s="29"/>
      <c r="C397" s="29"/>
      <c r="D397" s="29"/>
      <c r="E397" s="30"/>
      <c r="F397" s="29"/>
      <c r="G397" s="29"/>
      <c r="H397" s="29"/>
      <c r="I397" s="29"/>
      <c r="J397" s="30"/>
      <c r="K397" s="30"/>
      <c r="L397" s="31"/>
      <c r="M397" s="29"/>
      <c r="N397" s="29"/>
      <c r="O397" s="29"/>
      <c r="P397" s="79"/>
      <c r="Q397" s="29"/>
      <c r="R397" s="29"/>
      <c r="S397" s="43"/>
      <c r="T397" s="99">
        <f t="shared" si="6"/>
        <v>21</v>
      </c>
      <c r="U397" s="99"/>
      <c r="V397" s="99"/>
      <c r="W397" s="32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4.25" customHeight="1">
      <c r="A398" s="29"/>
      <c r="B398" s="29"/>
      <c r="C398" s="29"/>
      <c r="D398" s="29"/>
      <c r="E398" s="30"/>
      <c r="F398" s="29"/>
      <c r="G398" s="29"/>
      <c r="H398" s="29"/>
      <c r="I398" s="29"/>
      <c r="J398" s="30"/>
      <c r="K398" s="30"/>
      <c r="L398" s="31"/>
      <c r="M398" s="29"/>
      <c r="N398" s="29"/>
      <c r="O398" s="29"/>
      <c r="P398" s="79"/>
      <c r="Q398" s="29"/>
      <c r="R398" s="29"/>
      <c r="S398" s="43"/>
      <c r="T398" s="99">
        <f t="shared" si="6"/>
        <v>21</v>
      </c>
      <c r="U398" s="99"/>
      <c r="V398" s="99"/>
      <c r="W398" s="32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4.25" customHeight="1">
      <c r="A399" s="29"/>
      <c r="B399" s="29"/>
      <c r="C399" s="29"/>
      <c r="D399" s="29"/>
      <c r="E399" s="30"/>
      <c r="F399" s="29"/>
      <c r="G399" s="29"/>
      <c r="H399" s="29"/>
      <c r="I399" s="29"/>
      <c r="J399" s="30"/>
      <c r="K399" s="30"/>
      <c r="L399" s="31"/>
      <c r="M399" s="29"/>
      <c r="N399" s="29"/>
      <c r="O399" s="29"/>
      <c r="P399" s="79"/>
      <c r="Q399" s="29"/>
      <c r="R399" s="29"/>
      <c r="S399" s="43"/>
      <c r="T399" s="99">
        <f t="shared" si="6"/>
        <v>21</v>
      </c>
      <c r="U399" s="99"/>
      <c r="V399" s="99"/>
      <c r="W399" s="32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4.25" customHeight="1">
      <c r="A400" s="29"/>
      <c r="B400" s="29"/>
      <c r="C400" s="29"/>
      <c r="D400" s="29"/>
      <c r="E400" s="30"/>
      <c r="F400" s="29"/>
      <c r="G400" s="29"/>
      <c r="H400" s="29"/>
      <c r="I400" s="29"/>
      <c r="J400" s="30"/>
      <c r="K400" s="30"/>
      <c r="L400" s="31"/>
      <c r="M400" s="29"/>
      <c r="N400" s="29"/>
      <c r="O400" s="29"/>
      <c r="P400" s="79"/>
      <c r="Q400" s="29"/>
      <c r="R400" s="29"/>
      <c r="S400" s="43"/>
      <c r="T400" s="99">
        <f t="shared" si="6"/>
        <v>21</v>
      </c>
      <c r="U400" s="99"/>
      <c r="V400" s="99"/>
      <c r="W400" s="32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4.25" customHeight="1">
      <c r="A401" s="29"/>
      <c r="B401" s="29"/>
      <c r="C401" s="29"/>
      <c r="D401" s="29"/>
      <c r="E401" s="30"/>
      <c r="F401" s="29"/>
      <c r="G401" s="29"/>
      <c r="H401" s="29"/>
      <c r="I401" s="29"/>
      <c r="J401" s="30"/>
      <c r="K401" s="30"/>
      <c r="L401" s="31"/>
      <c r="M401" s="29"/>
      <c r="N401" s="29"/>
      <c r="O401" s="29"/>
      <c r="P401" s="79"/>
      <c r="Q401" s="29"/>
      <c r="R401" s="29"/>
      <c r="S401" s="43"/>
      <c r="T401" s="99">
        <f t="shared" si="6"/>
        <v>21</v>
      </c>
      <c r="U401" s="99"/>
      <c r="V401" s="99"/>
      <c r="W401" s="32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4.25" customHeight="1">
      <c r="A402" s="29"/>
      <c r="B402" s="29"/>
      <c r="C402" s="29"/>
      <c r="D402" s="29"/>
      <c r="E402" s="30"/>
      <c r="F402" s="29"/>
      <c r="G402" s="29"/>
      <c r="H402" s="29"/>
      <c r="I402" s="29"/>
      <c r="J402" s="30"/>
      <c r="K402" s="30"/>
      <c r="L402" s="31"/>
      <c r="M402" s="29"/>
      <c r="N402" s="29"/>
      <c r="O402" s="29"/>
      <c r="P402" s="79"/>
      <c r="Q402" s="29"/>
      <c r="R402" s="29"/>
      <c r="S402" s="43"/>
      <c r="T402" s="99">
        <f t="shared" si="6"/>
        <v>21</v>
      </c>
      <c r="U402" s="99"/>
      <c r="V402" s="99"/>
      <c r="W402" s="32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4.25" customHeight="1">
      <c r="A403" s="29"/>
      <c r="B403" s="29"/>
      <c r="C403" s="29"/>
      <c r="D403" s="29"/>
      <c r="E403" s="30"/>
      <c r="F403" s="29"/>
      <c r="G403" s="29"/>
      <c r="H403" s="29"/>
      <c r="I403" s="29"/>
      <c r="J403" s="30"/>
      <c r="K403" s="30"/>
      <c r="L403" s="31"/>
      <c r="M403" s="29"/>
      <c r="N403" s="29"/>
      <c r="O403" s="29"/>
      <c r="P403" s="79"/>
      <c r="Q403" s="29"/>
      <c r="R403" s="29"/>
      <c r="S403" s="43"/>
      <c r="T403" s="99">
        <f t="shared" si="6"/>
        <v>21</v>
      </c>
      <c r="U403" s="99"/>
      <c r="V403" s="99"/>
      <c r="W403" s="32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4.25" customHeight="1">
      <c r="A404" s="29"/>
      <c r="B404" s="29"/>
      <c r="C404" s="29"/>
      <c r="D404" s="29"/>
      <c r="E404" s="30"/>
      <c r="F404" s="29"/>
      <c r="G404" s="29"/>
      <c r="H404" s="29"/>
      <c r="I404" s="29"/>
      <c r="J404" s="30"/>
      <c r="K404" s="30"/>
      <c r="L404" s="31"/>
      <c r="M404" s="29"/>
      <c r="N404" s="29"/>
      <c r="O404" s="29"/>
      <c r="P404" s="79"/>
      <c r="Q404" s="29"/>
      <c r="R404" s="29"/>
      <c r="S404" s="43"/>
      <c r="T404" s="99">
        <f t="shared" si="6"/>
        <v>21</v>
      </c>
      <c r="U404" s="99"/>
      <c r="V404" s="99"/>
      <c r="W404" s="32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4.25" customHeight="1">
      <c r="A405" s="29"/>
      <c r="B405" s="29"/>
      <c r="C405" s="29"/>
      <c r="D405" s="29"/>
      <c r="E405" s="30"/>
      <c r="F405" s="29"/>
      <c r="G405" s="29"/>
      <c r="H405" s="29"/>
      <c r="I405" s="29"/>
      <c r="J405" s="30"/>
      <c r="K405" s="30"/>
      <c r="L405" s="31"/>
      <c r="M405" s="29"/>
      <c r="N405" s="29"/>
      <c r="O405" s="29"/>
      <c r="P405" s="79"/>
      <c r="Q405" s="29"/>
      <c r="R405" s="29"/>
      <c r="S405" s="43"/>
      <c r="T405" s="99">
        <f t="shared" si="6"/>
        <v>21</v>
      </c>
      <c r="U405" s="99"/>
      <c r="V405" s="99"/>
      <c r="W405" s="32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4.25" customHeight="1">
      <c r="A406" s="29"/>
      <c r="B406" s="29"/>
      <c r="C406" s="29"/>
      <c r="D406" s="29"/>
      <c r="E406" s="30"/>
      <c r="F406" s="29"/>
      <c r="G406" s="29"/>
      <c r="H406" s="29"/>
      <c r="I406" s="29"/>
      <c r="J406" s="30"/>
      <c r="K406" s="30"/>
      <c r="L406" s="31"/>
      <c r="M406" s="29"/>
      <c r="N406" s="29"/>
      <c r="O406" s="29"/>
      <c r="P406" s="79"/>
      <c r="Q406" s="29"/>
      <c r="R406" s="29"/>
      <c r="S406" s="43"/>
      <c r="T406" s="99">
        <f t="shared" si="6"/>
        <v>21</v>
      </c>
      <c r="U406" s="99"/>
      <c r="V406" s="99"/>
      <c r="W406" s="32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4.25" customHeight="1">
      <c r="A407" s="29"/>
      <c r="B407" s="29"/>
      <c r="C407" s="29"/>
      <c r="D407" s="29"/>
      <c r="E407" s="30"/>
      <c r="F407" s="29"/>
      <c r="G407" s="29"/>
      <c r="H407" s="29"/>
      <c r="I407" s="29"/>
      <c r="J407" s="30"/>
      <c r="K407" s="30"/>
      <c r="L407" s="31"/>
      <c r="M407" s="29"/>
      <c r="N407" s="29"/>
      <c r="O407" s="29"/>
      <c r="P407" s="79"/>
      <c r="Q407" s="29"/>
      <c r="R407" s="29"/>
      <c r="S407" s="43"/>
      <c r="T407" s="99">
        <f t="shared" si="6"/>
        <v>21</v>
      </c>
      <c r="U407" s="99"/>
      <c r="V407" s="99"/>
      <c r="W407" s="32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4.25" customHeight="1">
      <c r="A408" s="29"/>
      <c r="B408" s="29"/>
      <c r="C408" s="29"/>
      <c r="D408" s="29"/>
      <c r="E408" s="30"/>
      <c r="F408" s="29"/>
      <c r="G408" s="29"/>
      <c r="H408" s="29"/>
      <c r="I408" s="29"/>
      <c r="J408" s="30"/>
      <c r="K408" s="30"/>
      <c r="L408" s="31"/>
      <c r="M408" s="29"/>
      <c r="N408" s="29"/>
      <c r="O408" s="29"/>
      <c r="P408" s="79"/>
      <c r="Q408" s="29"/>
      <c r="R408" s="29"/>
      <c r="S408" s="43"/>
      <c r="T408" s="99">
        <f t="shared" si="6"/>
        <v>21</v>
      </c>
      <c r="U408" s="99"/>
      <c r="V408" s="99"/>
      <c r="W408" s="32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4.25" customHeight="1">
      <c r="A409" s="29"/>
      <c r="B409" s="29"/>
      <c r="C409" s="29"/>
      <c r="D409" s="29"/>
      <c r="E409" s="30"/>
      <c r="F409" s="29"/>
      <c r="G409" s="29"/>
      <c r="H409" s="29"/>
      <c r="I409" s="29"/>
      <c r="J409" s="30"/>
      <c r="K409" s="30"/>
      <c r="L409" s="31"/>
      <c r="M409" s="29"/>
      <c r="N409" s="29"/>
      <c r="O409" s="29"/>
      <c r="P409" s="79"/>
      <c r="Q409" s="29"/>
      <c r="R409" s="29"/>
      <c r="S409" s="43"/>
      <c r="T409" s="99">
        <f t="shared" si="6"/>
        <v>21</v>
      </c>
      <c r="U409" s="99"/>
      <c r="V409" s="99"/>
      <c r="W409" s="32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4.25" customHeight="1">
      <c r="A410" s="29"/>
      <c r="B410" s="29"/>
      <c r="C410" s="29"/>
      <c r="D410" s="29"/>
      <c r="E410" s="30"/>
      <c r="F410" s="29"/>
      <c r="G410" s="29"/>
      <c r="H410" s="29"/>
      <c r="I410" s="29"/>
      <c r="J410" s="30"/>
      <c r="K410" s="30"/>
      <c r="L410" s="31"/>
      <c r="M410" s="29"/>
      <c r="N410" s="29"/>
      <c r="O410" s="29"/>
      <c r="P410" s="79"/>
      <c r="Q410" s="29"/>
      <c r="R410" s="29"/>
      <c r="S410" s="43"/>
      <c r="T410" s="99">
        <f t="shared" si="6"/>
        <v>21</v>
      </c>
      <c r="U410" s="99"/>
      <c r="V410" s="99"/>
      <c r="W410" s="32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4.25" customHeight="1">
      <c r="A411" s="29"/>
      <c r="B411" s="29"/>
      <c r="C411" s="29"/>
      <c r="D411" s="29"/>
      <c r="E411" s="30"/>
      <c r="F411" s="29"/>
      <c r="G411" s="29"/>
      <c r="H411" s="29"/>
      <c r="I411" s="29"/>
      <c r="J411" s="30"/>
      <c r="K411" s="30"/>
      <c r="L411" s="31"/>
      <c r="M411" s="29"/>
      <c r="N411" s="29"/>
      <c r="O411" s="29"/>
      <c r="P411" s="79"/>
      <c r="Q411" s="29"/>
      <c r="R411" s="29"/>
      <c r="S411" s="43"/>
      <c r="T411" s="99">
        <f t="shared" si="6"/>
        <v>21</v>
      </c>
      <c r="U411" s="99"/>
      <c r="V411" s="99"/>
      <c r="W411" s="32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4.25" customHeight="1">
      <c r="A412" s="29"/>
      <c r="B412" s="29"/>
      <c r="C412" s="29"/>
      <c r="D412" s="29"/>
      <c r="E412" s="30"/>
      <c r="F412" s="29"/>
      <c r="G412" s="29"/>
      <c r="H412" s="29"/>
      <c r="I412" s="29"/>
      <c r="J412" s="30"/>
      <c r="K412" s="30"/>
      <c r="L412" s="31"/>
      <c r="M412" s="29"/>
      <c r="N412" s="29"/>
      <c r="O412" s="29"/>
      <c r="P412" s="79"/>
      <c r="Q412" s="29"/>
      <c r="R412" s="29"/>
      <c r="S412" s="43"/>
      <c r="T412" s="99">
        <f t="shared" si="6"/>
        <v>21</v>
      </c>
      <c r="U412" s="99"/>
      <c r="V412" s="99"/>
      <c r="W412" s="32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4.25" customHeight="1">
      <c r="A413" s="29"/>
      <c r="B413" s="29"/>
      <c r="C413" s="29"/>
      <c r="D413" s="29"/>
      <c r="E413" s="30"/>
      <c r="F413" s="29"/>
      <c r="G413" s="29"/>
      <c r="H413" s="29"/>
      <c r="I413" s="29"/>
      <c r="J413" s="30"/>
      <c r="K413" s="30"/>
      <c r="L413" s="31"/>
      <c r="M413" s="29"/>
      <c r="N413" s="29"/>
      <c r="O413" s="29"/>
      <c r="P413" s="79"/>
      <c r="Q413" s="29"/>
      <c r="R413" s="29"/>
      <c r="S413" s="43"/>
      <c r="T413" s="99">
        <f t="shared" si="6"/>
        <v>21</v>
      </c>
      <c r="U413" s="99"/>
      <c r="V413" s="99"/>
      <c r="W413" s="32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4.25" customHeight="1">
      <c r="A414" s="29"/>
      <c r="B414" s="29"/>
      <c r="C414" s="29"/>
      <c r="D414" s="29"/>
      <c r="E414" s="30"/>
      <c r="F414" s="29"/>
      <c r="G414" s="29"/>
      <c r="H414" s="29"/>
      <c r="I414" s="29"/>
      <c r="J414" s="30"/>
      <c r="K414" s="30"/>
      <c r="L414" s="31"/>
      <c r="M414" s="29"/>
      <c r="N414" s="29"/>
      <c r="O414" s="29"/>
      <c r="P414" s="79"/>
      <c r="Q414" s="29"/>
      <c r="R414" s="29"/>
      <c r="S414" s="43"/>
      <c r="T414" s="99">
        <f t="shared" si="6"/>
        <v>21</v>
      </c>
      <c r="U414" s="99"/>
      <c r="V414" s="99"/>
      <c r="W414" s="3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4.25" customHeight="1">
      <c r="A415" s="29"/>
      <c r="B415" s="29"/>
      <c r="C415" s="29"/>
      <c r="D415" s="29"/>
      <c r="E415" s="30"/>
      <c r="F415" s="29"/>
      <c r="G415" s="29"/>
      <c r="H415" s="29"/>
      <c r="I415" s="29"/>
      <c r="J415" s="30"/>
      <c r="K415" s="30"/>
      <c r="L415" s="31"/>
      <c r="M415" s="29"/>
      <c r="N415" s="29"/>
      <c r="O415" s="29"/>
      <c r="P415" s="79"/>
      <c r="Q415" s="29"/>
      <c r="R415" s="29"/>
      <c r="S415" s="43"/>
      <c r="T415" s="99">
        <f t="shared" si="6"/>
        <v>21</v>
      </c>
      <c r="U415" s="99"/>
      <c r="V415" s="99"/>
      <c r="W415" s="32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4.25" customHeight="1">
      <c r="A416" s="29"/>
      <c r="B416" s="29"/>
      <c r="C416" s="29"/>
      <c r="D416" s="29"/>
      <c r="E416" s="30"/>
      <c r="F416" s="29"/>
      <c r="G416" s="29"/>
      <c r="H416" s="29"/>
      <c r="I416" s="29"/>
      <c r="J416" s="30"/>
      <c r="K416" s="30"/>
      <c r="L416" s="31"/>
      <c r="M416" s="29"/>
      <c r="N416" s="29"/>
      <c r="O416" s="29"/>
      <c r="P416" s="79"/>
      <c r="Q416" s="29"/>
      <c r="R416" s="29"/>
      <c r="S416" s="43"/>
      <c r="T416" s="99">
        <f t="shared" si="6"/>
        <v>21</v>
      </c>
      <c r="U416" s="99"/>
      <c r="V416" s="99"/>
      <c r="W416" s="32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4.25" customHeight="1">
      <c r="A417" s="29"/>
      <c r="B417" s="29"/>
      <c r="C417" s="29"/>
      <c r="D417" s="29"/>
      <c r="E417" s="30"/>
      <c r="F417" s="29"/>
      <c r="G417" s="29"/>
      <c r="H417" s="29"/>
      <c r="I417" s="29"/>
      <c r="J417" s="30"/>
      <c r="K417" s="30"/>
      <c r="L417" s="31"/>
      <c r="M417" s="29"/>
      <c r="N417" s="29"/>
      <c r="O417" s="29"/>
      <c r="P417" s="79"/>
      <c r="Q417" s="29"/>
      <c r="R417" s="29"/>
      <c r="S417" s="43"/>
      <c r="T417" s="99">
        <f t="shared" si="6"/>
        <v>21</v>
      </c>
      <c r="U417" s="99"/>
      <c r="V417" s="99"/>
      <c r="W417" s="32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4.25" customHeight="1">
      <c r="A418" s="29"/>
      <c r="B418" s="29"/>
      <c r="C418" s="29"/>
      <c r="D418" s="29"/>
      <c r="E418" s="30"/>
      <c r="F418" s="29"/>
      <c r="G418" s="29"/>
      <c r="H418" s="29"/>
      <c r="I418" s="29"/>
      <c r="J418" s="30"/>
      <c r="K418" s="30"/>
      <c r="L418" s="31"/>
      <c r="M418" s="29"/>
      <c r="N418" s="29"/>
      <c r="O418" s="29"/>
      <c r="P418" s="79"/>
      <c r="Q418" s="29"/>
      <c r="R418" s="29"/>
      <c r="S418" s="43"/>
      <c r="T418" s="99">
        <f t="shared" si="6"/>
        <v>21</v>
      </c>
      <c r="U418" s="99"/>
      <c r="V418" s="99"/>
      <c r="W418" s="32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4.25" customHeight="1">
      <c r="A419" s="29"/>
      <c r="B419" s="29"/>
      <c r="C419" s="29"/>
      <c r="D419" s="29"/>
      <c r="E419" s="30"/>
      <c r="F419" s="29"/>
      <c r="G419" s="29"/>
      <c r="H419" s="29"/>
      <c r="I419" s="29"/>
      <c r="J419" s="30"/>
      <c r="K419" s="30"/>
      <c r="L419" s="31"/>
      <c r="M419" s="29"/>
      <c r="N419" s="29"/>
      <c r="O419" s="29"/>
      <c r="P419" s="79"/>
      <c r="Q419" s="29"/>
      <c r="R419" s="29"/>
      <c r="S419" s="43"/>
      <c r="T419" s="99">
        <f t="shared" si="6"/>
        <v>21</v>
      </c>
      <c r="U419" s="99"/>
      <c r="V419" s="99"/>
      <c r="W419" s="32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4.25" customHeight="1">
      <c r="A420" s="29"/>
      <c r="B420" s="29"/>
      <c r="C420" s="29"/>
      <c r="D420" s="29"/>
      <c r="E420" s="30"/>
      <c r="F420" s="29"/>
      <c r="G420" s="29"/>
      <c r="H420" s="29"/>
      <c r="I420" s="29"/>
      <c r="J420" s="30"/>
      <c r="K420" s="30"/>
      <c r="L420" s="31"/>
      <c r="M420" s="29"/>
      <c r="N420" s="29"/>
      <c r="O420" s="29"/>
      <c r="P420" s="79"/>
      <c r="Q420" s="29"/>
      <c r="R420" s="29"/>
      <c r="S420" s="43"/>
      <c r="T420" s="99">
        <f t="shared" si="6"/>
        <v>21</v>
      </c>
      <c r="U420" s="99"/>
      <c r="V420" s="99"/>
      <c r="W420" s="32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4.25" customHeight="1">
      <c r="A421" s="29"/>
      <c r="B421" s="29"/>
      <c r="C421" s="29"/>
      <c r="D421" s="29"/>
      <c r="E421" s="30"/>
      <c r="F421" s="29"/>
      <c r="G421" s="29"/>
      <c r="H421" s="29"/>
      <c r="I421" s="29"/>
      <c r="J421" s="30"/>
      <c r="K421" s="30"/>
      <c r="L421" s="31"/>
      <c r="M421" s="29"/>
      <c r="N421" s="29"/>
      <c r="O421" s="29"/>
      <c r="P421" s="79"/>
      <c r="Q421" s="29"/>
      <c r="R421" s="29"/>
      <c r="S421" s="43"/>
      <c r="T421" s="99">
        <f t="shared" si="6"/>
        <v>21</v>
      </c>
      <c r="U421" s="99"/>
      <c r="V421" s="99"/>
      <c r="W421" s="32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4.25" customHeight="1">
      <c r="A422" s="29"/>
      <c r="B422" s="29"/>
      <c r="C422" s="29"/>
      <c r="D422" s="29"/>
      <c r="E422" s="30"/>
      <c r="F422" s="29"/>
      <c r="G422" s="29"/>
      <c r="H422" s="29"/>
      <c r="I422" s="29"/>
      <c r="J422" s="30"/>
      <c r="K422" s="30"/>
      <c r="L422" s="31"/>
      <c r="M422" s="29"/>
      <c r="N422" s="29"/>
      <c r="O422" s="29"/>
      <c r="P422" s="79"/>
      <c r="Q422" s="29"/>
      <c r="R422" s="29"/>
      <c r="S422" s="43"/>
      <c r="T422" s="99">
        <f t="shared" si="6"/>
        <v>21</v>
      </c>
      <c r="U422" s="99"/>
      <c r="V422" s="99"/>
      <c r="W422" s="32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4.25" customHeight="1">
      <c r="A423" s="29"/>
      <c r="B423" s="29"/>
      <c r="C423" s="29"/>
      <c r="D423" s="29"/>
      <c r="E423" s="30"/>
      <c r="F423" s="29"/>
      <c r="G423" s="29"/>
      <c r="H423" s="29"/>
      <c r="I423" s="29"/>
      <c r="J423" s="30"/>
      <c r="K423" s="30"/>
      <c r="L423" s="31"/>
      <c r="M423" s="29"/>
      <c r="N423" s="29"/>
      <c r="O423" s="29"/>
      <c r="P423" s="79"/>
      <c r="Q423" s="29"/>
      <c r="R423" s="29"/>
      <c r="S423" s="43"/>
      <c r="T423" s="99">
        <f t="shared" si="6"/>
        <v>21</v>
      </c>
      <c r="U423" s="99"/>
      <c r="V423" s="99"/>
      <c r="W423" s="32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4.25" customHeight="1">
      <c r="A424" s="29"/>
      <c r="B424" s="29"/>
      <c r="C424" s="29"/>
      <c r="D424" s="29"/>
      <c r="E424" s="30"/>
      <c r="F424" s="29"/>
      <c r="G424" s="29"/>
      <c r="H424" s="29"/>
      <c r="I424" s="29"/>
      <c r="J424" s="30"/>
      <c r="K424" s="30"/>
      <c r="L424" s="31"/>
      <c r="M424" s="29"/>
      <c r="N424" s="29"/>
      <c r="O424" s="29"/>
      <c r="P424" s="79"/>
      <c r="Q424" s="29"/>
      <c r="R424" s="29"/>
      <c r="S424" s="43"/>
      <c r="T424" s="99">
        <f t="shared" si="6"/>
        <v>21</v>
      </c>
      <c r="U424" s="99"/>
      <c r="V424" s="99"/>
      <c r="W424" s="32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4.25" customHeight="1">
      <c r="A425" s="29"/>
      <c r="B425" s="29"/>
      <c r="C425" s="29"/>
      <c r="D425" s="29"/>
      <c r="E425" s="30"/>
      <c r="F425" s="29"/>
      <c r="G425" s="29"/>
      <c r="H425" s="29"/>
      <c r="I425" s="29"/>
      <c r="J425" s="30"/>
      <c r="K425" s="30"/>
      <c r="L425" s="31"/>
      <c r="M425" s="29"/>
      <c r="N425" s="29"/>
      <c r="O425" s="29"/>
      <c r="P425" s="79"/>
      <c r="Q425" s="29"/>
      <c r="R425" s="29"/>
      <c r="S425" s="43"/>
      <c r="T425" s="99">
        <f t="shared" si="6"/>
        <v>21</v>
      </c>
      <c r="U425" s="99"/>
      <c r="V425" s="99"/>
      <c r="W425" s="32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4.25" customHeight="1">
      <c r="A426" s="29"/>
      <c r="B426" s="29"/>
      <c r="C426" s="29"/>
      <c r="D426" s="29"/>
      <c r="E426" s="30"/>
      <c r="F426" s="29"/>
      <c r="G426" s="29"/>
      <c r="H426" s="29"/>
      <c r="I426" s="29"/>
      <c r="J426" s="30"/>
      <c r="K426" s="30"/>
      <c r="L426" s="31"/>
      <c r="M426" s="29"/>
      <c r="N426" s="29"/>
      <c r="O426" s="29"/>
      <c r="P426" s="79"/>
      <c r="Q426" s="29"/>
      <c r="R426" s="29"/>
      <c r="S426" s="43"/>
      <c r="T426" s="99">
        <f t="shared" si="6"/>
        <v>21</v>
      </c>
      <c r="U426" s="99"/>
      <c r="V426" s="99"/>
      <c r="W426" s="32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4.25" customHeight="1">
      <c r="A427" s="29"/>
      <c r="B427" s="29"/>
      <c r="C427" s="29"/>
      <c r="D427" s="29"/>
      <c r="E427" s="30"/>
      <c r="F427" s="29"/>
      <c r="G427" s="29"/>
      <c r="H427" s="29"/>
      <c r="I427" s="29"/>
      <c r="J427" s="30"/>
      <c r="K427" s="30"/>
      <c r="L427" s="31"/>
      <c r="M427" s="29"/>
      <c r="N427" s="29"/>
      <c r="O427" s="29"/>
      <c r="P427" s="79"/>
      <c r="Q427" s="29"/>
      <c r="R427" s="29"/>
      <c r="S427" s="43"/>
      <c r="T427" s="99">
        <f t="shared" si="6"/>
        <v>21</v>
      </c>
      <c r="U427" s="99"/>
      <c r="V427" s="99"/>
      <c r="W427" s="32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4.25" customHeight="1">
      <c r="A428" s="29"/>
      <c r="B428" s="29"/>
      <c r="C428" s="29"/>
      <c r="D428" s="29"/>
      <c r="E428" s="30"/>
      <c r="F428" s="29"/>
      <c r="G428" s="29"/>
      <c r="H428" s="29"/>
      <c r="I428" s="29"/>
      <c r="J428" s="30"/>
      <c r="K428" s="30"/>
      <c r="L428" s="31"/>
      <c r="M428" s="29"/>
      <c r="N428" s="29"/>
      <c r="O428" s="29"/>
      <c r="P428" s="79"/>
      <c r="Q428" s="29"/>
      <c r="R428" s="29"/>
      <c r="S428" s="43"/>
      <c r="T428" s="99">
        <f t="shared" si="6"/>
        <v>21</v>
      </c>
      <c r="U428" s="99"/>
      <c r="V428" s="99"/>
      <c r="W428" s="32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4.25" customHeight="1">
      <c r="A429" s="29"/>
      <c r="B429" s="29"/>
      <c r="C429" s="29"/>
      <c r="D429" s="29"/>
      <c r="E429" s="30"/>
      <c r="F429" s="29"/>
      <c r="G429" s="29"/>
      <c r="H429" s="29"/>
      <c r="I429" s="29"/>
      <c r="J429" s="30"/>
      <c r="K429" s="30"/>
      <c r="L429" s="31"/>
      <c r="M429" s="29"/>
      <c r="N429" s="29"/>
      <c r="O429" s="29"/>
      <c r="P429" s="79"/>
      <c r="Q429" s="29"/>
      <c r="R429" s="29"/>
      <c r="S429" s="43"/>
      <c r="T429" s="99">
        <f t="shared" si="6"/>
        <v>21</v>
      </c>
      <c r="U429" s="99"/>
      <c r="V429" s="99"/>
      <c r="W429" s="32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4.25" customHeight="1">
      <c r="A430" s="29"/>
      <c r="B430" s="29"/>
      <c r="C430" s="29"/>
      <c r="D430" s="29"/>
      <c r="E430" s="30"/>
      <c r="F430" s="29"/>
      <c r="G430" s="29"/>
      <c r="H430" s="29"/>
      <c r="I430" s="29"/>
      <c r="J430" s="30"/>
      <c r="K430" s="30"/>
      <c r="L430" s="31"/>
      <c r="M430" s="29"/>
      <c r="N430" s="29"/>
      <c r="O430" s="29"/>
      <c r="P430" s="79"/>
      <c r="Q430" s="29"/>
      <c r="R430" s="29"/>
      <c r="S430" s="43"/>
      <c r="T430" s="99">
        <f t="shared" si="6"/>
        <v>21</v>
      </c>
      <c r="U430" s="99"/>
      <c r="V430" s="99"/>
      <c r="W430" s="32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4.25" customHeight="1">
      <c r="A431" s="29"/>
      <c r="B431" s="29"/>
      <c r="C431" s="29"/>
      <c r="D431" s="29"/>
      <c r="E431" s="30"/>
      <c r="F431" s="29"/>
      <c r="G431" s="29"/>
      <c r="H431" s="29"/>
      <c r="I431" s="29"/>
      <c r="J431" s="30"/>
      <c r="K431" s="30"/>
      <c r="L431" s="31"/>
      <c r="M431" s="29"/>
      <c r="N431" s="29"/>
      <c r="O431" s="29"/>
      <c r="P431" s="79"/>
      <c r="Q431" s="29"/>
      <c r="R431" s="29"/>
      <c r="S431" s="43"/>
      <c r="T431" s="99">
        <f t="shared" si="6"/>
        <v>21</v>
      </c>
      <c r="U431" s="99"/>
      <c r="V431" s="99"/>
      <c r="W431" s="32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4.25" customHeight="1">
      <c r="A432" s="29"/>
      <c r="B432" s="29"/>
      <c r="C432" s="29"/>
      <c r="D432" s="29"/>
      <c r="E432" s="30"/>
      <c r="F432" s="29"/>
      <c r="G432" s="29"/>
      <c r="H432" s="29"/>
      <c r="I432" s="29"/>
      <c r="J432" s="30"/>
      <c r="K432" s="30"/>
      <c r="L432" s="31"/>
      <c r="M432" s="29"/>
      <c r="N432" s="29"/>
      <c r="O432" s="29"/>
      <c r="P432" s="79"/>
      <c r="Q432" s="29"/>
      <c r="R432" s="29"/>
      <c r="S432" s="43"/>
      <c r="T432" s="99">
        <f t="shared" si="6"/>
        <v>21</v>
      </c>
      <c r="U432" s="99"/>
      <c r="V432" s="99"/>
      <c r="W432" s="32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4.25" customHeight="1">
      <c r="A433" s="29"/>
      <c r="B433" s="29"/>
      <c r="C433" s="29"/>
      <c r="D433" s="29"/>
      <c r="E433" s="30"/>
      <c r="F433" s="29"/>
      <c r="G433" s="29"/>
      <c r="H433" s="29"/>
      <c r="I433" s="29"/>
      <c r="J433" s="30"/>
      <c r="K433" s="30"/>
      <c r="L433" s="31"/>
      <c r="M433" s="29"/>
      <c r="N433" s="29"/>
      <c r="O433" s="29"/>
      <c r="P433" s="79"/>
      <c r="Q433" s="29"/>
      <c r="R433" s="29"/>
      <c r="S433" s="43"/>
      <c r="T433" s="99">
        <f t="shared" si="6"/>
        <v>21</v>
      </c>
      <c r="U433" s="99"/>
      <c r="V433" s="99"/>
      <c r="W433" s="32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4.25" customHeight="1">
      <c r="A434" s="29"/>
      <c r="B434" s="29"/>
      <c r="C434" s="29"/>
      <c r="D434" s="29"/>
      <c r="E434" s="30"/>
      <c r="F434" s="29"/>
      <c r="G434" s="29"/>
      <c r="H434" s="29"/>
      <c r="I434" s="29"/>
      <c r="J434" s="30"/>
      <c r="K434" s="30"/>
      <c r="L434" s="31"/>
      <c r="M434" s="29"/>
      <c r="N434" s="29"/>
      <c r="O434" s="29"/>
      <c r="P434" s="79"/>
      <c r="Q434" s="29"/>
      <c r="R434" s="29"/>
      <c r="S434" s="43"/>
      <c r="T434" s="99">
        <f t="shared" si="6"/>
        <v>21</v>
      </c>
      <c r="U434" s="99"/>
      <c r="V434" s="99"/>
      <c r="W434" s="32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4.25" customHeight="1">
      <c r="A435" s="29"/>
      <c r="B435" s="29"/>
      <c r="C435" s="29"/>
      <c r="D435" s="29"/>
      <c r="E435" s="30"/>
      <c r="F435" s="29"/>
      <c r="G435" s="29"/>
      <c r="H435" s="29"/>
      <c r="I435" s="29"/>
      <c r="J435" s="30"/>
      <c r="K435" s="30"/>
      <c r="L435" s="31"/>
      <c r="M435" s="29"/>
      <c r="N435" s="29"/>
      <c r="O435" s="29"/>
      <c r="P435" s="79"/>
      <c r="Q435" s="29"/>
      <c r="R435" s="29"/>
      <c r="S435" s="43"/>
      <c r="T435" s="99">
        <f t="shared" si="6"/>
        <v>21</v>
      </c>
      <c r="U435" s="99"/>
      <c r="V435" s="99"/>
      <c r="W435" s="32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4.25" customHeight="1">
      <c r="A436" s="29"/>
      <c r="B436" s="29"/>
      <c r="C436" s="29"/>
      <c r="D436" s="29"/>
      <c r="E436" s="30"/>
      <c r="F436" s="29"/>
      <c r="G436" s="29"/>
      <c r="H436" s="29"/>
      <c r="I436" s="29"/>
      <c r="J436" s="30"/>
      <c r="K436" s="30"/>
      <c r="L436" s="31"/>
      <c r="M436" s="29"/>
      <c r="N436" s="29"/>
      <c r="O436" s="29"/>
      <c r="P436" s="79"/>
      <c r="Q436" s="29"/>
      <c r="R436" s="29"/>
      <c r="S436" s="43"/>
      <c r="T436" s="99">
        <f t="shared" si="6"/>
        <v>21</v>
      </c>
      <c r="U436" s="99"/>
      <c r="V436" s="99"/>
      <c r="W436" s="32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4.25" customHeight="1">
      <c r="A437" s="29"/>
      <c r="B437" s="29"/>
      <c r="C437" s="29"/>
      <c r="D437" s="29"/>
      <c r="E437" s="30"/>
      <c r="F437" s="29"/>
      <c r="G437" s="29"/>
      <c r="H437" s="29"/>
      <c r="I437" s="29"/>
      <c r="J437" s="30"/>
      <c r="K437" s="30"/>
      <c r="L437" s="31"/>
      <c r="M437" s="29"/>
      <c r="N437" s="29"/>
      <c r="O437" s="29"/>
      <c r="P437" s="79"/>
      <c r="Q437" s="29"/>
      <c r="R437" s="29"/>
      <c r="S437" s="43"/>
      <c r="T437" s="99">
        <f t="shared" si="6"/>
        <v>21</v>
      </c>
      <c r="U437" s="99"/>
      <c r="V437" s="99"/>
      <c r="W437" s="32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4.25" customHeight="1">
      <c r="A438" s="29"/>
      <c r="B438" s="29"/>
      <c r="C438" s="29"/>
      <c r="D438" s="29"/>
      <c r="E438" s="30"/>
      <c r="F438" s="29"/>
      <c r="G438" s="29"/>
      <c r="H438" s="29"/>
      <c r="I438" s="29"/>
      <c r="J438" s="30"/>
      <c r="K438" s="30"/>
      <c r="L438" s="31"/>
      <c r="M438" s="29"/>
      <c r="N438" s="29"/>
      <c r="O438" s="29"/>
      <c r="P438" s="79"/>
      <c r="Q438" s="29"/>
      <c r="R438" s="29"/>
      <c r="S438" s="43"/>
      <c r="T438" s="99">
        <f t="shared" si="6"/>
        <v>21</v>
      </c>
      <c r="U438" s="99"/>
      <c r="V438" s="99"/>
      <c r="W438" s="32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4.25" customHeight="1">
      <c r="A439" s="29"/>
      <c r="B439" s="29"/>
      <c r="C439" s="29"/>
      <c r="D439" s="29"/>
      <c r="E439" s="30"/>
      <c r="F439" s="29"/>
      <c r="G439" s="29"/>
      <c r="H439" s="29"/>
      <c r="I439" s="29"/>
      <c r="J439" s="30"/>
      <c r="K439" s="30"/>
      <c r="L439" s="31"/>
      <c r="M439" s="29"/>
      <c r="N439" s="29"/>
      <c r="O439" s="29"/>
      <c r="P439" s="79"/>
      <c r="Q439" s="29"/>
      <c r="R439" s="29"/>
      <c r="S439" s="43"/>
      <c r="T439" s="99">
        <f t="shared" si="6"/>
        <v>21</v>
      </c>
      <c r="U439" s="99"/>
      <c r="V439" s="99"/>
      <c r="W439" s="32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4.25" customHeight="1">
      <c r="A440" s="29"/>
      <c r="B440" s="29"/>
      <c r="C440" s="29"/>
      <c r="D440" s="29"/>
      <c r="E440" s="30"/>
      <c r="F440" s="29"/>
      <c r="G440" s="29"/>
      <c r="H440" s="29"/>
      <c r="I440" s="29"/>
      <c r="J440" s="30"/>
      <c r="K440" s="30"/>
      <c r="L440" s="31"/>
      <c r="M440" s="29"/>
      <c r="N440" s="29"/>
      <c r="O440" s="29"/>
      <c r="P440" s="79"/>
      <c r="Q440" s="29"/>
      <c r="R440" s="29"/>
      <c r="S440" s="43"/>
      <c r="T440" s="99">
        <f t="shared" si="6"/>
        <v>21</v>
      </c>
      <c r="U440" s="99"/>
      <c r="V440" s="99"/>
      <c r="W440" s="32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4.25" customHeight="1">
      <c r="A441" s="29"/>
      <c r="B441" s="29"/>
      <c r="C441" s="29"/>
      <c r="D441" s="29"/>
      <c r="E441" s="30"/>
      <c r="F441" s="29"/>
      <c r="G441" s="29"/>
      <c r="H441" s="29"/>
      <c r="I441" s="29"/>
      <c r="J441" s="30"/>
      <c r="K441" s="30"/>
      <c r="L441" s="31"/>
      <c r="M441" s="29"/>
      <c r="N441" s="29"/>
      <c r="O441" s="29"/>
      <c r="P441" s="79"/>
      <c r="Q441" s="29"/>
      <c r="R441" s="29"/>
      <c r="S441" s="43"/>
      <c r="T441" s="99">
        <f t="shared" si="6"/>
        <v>21</v>
      </c>
      <c r="U441" s="99"/>
      <c r="V441" s="99"/>
      <c r="W441" s="32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4.25" customHeight="1">
      <c r="A442" s="29"/>
      <c r="B442" s="29"/>
      <c r="C442" s="29"/>
      <c r="D442" s="29"/>
      <c r="E442" s="30"/>
      <c r="F442" s="29"/>
      <c r="G442" s="29"/>
      <c r="H442" s="29"/>
      <c r="I442" s="29"/>
      <c r="J442" s="30"/>
      <c r="K442" s="30"/>
      <c r="L442" s="31"/>
      <c r="M442" s="29"/>
      <c r="N442" s="29"/>
      <c r="O442" s="29"/>
      <c r="P442" s="79"/>
      <c r="Q442" s="29"/>
      <c r="R442" s="29"/>
      <c r="S442" s="43"/>
      <c r="T442" s="99">
        <f t="shared" si="6"/>
        <v>21</v>
      </c>
      <c r="U442" s="99"/>
      <c r="V442" s="99"/>
      <c r="W442" s="32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4.25" customHeight="1">
      <c r="A443" s="29"/>
      <c r="B443" s="29"/>
      <c r="C443" s="29"/>
      <c r="D443" s="29"/>
      <c r="E443" s="30"/>
      <c r="F443" s="29"/>
      <c r="G443" s="29"/>
      <c r="H443" s="29"/>
      <c r="I443" s="29"/>
      <c r="J443" s="30"/>
      <c r="K443" s="30"/>
      <c r="L443" s="31"/>
      <c r="M443" s="29"/>
      <c r="N443" s="29"/>
      <c r="O443" s="29"/>
      <c r="P443" s="79"/>
      <c r="Q443" s="29"/>
      <c r="R443" s="29"/>
      <c r="S443" s="43"/>
      <c r="T443" s="99">
        <f t="shared" si="6"/>
        <v>21</v>
      </c>
      <c r="U443" s="99"/>
      <c r="V443" s="99"/>
      <c r="W443" s="32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4.25" customHeight="1">
      <c r="A444" s="29"/>
      <c r="B444" s="29"/>
      <c r="C444" s="29"/>
      <c r="D444" s="29"/>
      <c r="E444" s="30"/>
      <c r="F444" s="29"/>
      <c r="G444" s="29"/>
      <c r="H444" s="29"/>
      <c r="I444" s="29"/>
      <c r="J444" s="30"/>
      <c r="K444" s="30"/>
      <c r="L444" s="31"/>
      <c r="M444" s="29"/>
      <c r="N444" s="29"/>
      <c r="O444" s="29"/>
      <c r="P444" s="79"/>
      <c r="Q444" s="29"/>
      <c r="R444" s="29"/>
      <c r="S444" s="43"/>
      <c r="T444" s="99">
        <f t="shared" si="6"/>
        <v>21</v>
      </c>
      <c r="U444" s="99"/>
      <c r="V444" s="99"/>
      <c r="W444" s="32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4.25" customHeight="1">
      <c r="A445" s="29"/>
      <c r="B445" s="29"/>
      <c r="C445" s="29"/>
      <c r="D445" s="29"/>
      <c r="E445" s="30"/>
      <c r="F445" s="29"/>
      <c r="G445" s="29"/>
      <c r="H445" s="29"/>
      <c r="I445" s="29"/>
      <c r="J445" s="30"/>
      <c r="K445" s="30"/>
      <c r="L445" s="31"/>
      <c r="M445" s="29"/>
      <c r="N445" s="29"/>
      <c r="O445" s="29"/>
      <c r="P445" s="79"/>
      <c r="Q445" s="29"/>
      <c r="R445" s="29"/>
      <c r="S445" s="43"/>
      <c r="T445" s="99">
        <f t="shared" si="6"/>
        <v>21</v>
      </c>
      <c r="U445" s="99"/>
      <c r="V445" s="99"/>
      <c r="W445" s="32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4.25" customHeight="1">
      <c r="A446" s="29"/>
      <c r="B446" s="29"/>
      <c r="C446" s="29"/>
      <c r="D446" s="29"/>
      <c r="E446" s="30"/>
      <c r="F446" s="29"/>
      <c r="G446" s="29"/>
      <c r="H446" s="29"/>
      <c r="I446" s="29"/>
      <c r="J446" s="30"/>
      <c r="K446" s="30"/>
      <c r="L446" s="31"/>
      <c r="M446" s="29"/>
      <c r="N446" s="29"/>
      <c r="O446" s="29"/>
      <c r="P446" s="79"/>
      <c r="Q446" s="29"/>
      <c r="R446" s="29"/>
      <c r="S446" s="43"/>
      <c r="T446" s="99">
        <f t="shared" si="6"/>
        <v>21</v>
      </c>
      <c r="U446" s="99"/>
      <c r="V446" s="99"/>
      <c r="W446" s="32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4.25" customHeight="1">
      <c r="A447" s="29"/>
      <c r="B447" s="29"/>
      <c r="C447" s="29"/>
      <c r="D447" s="29"/>
      <c r="E447" s="30"/>
      <c r="F447" s="29"/>
      <c r="G447" s="29"/>
      <c r="H447" s="29"/>
      <c r="I447" s="29"/>
      <c r="J447" s="30"/>
      <c r="K447" s="30"/>
      <c r="L447" s="31"/>
      <c r="M447" s="29"/>
      <c r="N447" s="29"/>
      <c r="O447" s="29"/>
      <c r="P447" s="79"/>
      <c r="Q447" s="29"/>
      <c r="R447" s="29"/>
      <c r="S447" s="43"/>
      <c r="T447" s="99">
        <f t="shared" si="6"/>
        <v>21</v>
      </c>
      <c r="U447" s="99"/>
      <c r="V447" s="99"/>
      <c r="W447" s="32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4.25" customHeight="1">
      <c r="A448" s="29"/>
      <c r="B448" s="29"/>
      <c r="C448" s="29"/>
      <c r="D448" s="29"/>
      <c r="E448" s="30"/>
      <c r="F448" s="29"/>
      <c r="G448" s="29"/>
      <c r="H448" s="29"/>
      <c r="I448" s="29"/>
      <c r="J448" s="30"/>
      <c r="K448" s="30"/>
      <c r="L448" s="31"/>
      <c r="M448" s="29"/>
      <c r="N448" s="29"/>
      <c r="O448" s="29"/>
      <c r="P448" s="79"/>
      <c r="Q448" s="29"/>
      <c r="R448" s="29"/>
      <c r="S448" s="43"/>
      <c r="T448" s="99">
        <f t="shared" si="6"/>
        <v>21</v>
      </c>
      <c r="U448" s="99"/>
      <c r="V448" s="99"/>
      <c r="W448" s="32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4.25" customHeight="1">
      <c r="A449" s="29"/>
      <c r="B449" s="29"/>
      <c r="C449" s="29"/>
      <c r="D449" s="29"/>
      <c r="E449" s="30"/>
      <c r="F449" s="29"/>
      <c r="G449" s="29"/>
      <c r="H449" s="29"/>
      <c r="I449" s="29"/>
      <c r="J449" s="30"/>
      <c r="K449" s="30"/>
      <c r="L449" s="31"/>
      <c r="M449" s="29"/>
      <c r="N449" s="29"/>
      <c r="O449" s="29"/>
      <c r="P449" s="79"/>
      <c r="Q449" s="29"/>
      <c r="R449" s="29"/>
      <c r="S449" s="43"/>
      <c r="T449" s="99">
        <f t="shared" si="6"/>
        <v>21</v>
      </c>
      <c r="U449" s="99"/>
      <c r="V449" s="99"/>
      <c r="W449" s="32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4.25" customHeight="1">
      <c r="A450" s="29"/>
      <c r="B450" s="29"/>
      <c r="C450" s="29"/>
      <c r="D450" s="29"/>
      <c r="E450" s="30"/>
      <c r="F450" s="29"/>
      <c r="G450" s="29"/>
      <c r="H450" s="29"/>
      <c r="I450" s="29"/>
      <c r="J450" s="30"/>
      <c r="K450" s="30"/>
      <c r="L450" s="31"/>
      <c r="M450" s="29"/>
      <c r="N450" s="29"/>
      <c r="O450" s="29"/>
      <c r="P450" s="79"/>
      <c r="Q450" s="29"/>
      <c r="R450" s="29"/>
      <c r="S450" s="43"/>
      <c r="T450" s="99">
        <f t="shared" si="6"/>
        <v>21</v>
      </c>
      <c r="U450" s="99"/>
      <c r="V450" s="99"/>
      <c r="W450" s="32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4.25" customHeight="1">
      <c r="A451" s="29"/>
      <c r="B451" s="29"/>
      <c r="C451" s="29"/>
      <c r="D451" s="29"/>
      <c r="E451" s="30"/>
      <c r="F451" s="29"/>
      <c r="G451" s="29"/>
      <c r="H451" s="29"/>
      <c r="I451" s="29"/>
      <c r="J451" s="30"/>
      <c r="K451" s="30"/>
      <c r="L451" s="31"/>
      <c r="M451" s="29"/>
      <c r="N451" s="29"/>
      <c r="O451" s="29"/>
      <c r="P451" s="79"/>
      <c r="Q451" s="29"/>
      <c r="R451" s="29"/>
      <c r="S451" s="43"/>
      <c r="T451" s="99">
        <f t="shared" ref="T451:T481" si="7">Q451+21</f>
        <v>21</v>
      </c>
      <c r="U451" s="99"/>
      <c r="V451" s="99"/>
      <c r="W451" s="32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4.25" customHeight="1">
      <c r="A452" s="29"/>
      <c r="B452" s="29"/>
      <c r="C452" s="29"/>
      <c r="D452" s="29"/>
      <c r="E452" s="30"/>
      <c r="F452" s="29"/>
      <c r="G452" s="29"/>
      <c r="H452" s="29"/>
      <c r="I452" s="29"/>
      <c r="J452" s="30"/>
      <c r="K452" s="30"/>
      <c r="L452" s="31"/>
      <c r="M452" s="29"/>
      <c r="N452" s="29"/>
      <c r="O452" s="29"/>
      <c r="P452" s="79"/>
      <c r="Q452" s="29"/>
      <c r="R452" s="29"/>
      <c r="S452" s="43"/>
      <c r="T452" s="99">
        <f t="shared" si="7"/>
        <v>21</v>
      </c>
      <c r="U452" s="99"/>
      <c r="V452" s="99"/>
      <c r="W452" s="32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4.25" customHeight="1">
      <c r="A453" s="29"/>
      <c r="B453" s="29"/>
      <c r="C453" s="29"/>
      <c r="D453" s="29"/>
      <c r="E453" s="30"/>
      <c r="F453" s="29"/>
      <c r="G453" s="29"/>
      <c r="H453" s="29"/>
      <c r="I453" s="29"/>
      <c r="J453" s="30"/>
      <c r="K453" s="30"/>
      <c r="L453" s="31"/>
      <c r="M453" s="29"/>
      <c r="N453" s="29"/>
      <c r="O453" s="29"/>
      <c r="P453" s="79"/>
      <c r="Q453" s="29"/>
      <c r="R453" s="29"/>
      <c r="S453" s="43"/>
      <c r="T453" s="99">
        <f t="shared" si="7"/>
        <v>21</v>
      </c>
      <c r="U453" s="99"/>
      <c r="V453" s="99"/>
      <c r="W453" s="32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4.25" customHeight="1">
      <c r="A454" s="29"/>
      <c r="B454" s="29"/>
      <c r="C454" s="29"/>
      <c r="D454" s="29"/>
      <c r="E454" s="30"/>
      <c r="F454" s="29"/>
      <c r="G454" s="29"/>
      <c r="H454" s="29"/>
      <c r="I454" s="29"/>
      <c r="J454" s="30"/>
      <c r="K454" s="30"/>
      <c r="L454" s="31"/>
      <c r="M454" s="29"/>
      <c r="N454" s="29"/>
      <c r="O454" s="29"/>
      <c r="P454" s="79"/>
      <c r="Q454" s="29"/>
      <c r="R454" s="29"/>
      <c r="S454" s="43"/>
      <c r="T454" s="99">
        <f t="shared" si="7"/>
        <v>21</v>
      </c>
      <c r="U454" s="99"/>
      <c r="V454" s="99"/>
      <c r="W454" s="32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4.25" customHeight="1">
      <c r="A455" s="29"/>
      <c r="B455" s="29"/>
      <c r="C455" s="29"/>
      <c r="D455" s="29"/>
      <c r="E455" s="30"/>
      <c r="F455" s="29"/>
      <c r="G455" s="29"/>
      <c r="H455" s="29"/>
      <c r="I455" s="29"/>
      <c r="J455" s="30"/>
      <c r="K455" s="30"/>
      <c r="L455" s="31"/>
      <c r="M455" s="29"/>
      <c r="N455" s="29"/>
      <c r="O455" s="29"/>
      <c r="P455" s="79"/>
      <c r="Q455" s="29"/>
      <c r="R455" s="29"/>
      <c r="S455" s="43"/>
      <c r="T455" s="99">
        <f t="shared" si="7"/>
        <v>21</v>
      </c>
      <c r="U455" s="99"/>
      <c r="V455" s="99"/>
      <c r="W455" s="32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4.25" customHeight="1">
      <c r="A456" s="29"/>
      <c r="B456" s="29"/>
      <c r="C456" s="29"/>
      <c r="D456" s="29"/>
      <c r="E456" s="30"/>
      <c r="F456" s="29"/>
      <c r="G456" s="29"/>
      <c r="H456" s="29"/>
      <c r="I456" s="29"/>
      <c r="J456" s="30"/>
      <c r="K456" s="30"/>
      <c r="L456" s="31"/>
      <c r="M456" s="29"/>
      <c r="N456" s="29"/>
      <c r="O456" s="29"/>
      <c r="P456" s="79"/>
      <c r="Q456" s="29"/>
      <c r="R456" s="29"/>
      <c r="S456" s="43"/>
      <c r="T456" s="99">
        <f t="shared" si="7"/>
        <v>21</v>
      </c>
      <c r="U456" s="99"/>
      <c r="V456" s="99"/>
      <c r="W456" s="32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4.25" customHeight="1">
      <c r="A457" s="29"/>
      <c r="B457" s="29"/>
      <c r="C457" s="29"/>
      <c r="D457" s="29"/>
      <c r="E457" s="30"/>
      <c r="F457" s="29"/>
      <c r="G457" s="29"/>
      <c r="H457" s="29"/>
      <c r="I457" s="29"/>
      <c r="J457" s="30"/>
      <c r="K457" s="30"/>
      <c r="L457" s="31"/>
      <c r="M457" s="29"/>
      <c r="N457" s="29"/>
      <c r="O457" s="29"/>
      <c r="P457" s="79"/>
      <c r="Q457" s="29"/>
      <c r="R457" s="29"/>
      <c r="S457" s="43"/>
      <c r="T457" s="99">
        <f t="shared" si="7"/>
        <v>21</v>
      </c>
      <c r="U457" s="99"/>
      <c r="V457" s="99"/>
      <c r="W457" s="32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4.25" customHeight="1">
      <c r="A458" s="29"/>
      <c r="B458" s="29"/>
      <c r="C458" s="29"/>
      <c r="D458" s="29"/>
      <c r="E458" s="30"/>
      <c r="F458" s="29"/>
      <c r="G458" s="29"/>
      <c r="H458" s="29"/>
      <c r="I458" s="29"/>
      <c r="J458" s="30"/>
      <c r="K458" s="30"/>
      <c r="L458" s="31"/>
      <c r="M458" s="29"/>
      <c r="N458" s="29"/>
      <c r="O458" s="29"/>
      <c r="P458" s="79"/>
      <c r="Q458" s="29"/>
      <c r="R458" s="29"/>
      <c r="S458" s="43"/>
      <c r="T458" s="99">
        <f t="shared" si="7"/>
        <v>21</v>
      </c>
      <c r="U458" s="99"/>
      <c r="V458" s="99"/>
      <c r="W458" s="32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4.25" customHeight="1">
      <c r="A459" s="29"/>
      <c r="B459" s="29"/>
      <c r="C459" s="29"/>
      <c r="D459" s="29"/>
      <c r="E459" s="30"/>
      <c r="F459" s="29"/>
      <c r="G459" s="29"/>
      <c r="H459" s="29"/>
      <c r="I459" s="29"/>
      <c r="J459" s="30"/>
      <c r="K459" s="30"/>
      <c r="L459" s="31"/>
      <c r="M459" s="29"/>
      <c r="N459" s="29"/>
      <c r="O459" s="29"/>
      <c r="P459" s="79"/>
      <c r="Q459" s="29"/>
      <c r="R459" s="29"/>
      <c r="S459" s="43"/>
      <c r="T459" s="99">
        <f t="shared" si="7"/>
        <v>21</v>
      </c>
      <c r="U459" s="99"/>
      <c r="V459" s="99"/>
      <c r="W459" s="32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4.25" customHeight="1">
      <c r="A460" s="29"/>
      <c r="B460" s="29"/>
      <c r="C460" s="29"/>
      <c r="D460" s="29"/>
      <c r="E460" s="30"/>
      <c r="F460" s="29"/>
      <c r="G460" s="29"/>
      <c r="H460" s="29"/>
      <c r="I460" s="29"/>
      <c r="J460" s="30"/>
      <c r="K460" s="30"/>
      <c r="L460" s="31"/>
      <c r="M460" s="29"/>
      <c r="N460" s="29"/>
      <c r="O460" s="29"/>
      <c r="P460" s="79"/>
      <c r="Q460" s="29"/>
      <c r="R460" s="29"/>
      <c r="S460" s="43"/>
      <c r="T460" s="99">
        <f t="shared" si="7"/>
        <v>21</v>
      </c>
      <c r="U460" s="99"/>
      <c r="V460" s="99"/>
      <c r="W460" s="32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4.25" customHeight="1">
      <c r="A461" s="29"/>
      <c r="B461" s="29"/>
      <c r="C461" s="29"/>
      <c r="D461" s="29"/>
      <c r="E461" s="30"/>
      <c r="F461" s="29"/>
      <c r="G461" s="29"/>
      <c r="H461" s="29"/>
      <c r="I461" s="29"/>
      <c r="J461" s="30"/>
      <c r="K461" s="30"/>
      <c r="L461" s="31"/>
      <c r="M461" s="29"/>
      <c r="N461" s="29"/>
      <c r="O461" s="29"/>
      <c r="P461" s="79"/>
      <c r="Q461" s="29"/>
      <c r="R461" s="29"/>
      <c r="S461" s="43"/>
      <c r="T461" s="99">
        <f t="shared" si="7"/>
        <v>21</v>
      </c>
      <c r="U461" s="99"/>
      <c r="V461" s="99"/>
      <c r="W461" s="32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4.25" customHeight="1">
      <c r="A462" s="29"/>
      <c r="B462" s="29"/>
      <c r="C462" s="29"/>
      <c r="D462" s="29"/>
      <c r="E462" s="30"/>
      <c r="F462" s="29"/>
      <c r="G462" s="29"/>
      <c r="H462" s="29"/>
      <c r="I462" s="29"/>
      <c r="J462" s="30"/>
      <c r="K462" s="30"/>
      <c r="L462" s="31"/>
      <c r="M462" s="29"/>
      <c r="N462" s="29"/>
      <c r="O462" s="29"/>
      <c r="P462" s="79"/>
      <c r="Q462" s="29"/>
      <c r="R462" s="29"/>
      <c r="S462" s="43"/>
      <c r="T462" s="99">
        <f t="shared" si="7"/>
        <v>21</v>
      </c>
      <c r="U462" s="99"/>
      <c r="V462" s="99"/>
      <c r="W462" s="32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4.25" customHeight="1">
      <c r="A463" s="29"/>
      <c r="B463" s="29"/>
      <c r="C463" s="29"/>
      <c r="D463" s="29"/>
      <c r="E463" s="30"/>
      <c r="F463" s="29"/>
      <c r="G463" s="29"/>
      <c r="H463" s="29"/>
      <c r="I463" s="29"/>
      <c r="J463" s="30"/>
      <c r="K463" s="30"/>
      <c r="L463" s="31"/>
      <c r="M463" s="29"/>
      <c r="N463" s="29"/>
      <c r="O463" s="29"/>
      <c r="P463" s="79"/>
      <c r="Q463" s="29"/>
      <c r="R463" s="29"/>
      <c r="S463" s="43"/>
      <c r="T463" s="99">
        <f t="shared" si="7"/>
        <v>21</v>
      </c>
      <c r="U463" s="99"/>
      <c r="V463" s="99"/>
      <c r="W463" s="32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4.25" customHeight="1">
      <c r="A464" s="29"/>
      <c r="B464" s="29"/>
      <c r="C464" s="29"/>
      <c r="D464" s="29"/>
      <c r="E464" s="30"/>
      <c r="F464" s="29"/>
      <c r="G464" s="29"/>
      <c r="H464" s="29"/>
      <c r="I464" s="29"/>
      <c r="J464" s="30"/>
      <c r="K464" s="30"/>
      <c r="L464" s="31"/>
      <c r="M464" s="29"/>
      <c r="N464" s="29"/>
      <c r="O464" s="29"/>
      <c r="P464" s="79"/>
      <c r="Q464" s="29"/>
      <c r="R464" s="29"/>
      <c r="S464" s="43"/>
      <c r="T464" s="99">
        <f t="shared" si="7"/>
        <v>21</v>
      </c>
      <c r="U464" s="99"/>
      <c r="V464" s="99"/>
      <c r="W464" s="32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4.25" customHeight="1">
      <c r="A465" s="29"/>
      <c r="B465" s="29"/>
      <c r="C465" s="29"/>
      <c r="D465" s="29"/>
      <c r="E465" s="30"/>
      <c r="F465" s="29"/>
      <c r="G465" s="29"/>
      <c r="H465" s="29"/>
      <c r="I465" s="29"/>
      <c r="J465" s="30"/>
      <c r="K465" s="30"/>
      <c r="L465" s="31"/>
      <c r="M465" s="29"/>
      <c r="N465" s="29"/>
      <c r="O465" s="29"/>
      <c r="P465" s="79"/>
      <c r="Q465" s="29"/>
      <c r="R465" s="29"/>
      <c r="S465" s="43"/>
      <c r="T465" s="99">
        <f t="shared" si="7"/>
        <v>21</v>
      </c>
      <c r="U465" s="99"/>
      <c r="V465" s="99"/>
      <c r="W465" s="32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4.25" customHeight="1">
      <c r="A466" s="29"/>
      <c r="B466" s="29"/>
      <c r="C466" s="29"/>
      <c r="D466" s="29"/>
      <c r="E466" s="30"/>
      <c r="F466" s="29"/>
      <c r="G466" s="29"/>
      <c r="H466" s="29"/>
      <c r="I466" s="29"/>
      <c r="J466" s="30"/>
      <c r="K466" s="30"/>
      <c r="L466" s="31"/>
      <c r="M466" s="29"/>
      <c r="N466" s="29"/>
      <c r="O466" s="29"/>
      <c r="P466" s="79"/>
      <c r="Q466" s="29"/>
      <c r="R466" s="29"/>
      <c r="S466" s="43"/>
      <c r="T466" s="99">
        <f t="shared" si="7"/>
        <v>21</v>
      </c>
      <c r="U466" s="99"/>
      <c r="V466" s="99"/>
      <c r="W466" s="32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4.25" customHeight="1">
      <c r="A467" s="29"/>
      <c r="B467" s="29"/>
      <c r="C467" s="29"/>
      <c r="D467" s="29"/>
      <c r="E467" s="30"/>
      <c r="F467" s="29"/>
      <c r="G467" s="29"/>
      <c r="H467" s="29"/>
      <c r="I467" s="29"/>
      <c r="J467" s="30"/>
      <c r="K467" s="30"/>
      <c r="L467" s="31"/>
      <c r="M467" s="29"/>
      <c r="N467" s="29"/>
      <c r="O467" s="29"/>
      <c r="P467" s="79"/>
      <c r="Q467" s="29"/>
      <c r="R467" s="29"/>
      <c r="S467" s="43"/>
      <c r="T467" s="99">
        <f t="shared" si="7"/>
        <v>21</v>
      </c>
      <c r="U467" s="99"/>
      <c r="V467" s="99"/>
      <c r="W467" s="32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4.25" customHeight="1">
      <c r="A468" s="29"/>
      <c r="B468" s="29"/>
      <c r="C468" s="29"/>
      <c r="D468" s="29"/>
      <c r="E468" s="30"/>
      <c r="F468" s="29"/>
      <c r="G468" s="29"/>
      <c r="H468" s="29"/>
      <c r="I468" s="29"/>
      <c r="J468" s="30"/>
      <c r="K468" s="30"/>
      <c r="L468" s="31"/>
      <c r="M468" s="29"/>
      <c r="N468" s="29"/>
      <c r="O468" s="29"/>
      <c r="P468" s="79"/>
      <c r="Q468" s="29"/>
      <c r="R468" s="29"/>
      <c r="S468" s="43"/>
      <c r="T468" s="99">
        <f t="shared" si="7"/>
        <v>21</v>
      </c>
      <c r="U468" s="99"/>
      <c r="V468" s="99"/>
      <c r="W468" s="32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4.25" customHeight="1">
      <c r="A469" s="29"/>
      <c r="B469" s="29"/>
      <c r="C469" s="29"/>
      <c r="D469" s="29"/>
      <c r="E469" s="30"/>
      <c r="F469" s="29"/>
      <c r="G469" s="29"/>
      <c r="H469" s="29"/>
      <c r="I469" s="29"/>
      <c r="J469" s="30"/>
      <c r="K469" s="30"/>
      <c r="L469" s="31"/>
      <c r="M469" s="29"/>
      <c r="N469" s="29"/>
      <c r="O469" s="29"/>
      <c r="P469" s="79"/>
      <c r="Q469" s="29"/>
      <c r="R469" s="29"/>
      <c r="S469" s="43"/>
      <c r="T469" s="99">
        <f t="shared" si="7"/>
        <v>21</v>
      </c>
      <c r="U469" s="99"/>
      <c r="V469" s="99"/>
      <c r="W469" s="32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4.25" customHeight="1">
      <c r="A470" s="29"/>
      <c r="B470" s="29"/>
      <c r="C470" s="29"/>
      <c r="D470" s="29"/>
      <c r="E470" s="30"/>
      <c r="F470" s="29"/>
      <c r="G470" s="29"/>
      <c r="H470" s="29"/>
      <c r="I470" s="29"/>
      <c r="J470" s="30"/>
      <c r="K470" s="30"/>
      <c r="L470" s="31"/>
      <c r="M470" s="29"/>
      <c r="N470" s="29"/>
      <c r="O470" s="29"/>
      <c r="P470" s="79"/>
      <c r="Q470" s="29"/>
      <c r="R470" s="29"/>
      <c r="S470" s="43"/>
      <c r="T470" s="99">
        <f t="shared" si="7"/>
        <v>21</v>
      </c>
      <c r="U470" s="99"/>
      <c r="V470" s="99"/>
      <c r="W470" s="32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4.25" customHeight="1">
      <c r="A471" s="29"/>
      <c r="B471" s="29"/>
      <c r="C471" s="29"/>
      <c r="D471" s="29"/>
      <c r="E471" s="30"/>
      <c r="F471" s="29"/>
      <c r="G471" s="29"/>
      <c r="H471" s="29"/>
      <c r="I471" s="29"/>
      <c r="J471" s="30"/>
      <c r="K471" s="30"/>
      <c r="L471" s="31"/>
      <c r="M471" s="29"/>
      <c r="N471" s="29"/>
      <c r="O471" s="29"/>
      <c r="P471" s="79"/>
      <c r="Q471" s="29"/>
      <c r="R471" s="29"/>
      <c r="S471" s="43"/>
      <c r="T471" s="99">
        <f t="shared" si="7"/>
        <v>21</v>
      </c>
      <c r="U471" s="99"/>
      <c r="V471" s="99"/>
      <c r="W471" s="32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4.25" customHeight="1">
      <c r="A472" s="29"/>
      <c r="B472" s="29"/>
      <c r="C472" s="29"/>
      <c r="D472" s="29"/>
      <c r="E472" s="30"/>
      <c r="F472" s="29"/>
      <c r="G472" s="29"/>
      <c r="H472" s="29"/>
      <c r="I472" s="29"/>
      <c r="J472" s="30"/>
      <c r="K472" s="30"/>
      <c r="L472" s="31"/>
      <c r="M472" s="29"/>
      <c r="N472" s="29"/>
      <c r="O472" s="29"/>
      <c r="P472" s="79"/>
      <c r="Q472" s="29"/>
      <c r="R472" s="29"/>
      <c r="S472" s="43"/>
      <c r="T472" s="99">
        <f t="shared" si="7"/>
        <v>21</v>
      </c>
      <c r="U472" s="99"/>
      <c r="V472" s="99"/>
      <c r="W472" s="32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4.25" customHeight="1">
      <c r="A473" s="29"/>
      <c r="B473" s="29"/>
      <c r="C473" s="29"/>
      <c r="D473" s="29"/>
      <c r="E473" s="30"/>
      <c r="F473" s="29"/>
      <c r="G473" s="29"/>
      <c r="H473" s="29"/>
      <c r="I473" s="29"/>
      <c r="J473" s="30"/>
      <c r="K473" s="30"/>
      <c r="L473" s="31"/>
      <c r="M473" s="29"/>
      <c r="N473" s="29"/>
      <c r="O473" s="29"/>
      <c r="P473" s="79"/>
      <c r="Q473" s="29"/>
      <c r="R473" s="29"/>
      <c r="S473" s="43"/>
      <c r="T473" s="99">
        <f t="shared" si="7"/>
        <v>21</v>
      </c>
      <c r="U473" s="99"/>
      <c r="V473" s="99"/>
      <c r="W473" s="32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4.25" customHeight="1">
      <c r="A474" s="29"/>
      <c r="B474" s="29"/>
      <c r="C474" s="29"/>
      <c r="D474" s="29"/>
      <c r="E474" s="30"/>
      <c r="F474" s="29"/>
      <c r="G474" s="29"/>
      <c r="H474" s="29"/>
      <c r="I474" s="29"/>
      <c r="J474" s="30"/>
      <c r="K474" s="30"/>
      <c r="L474" s="31"/>
      <c r="M474" s="29"/>
      <c r="N474" s="29"/>
      <c r="O474" s="29"/>
      <c r="P474" s="79"/>
      <c r="Q474" s="29"/>
      <c r="R474" s="29"/>
      <c r="S474" s="43"/>
      <c r="T474" s="99">
        <f t="shared" si="7"/>
        <v>21</v>
      </c>
      <c r="U474" s="99"/>
      <c r="V474" s="99"/>
      <c r="W474" s="32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4.25" customHeight="1">
      <c r="A475" s="29"/>
      <c r="B475" s="29"/>
      <c r="C475" s="29"/>
      <c r="D475" s="29"/>
      <c r="E475" s="30"/>
      <c r="F475" s="29"/>
      <c r="G475" s="29"/>
      <c r="H475" s="29"/>
      <c r="I475" s="29"/>
      <c r="J475" s="30"/>
      <c r="K475" s="30"/>
      <c r="L475" s="31"/>
      <c r="M475" s="29"/>
      <c r="N475" s="29"/>
      <c r="O475" s="29"/>
      <c r="P475" s="79"/>
      <c r="Q475" s="29"/>
      <c r="R475" s="29"/>
      <c r="S475" s="43"/>
      <c r="T475" s="99">
        <f t="shared" si="7"/>
        <v>21</v>
      </c>
      <c r="U475" s="99"/>
      <c r="V475" s="99"/>
      <c r="W475" s="32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4.25" customHeight="1">
      <c r="A476" s="29"/>
      <c r="B476" s="29"/>
      <c r="C476" s="29"/>
      <c r="D476" s="29"/>
      <c r="E476" s="30"/>
      <c r="F476" s="29"/>
      <c r="G476" s="29"/>
      <c r="H476" s="29"/>
      <c r="I476" s="29"/>
      <c r="J476" s="30"/>
      <c r="K476" s="30"/>
      <c r="L476" s="31"/>
      <c r="M476" s="29"/>
      <c r="N476" s="29"/>
      <c r="O476" s="29"/>
      <c r="P476" s="79"/>
      <c r="Q476" s="29"/>
      <c r="R476" s="29"/>
      <c r="S476" s="43"/>
      <c r="T476" s="99">
        <f t="shared" si="7"/>
        <v>21</v>
      </c>
      <c r="U476" s="99"/>
      <c r="V476" s="99"/>
      <c r="W476" s="32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4.25" customHeight="1">
      <c r="A477" s="29"/>
      <c r="B477" s="29"/>
      <c r="C477" s="29"/>
      <c r="D477" s="29"/>
      <c r="E477" s="30"/>
      <c r="F477" s="29"/>
      <c r="G477" s="29"/>
      <c r="H477" s="29"/>
      <c r="I477" s="29"/>
      <c r="J477" s="30"/>
      <c r="K477" s="30"/>
      <c r="L477" s="31"/>
      <c r="M477" s="29"/>
      <c r="N477" s="29"/>
      <c r="O477" s="29"/>
      <c r="P477" s="79"/>
      <c r="Q477" s="29"/>
      <c r="R477" s="29"/>
      <c r="S477" s="43"/>
      <c r="T477" s="99">
        <f t="shared" si="7"/>
        <v>21</v>
      </c>
      <c r="U477" s="99"/>
      <c r="V477" s="99"/>
      <c r="W477" s="32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4.25" customHeight="1">
      <c r="A478" s="29"/>
      <c r="B478" s="29"/>
      <c r="C478" s="29"/>
      <c r="D478" s="29"/>
      <c r="E478" s="30"/>
      <c r="F478" s="29"/>
      <c r="G478" s="29"/>
      <c r="H478" s="29"/>
      <c r="I478" s="29"/>
      <c r="J478" s="30"/>
      <c r="K478" s="30"/>
      <c r="L478" s="31"/>
      <c r="M478" s="29"/>
      <c r="N478" s="29"/>
      <c r="O478" s="29"/>
      <c r="P478" s="79"/>
      <c r="Q478" s="29"/>
      <c r="R478" s="29"/>
      <c r="S478" s="43"/>
      <c r="T478" s="99">
        <f t="shared" si="7"/>
        <v>21</v>
      </c>
      <c r="U478" s="99"/>
      <c r="V478" s="99"/>
      <c r="W478" s="32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4.25" customHeight="1">
      <c r="A479" s="29"/>
      <c r="B479" s="29"/>
      <c r="C479" s="29"/>
      <c r="D479" s="29"/>
      <c r="E479" s="30"/>
      <c r="F479" s="29"/>
      <c r="G479" s="29"/>
      <c r="H479" s="29"/>
      <c r="I479" s="29"/>
      <c r="J479" s="30"/>
      <c r="K479" s="30"/>
      <c r="L479" s="31"/>
      <c r="M479" s="29"/>
      <c r="N479" s="29"/>
      <c r="O479" s="29"/>
      <c r="P479" s="79"/>
      <c r="Q479" s="29"/>
      <c r="R479" s="29"/>
      <c r="S479" s="43"/>
      <c r="T479" s="99">
        <f t="shared" si="7"/>
        <v>21</v>
      </c>
      <c r="U479" s="99"/>
      <c r="V479" s="99"/>
      <c r="W479" s="32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4.25" customHeight="1">
      <c r="A480" s="29"/>
      <c r="B480" s="29"/>
      <c r="C480" s="29"/>
      <c r="D480" s="29"/>
      <c r="E480" s="30"/>
      <c r="F480" s="29"/>
      <c r="G480" s="29"/>
      <c r="H480" s="29"/>
      <c r="I480" s="29"/>
      <c r="J480" s="30"/>
      <c r="K480" s="30"/>
      <c r="L480" s="31"/>
      <c r="M480" s="29"/>
      <c r="N480" s="29"/>
      <c r="O480" s="29"/>
      <c r="P480" s="79"/>
      <c r="Q480" s="29"/>
      <c r="R480" s="29"/>
      <c r="S480" s="43"/>
      <c r="T480" s="99">
        <f t="shared" si="7"/>
        <v>21</v>
      </c>
      <c r="U480" s="99"/>
      <c r="V480" s="99"/>
      <c r="W480" s="32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4.25" customHeight="1">
      <c r="A481" s="29"/>
      <c r="B481" s="29"/>
      <c r="C481" s="29"/>
      <c r="D481" s="29"/>
      <c r="E481" s="30"/>
      <c r="F481" s="29"/>
      <c r="G481" s="29"/>
      <c r="H481" s="29"/>
      <c r="I481" s="29"/>
      <c r="J481" s="30"/>
      <c r="K481" s="30"/>
      <c r="L481" s="31"/>
      <c r="M481" s="29"/>
      <c r="N481" s="29"/>
      <c r="O481" s="29"/>
      <c r="P481" s="79"/>
      <c r="Q481" s="29"/>
      <c r="R481" s="29"/>
      <c r="S481" s="43"/>
      <c r="T481" s="99">
        <f t="shared" si="7"/>
        <v>21</v>
      </c>
      <c r="U481" s="99"/>
      <c r="V481" s="99"/>
      <c r="W481" s="32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4.25" customHeight="1">
      <c r="A482" s="1"/>
      <c r="B482" s="1"/>
      <c r="C482" s="1"/>
      <c r="E482" s="12"/>
      <c r="F482" s="1"/>
      <c r="G482" s="1"/>
      <c r="H482" s="1"/>
      <c r="J482" s="12"/>
      <c r="K482" s="12"/>
      <c r="L482" s="10"/>
      <c r="M482" s="1"/>
      <c r="N482" s="29"/>
      <c r="Q482" s="1"/>
      <c r="T482" s="108"/>
      <c r="U482" s="108"/>
      <c r="V482" s="108"/>
      <c r="W482" s="2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4.25" customHeight="1">
      <c r="A483" s="1"/>
      <c r="B483" s="1"/>
      <c r="C483" s="1"/>
      <c r="E483" s="12"/>
      <c r="F483" s="1"/>
      <c r="G483" s="1"/>
      <c r="H483" s="1"/>
      <c r="J483" s="12"/>
      <c r="K483" s="12"/>
      <c r="L483" s="10"/>
      <c r="M483" s="1"/>
      <c r="N483" s="1"/>
      <c r="Q483" s="1"/>
      <c r="T483" s="108"/>
      <c r="U483" s="108"/>
      <c r="V483" s="108"/>
      <c r="W483" s="2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4.25" customHeight="1">
      <c r="A484" s="1"/>
      <c r="B484" s="1"/>
      <c r="C484" s="1"/>
      <c r="E484" s="12"/>
      <c r="F484" s="1"/>
      <c r="G484" s="1"/>
      <c r="H484" s="1"/>
      <c r="J484" s="12"/>
      <c r="K484" s="12"/>
      <c r="L484" s="10"/>
      <c r="M484" s="1"/>
      <c r="N484" s="1"/>
      <c r="Q484" s="1"/>
      <c r="T484" s="108"/>
      <c r="U484" s="108"/>
      <c r="V484" s="108"/>
      <c r="W484" s="2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4.25" customHeight="1">
      <c r="A485" s="1"/>
      <c r="B485" s="1"/>
      <c r="C485" s="1"/>
      <c r="E485" s="12"/>
      <c r="F485" s="1"/>
      <c r="G485" s="1"/>
      <c r="H485" s="1"/>
      <c r="J485" s="12"/>
      <c r="K485" s="12"/>
      <c r="L485" s="10"/>
      <c r="M485" s="1"/>
      <c r="N485" s="1"/>
      <c r="Q485" s="1"/>
      <c r="T485" s="108"/>
      <c r="U485" s="108"/>
      <c r="V485" s="108"/>
      <c r="W485" s="2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4.25" customHeight="1">
      <c r="A486" s="1"/>
      <c r="B486" s="1"/>
      <c r="C486" s="1"/>
      <c r="E486" s="12"/>
      <c r="F486" s="1"/>
      <c r="G486" s="1"/>
      <c r="H486" s="1"/>
      <c r="J486" s="12"/>
      <c r="K486" s="12"/>
      <c r="L486" s="10"/>
      <c r="M486" s="1"/>
      <c r="N486" s="1"/>
      <c r="Q486" s="1"/>
      <c r="T486" s="108"/>
      <c r="U486" s="108"/>
      <c r="V486" s="108"/>
      <c r="W486" s="2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4.25" customHeight="1">
      <c r="A487" s="1"/>
      <c r="B487" s="1"/>
      <c r="C487" s="1"/>
      <c r="E487" s="12"/>
      <c r="F487" s="1"/>
      <c r="G487" s="1"/>
      <c r="H487" s="1"/>
      <c r="J487" s="12"/>
      <c r="K487" s="12"/>
      <c r="L487" s="10"/>
      <c r="M487" s="1"/>
      <c r="N487" s="1"/>
      <c r="Q487" s="1"/>
      <c r="T487" s="108"/>
      <c r="U487" s="108"/>
      <c r="V487" s="108"/>
      <c r="W487" s="2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4.25" customHeight="1">
      <c r="A488" s="1"/>
      <c r="B488" s="1"/>
      <c r="C488" s="1"/>
      <c r="E488" s="12"/>
      <c r="F488" s="1"/>
      <c r="G488" s="1"/>
      <c r="H488" s="1"/>
      <c r="J488" s="12"/>
      <c r="K488" s="12"/>
      <c r="L488" s="10"/>
      <c r="M488" s="1"/>
      <c r="N488" s="1"/>
      <c r="Q488" s="1"/>
      <c r="T488" s="108"/>
      <c r="U488" s="108"/>
      <c r="V488" s="108"/>
      <c r="W488" s="2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4.25" customHeight="1">
      <c r="A489" s="1"/>
      <c r="B489" s="1"/>
      <c r="C489" s="1"/>
      <c r="E489" s="12"/>
      <c r="F489" s="1"/>
      <c r="G489" s="1"/>
      <c r="H489" s="1"/>
      <c r="J489" s="12"/>
      <c r="K489" s="12"/>
      <c r="L489" s="10"/>
      <c r="M489" s="1"/>
      <c r="N489" s="1"/>
      <c r="Q489" s="1"/>
      <c r="T489" s="108"/>
      <c r="U489" s="108"/>
      <c r="V489" s="108"/>
      <c r="W489" s="2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4.25" customHeight="1">
      <c r="A490" s="1"/>
      <c r="B490" s="1"/>
      <c r="C490" s="1"/>
      <c r="E490" s="12"/>
      <c r="F490" s="1"/>
      <c r="G490" s="1"/>
      <c r="H490" s="1"/>
      <c r="J490" s="12"/>
      <c r="K490" s="12"/>
      <c r="L490" s="10"/>
      <c r="M490" s="1"/>
      <c r="N490" s="1"/>
      <c r="Q490" s="1"/>
      <c r="T490" s="108"/>
      <c r="U490" s="108"/>
      <c r="V490" s="108"/>
      <c r="W490" s="2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4.25" customHeight="1">
      <c r="A491" s="1"/>
      <c r="B491" s="1"/>
      <c r="C491" s="1"/>
      <c r="E491" s="12"/>
      <c r="F491" s="1"/>
      <c r="G491" s="1"/>
      <c r="H491" s="1"/>
      <c r="J491" s="12"/>
      <c r="K491" s="12"/>
      <c r="L491" s="10"/>
      <c r="M491" s="1"/>
      <c r="N491" s="1"/>
      <c r="Q491" s="1"/>
      <c r="T491" s="108"/>
      <c r="U491" s="108"/>
      <c r="V491" s="108"/>
      <c r="W491" s="2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4.25" customHeight="1">
      <c r="A492" s="1"/>
      <c r="B492" s="1"/>
      <c r="C492" s="1"/>
      <c r="E492" s="12"/>
      <c r="F492" s="1"/>
      <c r="G492" s="1"/>
      <c r="H492" s="1"/>
      <c r="J492" s="12"/>
      <c r="K492" s="12"/>
      <c r="L492" s="10"/>
      <c r="M492" s="1"/>
      <c r="N492" s="1"/>
      <c r="Q492" s="1"/>
      <c r="T492" s="108"/>
      <c r="U492" s="108"/>
      <c r="V492" s="108"/>
      <c r="W492" s="2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4.25" customHeight="1">
      <c r="A493" s="1"/>
      <c r="B493" s="1"/>
      <c r="C493" s="1"/>
      <c r="E493" s="12"/>
      <c r="F493" s="1"/>
      <c r="G493" s="1"/>
      <c r="H493" s="1"/>
      <c r="J493" s="12"/>
      <c r="K493" s="12"/>
      <c r="L493" s="10"/>
      <c r="M493" s="1"/>
      <c r="N493" s="1"/>
      <c r="Q493" s="1"/>
      <c r="T493" s="108"/>
      <c r="U493" s="108"/>
      <c r="V493" s="108"/>
      <c r="W493" s="2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4.25" customHeight="1">
      <c r="A494" s="1"/>
      <c r="B494" s="1"/>
      <c r="C494" s="1"/>
      <c r="E494" s="12"/>
      <c r="F494" s="1"/>
      <c r="G494" s="1"/>
      <c r="H494" s="1"/>
      <c r="J494" s="12"/>
      <c r="K494" s="12"/>
      <c r="L494" s="10"/>
      <c r="M494" s="1"/>
      <c r="N494" s="1"/>
      <c r="Q494" s="1"/>
      <c r="T494" s="108"/>
      <c r="U494" s="108"/>
      <c r="V494" s="108"/>
      <c r="W494" s="2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4.25" customHeight="1">
      <c r="A495" s="1"/>
      <c r="B495" s="1"/>
      <c r="C495" s="1"/>
      <c r="E495" s="12"/>
      <c r="F495" s="1"/>
      <c r="G495" s="1"/>
      <c r="H495" s="1"/>
      <c r="J495" s="12"/>
      <c r="K495" s="12"/>
      <c r="L495" s="10"/>
      <c r="M495" s="1"/>
      <c r="N495" s="1"/>
      <c r="Q495" s="1"/>
      <c r="T495" s="108"/>
      <c r="U495" s="108"/>
      <c r="V495" s="108"/>
      <c r="W495" s="2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4.25" customHeight="1">
      <c r="A496" s="1"/>
      <c r="B496" s="1"/>
      <c r="C496" s="1"/>
      <c r="E496" s="12"/>
      <c r="F496" s="1"/>
      <c r="G496" s="1"/>
      <c r="H496" s="1"/>
      <c r="J496" s="12"/>
      <c r="K496" s="12"/>
      <c r="L496" s="10"/>
      <c r="M496" s="1"/>
      <c r="N496" s="1"/>
      <c r="Q496" s="1"/>
      <c r="T496" s="8"/>
      <c r="U496" s="8"/>
      <c r="V496" s="8"/>
      <c r="W496" s="2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4.25" customHeight="1">
      <c r="A497" s="1"/>
      <c r="B497" s="1"/>
      <c r="C497" s="1"/>
      <c r="E497" s="12"/>
      <c r="F497" s="1"/>
      <c r="G497" s="1"/>
      <c r="H497" s="1"/>
      <c r="J497" s="12"/>
      <c r="K497" s="12"/>
      <c r="L497" s="10"/>
      <c r="M497" s="1"/>
      <c r="N497" s="1"/>
      <c r="Q497" s="1"/>
      <c r="T497" s="8"/>
      <c r="U497" s="8"/>
      <c r="V497" s="8"/>
      <c r="W497" s="2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4.25" customHeight="1">
      <c r="A498" s="1"/>
      <c r="B498" s="1"/>
      <c r="C498" s="1"/>
      <c r="E498" s="12"/>
      <c r="F498" s="1"/>
      <c r="G498" s="1"/>
      <c r="H498" s="1"/>
      <c r="J498" s="12"/>
      <c r="K498" s="12"/>
      <c r="L498" s="10"/>
      <c r="M498" s="1"/>
      <c r="N498" s="1"/>
      <c r="Q498" s="1"/>
      <c r="T498" s="8"/>
      <c r="U498" s="8"/>
      <c r="V498" s="8"/>
      <c r="W498" s="2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4.25" customHeight="1">
      <c r="A499" s="1"/>
      <c r="B499" s="1"/>
      <c r="C499" s="1"/>
      <c r="E499" s="12"/>
      <c r="F499" s="1"/>
      <c r="G499" s="1"/>
      <c r="H499" s="1"/>
      <c r="J499" s="12"/>
      <c r="K499" s="12"/>
      <c r="L499" s="10"/>
      <c r="M499" s="1"/>
      <c r="N499" s="1"/>
      <c r="Q499" s="1"/>
      <c r="T499" s="8"/>
      <c r="U499" s="8"/>
      <c r="V499" s="8"/>
      <c r="W499" s="2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4.25" customHeight="1">
      <c r="A500" s="1"/>
      <c r="B500" s="1"/>
      <c r="C500" s="1"/>
      <c r="E500" s="12"/>
      <c r="F500" s="1"/>
      <c r="G500" s="1"/>
      <c r="H500" s="1"/>
      <c r="J500" s="12"/>
      <c r="K500" s="12"/>
      <c r="L500" s="10"/>
      <c r="M500" s="1"/>
      <c r="N500" s="1"/>
      <c r="Q500" s="1"/>
      <c r="T500" s="8"/>
      <c r="U500" s="8"/>
      <c r="V500" s="8"/>
      <c r="W500" s="2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4.25" customHeight="1">
      <c r="A501" s="1"/>
      <c r="B501" s="1"/>
      <c r="C501" s="1"/>
      <c r="E501" s="12"/>
      <c r="F501" s="1"/>
      <c r="G501" s="1"/>
      <c r="H501" s="1"/>
      <c r="J501" s="12"/>
      <c r="K501" s="12"/>
      <c r="L501" s="10"/>
      <c r="M501" s="1"/>
      <c r="N501" s="1"/>
      <c r="Q501" s="1"/>
      <c r="T501" s="8"/>
      <c r="U501" s="8"/>
      <c r="V501" s="8"/>
      <c r="W501" s="2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4.25" customHeight="1">
      <c r="A502" s="1"/>
      <c r="B502" s="1"/>
      <c r="C502" s="1"/>
      <c r="E502" s="12"/>
      <c r="F502" s="1"/>
      <c r="G502" s="1"/>
      <c r="H502" s="1"/>
      <c r="J502" s="12"/>
      <c r="K502" s="12"/>
      <c r="L502" s="10"/>
      <c r="M502" s="1"/>
      <c r="N502" s="1"/>
      <c r="Q502" s="1"/>
      <c r="T502" s="8"/>
      <c r="U502" s="8"/>
      <c r="V502" s="8"/>
      <c r="W502" s="2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4.25" customHeight="1">
      <c r="A503" s="1"/>
      <c r="B503" s="1"/>
      <c r="C503" s="1"/>
      <c r="E503" s="12"/>
      <c r="F503" s="1"/>
      <c r="G503" s="1"/>
      <c r="H503" s="1"/>
      <c r="J503" s="12"/>
      <c r="K503" s="12"/>
      <c r="L503" s="10"/>
      <c r="M503" s="1"/>
      <c r="N503" s="1"/>
      <c r="Q503" s="1"/>
      <c r="T503" s="8"/>
      <c r="U503" s="8"/>
      <c r="V503" s="8"/>
      <c r="W503" s="2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4.25" customHeight="1">
      <c r="A504" s="1"/>
      <c r="B504" s="1"/>
      <c r="C504" s="1"/>
      <c r="E504" s="12"/>
      <c r="F504" s="1"/>
      <c r="G504" s="1"/>
      <c r="H504" s="1"/>
      <c r="J504" s="12"/>
      <c r="K504" s="12"/>
      <c r="L504" s="10"/>
      <c r="M504" s="1"/>
      <c r="N504" s="1"/>
      <c r="Q504" s="1"/>
      <c r="T504" s="8"/>
      <c r="U504" s="8"/>
      <c r="V504" s="8"/>
      <c r="W504" s="2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4.25" customHeight="1">
      <c r="A505" s="1"/>
      <c r="B505" s="1"/>
      <c r="C505" s="1"/>
      <c r="E505" s="12"/>
      <c r="F505" s="1"/>
      <c r="G505" s="1"/>
      <c r="H505" s="1"/>
      <c r="J505" s="12"/>
      <c r="K505" s="12"/>
      <c r="L505" s="10"/>
      <c r="M505" s="1"/>
      <c r="N505" s="1"/>
      <c r="Q505" s="1"/>
      <c r="T505" s="8"/>
      <c r="U505" s="8"/>
      <c r="V505" s="8"/>
      <c r="W505" s="2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4.25" customHeight="1">
      <c r="A506" s="1"/>
      <c r="B506" s="1"/>
      <c r="C506" s="1"/>
      <c r="E506" s="12"/>
      <c r="F506" s="1"/>
      <c r="G506" s="1"/>
      <c r="H506" s="1"/>
      <c r="J506" s="12"/>
      <c r="K506" s="12"/>
      <c r="L506" s="10"/>
      <c r="M506" s="1"/>
      <c r="N506" s="1"/>
      <c r="Q506" s="1"/>
      <c r="T506" s="8"/>
      <c r="U506" s="8"/>
      <c r="V506" s="8"/>
      <c r="W506" s="2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4.25" customHeight="1">
      <c r="A507" s="1"/>
      <c r="B507" s="1"/>
      <c r="C507" s="1"/>
      <c r="E507" s="12"/>
      <c r="F507" s="1"/>
      <c r="G507" s="1"/>
      <c r="H507" s="1"/>
      <c r="J507" s="12"/>
      <c r="K507" s="12"/>
      <c r="L507" s="10"/>
      <c r="M507" s="1"/>
      <c r="N507" s="1"/>
      <c r="Q507" s="1"/>
      <c r="T507" s="8"/>
      <c r="U507" s="8"/>
      <c r="V507" s="8"/>
      <c r="W507" s="2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4.25" customHeight="1">
      <c r="A508" s="1"/>
      <c r="B508" s="1"/>
      <c r="C508" s="1"/>
      <c r="E508" s="12"/>
      <c r="F508" s="1"/>
      <c r="G508" s="1"/>
      <c r="H508" s="1"/>
      <c r="J508" s="12"/>
      <c r="K508" s="12"/>
      <c r="L508" s="10"/>
      <c r="M508" s="1"/>
      <c r="N508" s="1"/>
      <c r="Q508" s="1"/>
      <c r="T508" s="8"/>
      <c r="U508" s="8"/>
      <c r="V508" s="8"/>
      <c r="W508" s="2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4.25" customHeight="1">
      <c r="A509" s="1"/>
      <c r="B509" s="1"/>
      <c r="C509" s="1"/>
      <c r="E509" s="12"/>
      <c r="F509" s="1"/>
      <c r="G509" s="1"/>
      <c r="H509" s="1"/>
      <c r="J509" s="12"/>
      <c r="K509" s="12"/>
      <c r="L509" s="10"/>
      <c r="M509" s="1"/>
      <c r="N509" s="1"/>
      <c r="Q509" s="1"/>
      <c r="T509" s="8"/>
      <c r="U509" s="8"/>
      <c r="V509" s="8"/>
      <c r="W509" s="2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4.25" customHeight="1">
      <c r="A510" s="1"/>
      <c r="B510" s="1"/>
      <c r="C510" s="1"/>
      <c r="E510" s="12"/>
      <c r="F510" s="1"/>
      <c r="G510" s="1"/>
      <c r="H510" s="1"/>
      <c r="J510" s="12"/>
      <c r="K510" s="12"/>
      <c r="L510" s="10"/>
      <c r="M510" s="1"/>
      <c r="N510" s="1"/>
      <c r="Q510" s="1"/>
      <c r="T510" s="8"/>
      <c r="U510" s="8"/>
      <c r="V510" s="8"/>
      <c r="W510" s="2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4.25" customHeight="1">
      <c r="A511" s="1"/>
      <c r="B511" s="1"/>
      <c r="C511" s="1"/>
      <c r="E511" s="12"/>
      <c r="F511" s="1"/>
      <c r="G511" s="1"/>
      <c r="H511" s="1"/>
      <c r="J511" s="12"/>
      <c r="K511" s="12"/>
      <c r="L511" s="10"/>
      <c r="M511" s="1"/>
      <c r="N511" s="1"/>
      <c r="Q511" s="1"/>
      <c r="T511" s="8"/>
      <c r="U511" s="8"/>
      <c r="V511" s="8"/>
      <c r="W511" s="2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4.25" customHeight="1">
      <c r="A512" s="1"/>
      <c r="B512" s="1"/>
      <c r="C512" s="1"/>
      <c r="E512" s="12"/>
      <c r="F512" s="1"/>
      <c r="G512" s="1"/>
      <c r="H512" s="1"/>
      <c r="J512" s="12"/>
      <c r="K512" s="12"/>
      <c r="L512" s="10"/>
      <c r="M512" s="1"/>
      <c r="N512" s="1"/>
      <c r="Q512" s="1"/>
      <c r="T512" s="8"/>
      <c r="U512" s="8"/>
      <c r="V512" s="8"/>
      <c r="W512" s="2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4.25" customHeight="1">
      <c r="A513" s="1"/>
      <c r="B513" s="1"/>
      <c r="C513" s="1"/>
      <c r="E513" s="12"/>
      <c r="F513" s="1"/>
      <c r="G513" s="1"/>
      <c r="H513" s="1"/>
      <c r="J513" s="12"/>
      <c r="K513" s="12"/>
      <c r="L513" s="10"/>
      <c r="M513" s="1"/>
      <c r="N513" s="1"/>
      <c r="Q513" s="1"/>
      <c r="T513" s="8"/>
      <c r="U513" s="8"/>
      <c r="V513" s="8"/>
      <c r="W513" s="2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4.25" customHeight="1">
      <c r="A514" s="1"/>
      <c r="B514" s="1"/>
      <c r="C514" s="1"/>
      <c r="E514" s="12"/>
      <c r="F514" s="1"/>
      <c r="G514" s="1"/>
      <c r="H514" s="1"/>
      <c r="J514" s="12"/>
      <c r="K514" s="12"/>
      <c r="L514" s="10"/>
      <c r="M514" s="1"/>
      <c r="N514" s="1"/>
      <c r="Q514" s="1"/>
      <c r="T514" s="8"/>
      <c r="U514" s="8"/>
      <c r="V514" s="8"/>
      <c r="W514" s="2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4.25" customHeight="1">
      <c r="A515" s="1"/>
      <c r="B515" s="1"/>
      <c r="C515" s="1"/>
      <c r="E515" s="12"/>
      <c r="F515" s="1"/>
      <c r="G515" s="1"/>
      <c r="H515" s="1"/>
      <c r="J515" s="12"/>
      <c r="K515" s="12"/>
      <c r="L515" s="10"/>
      <c r="M515" s="1"/>
      <c r="N515" s="1"/>
      <c r="Q515" s="1"/>
      <c r="T515" s="8"/>
      <c r="U515" s="8"/>
      <c r="V515" s="8"/>
      <c r="W515" s="2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4.25" customHeight="1">
      <c r="A516" s="1"/>
      <c r="B516" s="1"/>
      <c r="C516" s="1"/>
      <c r="E516" s="12"/>
      <c r="F516" s="1"/>
      <c r="G516" s="1"/>
      <c r="H516" s="1"/>
      <c r="J516" s="12"/>
      <c r="K516" s="12"/>
      <c r="L516" s="10"/>
      <c r="M516" s="1"/>
      <c r="N516" s="1"/>
      <c r="Q516" s="1"/>
      <c r="T516" s="8"/>
      <c r="U516" s="8"/>
      <c r="V516" s="8"/>
      <c r="W516" s="2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4.25" customHeight="1">
      <c r="A517" s="1"/>
      <c r="B517" s="1"/>
      <c r="C517" s="1"/>
      <c r="E517" s="12"/>
      <c r="F517" s="1"/>
      <c r="G517" s="1"/>
      <c r="H517" s="1"/>
      <c r="J517" s="12"/>
      <c r="K517" s="12"/>
      <c r="L517" s="10"/>
      <c r="M517" s="1"/>
      <c r="N517" s="1"/>
      <c r="Q517" s="1"/>
      <c r="T517" s="8"/>
      <c r="U517" s="8"/>
      <c r="V517" s="8"/>
      <c r="W517" s="2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4.25" customHeight="1">
      <c r="A518" s="1"/>
      <c r="B518" s="1"/>
      <c r="C518" s="1"/>
      <c r="E518" s="12"/>
      <c r="F518" s="1"/>
      <c r="G518" s="1"/>
      <c r="H518" s="1"/>
      <c r="J518" s="12"/>
      <c r="K518" s="12"/>
      <c r="L518" s="10"/>
      <c r="M518" s="1"/>
      <c r="N518" s="1"/>
      <c r="Q518" s="1"/>
      <c r="T518" s="8"/>
      <c r="U518" s="8"/>
      <c r="V518" s="8"/>
      <c r="W518" s="2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4.25" customHeight="1">
      <c r="A519" s="1"/>
      <c r="B519" s="1"/>
      <c r="C519" s="1"/>
      <c r="E519" s="12"/>
      <c r="F519" s="1"/>
      <c r="G519" s="1"/>
      <c r="H519" s="1"/>
      <c r="J519" s="12"/>
      <c r="K519" s="12"/>
      <c r="L519" s="10"/>
      <c r="M519" s="1"/>
      <c r="N519" s="1"/>
      <c r="Q519" s="1"/>
      <c r="T519" s="8"/>
      <c r="U519" s="8"/>
      <c r="V519" s="8"/>
      <c r="W519" s="2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4.25" customHeight="1">
      <c r="A520" s="1"/>
      <c r="B520" s="1"/>
      <c r="C520" s="1"/>
      <c r="E520" s="12"/>
      <c r="F520" s="1"/>
      <c r="G520" s="1"/>
      <c r="H520" s="1"/>
      <c r="J520" s="12"/>
      <c r="K520" s="12"/>
      <c r="L520" s="10"/>
      <c r="M520" s="1"/>
      <c r="N520" s="1"/>
      <c r="Q520" s="1"/>
      <c r="T520" s="8"/>
      <c r="U520" s="8"/>
      <c r="V520" s="8"/>
      <c r="W520" s="2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4.25" customHeight="1">
      <c r="A521" s="1"/>
      <c r="B521" s="1"/>
      <c r="C521" s="1"/>
      <c r="E521" s="12"/>
      <c r="F521" s="1"/>
      <c r="G521" s="1"/>
      <c r="H521" s="1"/>
      <c r="J521" s="12"/>
      <c r="K521" s="12"/>
      <c r="L521" s="10"/>
      <c r="M521" s="1"/>
      <c r="N521" s="1"/>
      <c r="Q521" s="1"/>
      <c r="T521" s="8"/>
      <c r="U521" s="8"/>
      <c r="V521" s="8"/>
      <c r="W521" s="2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4.25" customHeight="1">
      <c r="A522" s="1"/>
      <c r="B522" s="1"/>
      <c r="C522" s="1"/>
      <c r="E522" s="12"/>
      <c r="F522" s="1"/>
      <c r="G522" s="1"/>
      <c r="H522" s="1"/>
      <c r="J522" s="12"/>
      <c r="K522" s="12"/>
      <c r="L522" s="10"/>
      <c r="M522" s="1"/>
      <c r="N522" s="1"/>
      <c r="Q522" s="1"/>
      <c r="T522" s="8"/>
      <c r="U522" s="8"/>
      <c r="V522" s="8"/>
      <c r="W522" s="2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4.25" customHeight="1">
      <c r="A523" s="1"/>
      <c r="B523" s="1"/>
      <c r="C523" s="1"/>
      <c r="E523" s="12"/>
      <c r="F523" s="1"/>
      <c r="G523" s="1"/>
      <c r="H523" s="1"/>
      <c r="J523" s="12"/>
      <c r="K523" s="12"/>
      <c r="L523" s="10"/>
      <c r="M523" s="1"/>
      <c r="N523" s="1"/>
      <c r="Q523" s="1"/>
      <c r="T523" s="8"/>
      <c r="U523" s="8"/>
      <c r="V523" s="8"/>
      <c r="W523" s="2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4.25" customHeight="1">
      <c r="A524" s="1"/>
      <c r="B524" s="1"/>
      <c r="C524" s="1"/>
      <c r="E524" s="12"/>
      <c r="F524" s="1"/>
      <c r="G524" s="1"/>
      <c r="H524" s="1"/>
      <c r="J524" s="12"/>
      <c r="K524" s="12"/>
      <c r="L524" s="10"/>
      <c r="M524" s="1"/>
      <c r="N524" s="1"/>
      <c r="Q524" s="1"/>
      <c r="T524" s="8"/>
      <c r="U524" s="8"/>
      <c r="V524" s="8"/>
      <c r="W524" s="2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4.25" customHeight="1">
      <c r="A525" s="1"/>
      <c r="B525" s="1"/>
      <c r="C525" s="1"/>
      <c r="E525" s="12"/>
      <c r="F525" s="1"/>
      <c r="G525" s="1"/>
      <c r="H525" s="1"/>
      <c r="J525" s="12"/>
      <c r="K525" s="12"/>
      <c r="L525" s="10"/>
      <c r="M525" s="1"/>
      <c r="N525" s="1"/>
      <c r="Q525" s="1"/>
      <c r="T525" s="8"/>
      <c r="U525" s="8"/>
      <c r="V525" s="8"/>
      <c r="W525" s="2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4.25" customHeight="1">
      <c r="A526" s="1"/>
      <c r="B526" s="1"/>
      <c r="C526" s="1"/>
      <c r="E526" s="12"/>
      <c r="F526" s="1"/>
      <c r="G526" s="1"/>
      <c r="H526" s="1"/>
      <c r="J526" s="12"/>
      <c r="K526" s="12"/>
      <c r="L526" s="10"/>
      <c r="M526" s="1"/>
      <c r="N526" s="1"/>
      <c r="Q526" s="1"/>
      <c r="T526" s="8"/>
      <c r="U526" s="8"/>
      <c r="V526" s="8"/>
      <c r="W526" s="2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4.25" customHeight="1">
      <c r="A527" s="1"/>
      <c r="B527" s="1"/>
      <c r="C527" s="1"/>
      <c r="E527" s="12"/>
      <c r="F527" s="1"/>
      <c r="G527" s="1"/>
      <c r="H527" s="1"/>
      <c r="J527" s="12"/>
      <c r="K527" s="12"/>
      <c r="L527" s="10"/>
      <c r="M527" s="1"/>
      <c r="N527" s="1"/>
      <c r="Q527" s="1"/>
      <c r="T527" s="8"/>
      <c r="U527" s="8"/>
      <c r="V527" s="8"/>
      <c r="W527" s="2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4.25" customHeight="1">
      <c r="A528" s="1"/>
      <c r="B528" s="1"/>
      <c r="C528" s="1"/>
      <c r="E528" s="12"/>
      <c r="F528" s="1"/>
      <c r="G528" s="1"/>
      <c r="H528" s="1"/>
      <c r="J528" s="12"/>
      <c r="K528" s="12"/>
      <c r="L528" s="10"/>
      <c r="M528" s="1"/>
      <c r="N528" s="1"/>
      <c r="Q528" s="1"/>
      <c r="T528" s="8"/>
      <c r="U528" s="8"/>
      <c r="V528" s="8"/>
      <c r="W528" s="2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4.25" customHeight="1">
      <c r="A529" s="1"/>
      <c r="B529" s="1"/>
      <c r="C529" s="1"/>
      <c r="E529" s="12"/>
      <c r="F529" s="1"/>
      <c r="G529" s="1"/>
      <c r="H529" s="1"/>
      <c r="J529" s="12"/>
      <c r="K529" s="12"/>
      <c r="L529" s="10"/>
      <c r="M529" s="1"/>
      <c r="N529" s="1"/>
      <c r="Q529" s="1"/>
      <c r="T529" s="8"/>
      <c r="U529" s="8"/>
      <c r="V529" s="8"/>
      <c r="W529" s="2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4.25" customHeight="1">
      <c r="A530" s="1"/>
      <c r="B530" s="1"/>
      <c r="C530" s="1"/>
      <c r="E530" s="12"/>
      <c r="F530" s="1"/>
      <c r="G530" s="1"/>
      <c r="H530" s="1"/>
      <c r="J530" s="12"/>
      <c r="K530" s="12"/>
      <c r="L530" s="10"/>
      <c r="M530" s="1"/>
      <c r="N530" s="1"/>
      <c r="Q530" s="1"/>
      <c r="T530" s="8"/>
      <c r="U530" s="8"/>
      <c r="V530" s="8"/>
      <c r="W530" s="2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4.25" customHeight="1">
      <c r="A531" s="1"/>
      <c r="B531" s="1"/>
      <c r="C531" s="1"/>
      <c r="E531" s="12"/>
      <c r="F531" s="1"/>
      <c r="G531" s="1"/>
      <c r="H531" s="1"/>
      <c r="J531" s="12"/>
      <c r="K531" s="12"/>
      <c r="L531" s="10"/>
      <c r="M531" s="1"/>
      <c r="N531" s="1"/>
      <c r="Q531" s="1"/>
      <c r="T531" s="8"/>
      <c r="U531" s="8"/>
      <c r="V531" s="8"/>
      <c r="W531" s="2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4.25" customHeight="1">
      <c r="A532" s="1"/>
      <c r="B532" s="1"/>
      <c r="C532" s="1"/>
      <c r="E532" s="12"/>
      <c r="F532" s="1"/>
      <c r="G532" s="1"/>
      <c r="H532" s="1"/>
      <c r="J532" s="12"/>
      <c r="K532" s="12"/>
      <c r="L532" s="10"/>
      <c r="M532" s="1"/>
      <c r="N532" s="1"/>
      <c r="Q532" s="1"/>
      <c r="T532" s="8"/>
      <c r="U532" s="8"/>
      <c r="V532" s="8"/>
      <c r="W532" s="2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4.25" customHeight="1">
      <c r="A533" s="1"/>
      <c r="B533" s="1"/>
      <c r="C533" s="1"/>
      <c r="E533" s="12"/>
      <c r="F533" s="1"/>
      <c r="G533" s="1"/>
      <c r="H533" s="1"/>
      <c r="J533" s="12"/>
      <c r="K533" s="12"/>
      <c r="L533" s="10"/>
      <c r="M533" s="1"/>
      <c r="N533" s="1"/>
      <c r="Q533" s="1"/>
      <c r="T533" s="8"/>
      <c r="U533" s="8"/>
      <c r="V533" s="8"/>
      <c r="W533" s="2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4.25" customHeight="1">
      <c r="A534" s="1"/>
      <c r="B534" s="1"/>
      <c r="C534" s="1"/>
      <c r="E534" s="12"/>
      <c r="F534" s="1"/>
      <c r="G534" s="1"/>
      <c r="H534" s="1"/>
      <c r="J534" s="12"/>
      <c r="K534" s="12"/>
      <c r="L534" s="10"/>
      <c r="M534" s="1"/>
      <c r="N534" s="1"/>
      <c r="Q534" s="1"/>
      <c r="T534" s="8"/>
      <c r="U534" s="8"/>
      <c r="V534" s="8"/>
      <c r="W534" s="2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4.25" customHeight="1">
      <c r="A535" s="1"/>
      <c r="B535" s="1"/>
      <c r="C535" s="1"/>
      <c r="E535" s="12"/>
      <c r="F535" s="1"/>
      <c r="G535" s="1"/>
      <c r="H535" s="1"/>
      <c r="J535" s="12"/>
      <c r="K535" s="12"/>
      <c r="L535" s="10"/>
      <c r="M535" s="1"/>
      <c r="N535" s="1"/>
      <c r="Q535" s="1"/>
      <c r="T535" s="8"/>
      <c r="U535" s="8"/>
      <c r="V535" s="8"/>
      <c r="W535" s="2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4.25" customHeight="1">
      <c r="A536" s="1"/>
      <c r="B536" s="1"/>
      <c r="C536" s="1"/>
      <c r="E536" s="12"/>
      <c r="F536" s="1"/>
      <c r="G536" s="1"/>
      <c r="H536" s="1"/>
      <c r="J536" s="12"/>
      <c r="K536" s="12"/>
      <c r="L536" s="10"/>
      <c r="M536" s="1"/>
      <c r="N536" s="1"/>
      <c r="Q536" s="1"/>
      <c r="T536" s="8"/>
      <c r="U536" s="8"/>
      <c r="V536" s="8"/>
      <c r="W536" s="2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4.25" customHeight="1">
      <c r="A537" s="1"/>
      <c r="B537" s="1"/>
      <c r="C537" s="1"/>
      <c r="E537" s="12"/>
      <c r="F537" s="1"/>
      <c r="G537" s="1"/>
      <c r="H537" s="1"/>
      <c r="J537" s="12"/>
      <c r="K537" s="12"/>
      <c r="L537" s="10"/>
      <c r="M537" s="1"/>
      <c r="N537" s="1"/>
      <c r="Q537" s="1"/>
      <c r="T537" s="8"/>
      <c r="U537" s="8"/>
      <c r="V537" s="8"/>
      <c r="W537" s="2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4.25" customHeight="1">
      <c r="A538" s="1"/>
      <c r="B538" s="1"/>
      <c r="C538" s="1"/>
      <c r="E538" s="12"/>
      <c r="F538" s="1"/>
      <c r="G538" s="1"/>
      <c r="H538" s="1"/>
      <c r="J538" s="12"/>
      <c r="K538" s="12"/>
      <c r="L538" s="10"/>
      <c r="M538" s="1"/>
      <c r="N538" s="1"/>
      <c r="Q538" s="1"/>
      <c r="T538" s="8"/>
      <c r="U538" s="8"/>
      <c r="V538" s="8"/>
      <c r="W538" s="2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4.25" customHeight="1">
      <c r="A539" s="1"/>
      <c r="B539" s="1"/>
      <c r="C539" s="1"/>
      <c r="E539" s="12"/>
      <c r="F539" s="1"/>
      <c r="G539" s="1"/>
      <c r="H539" s="1"/>
      <c r="J539" s="12"/>
      <c r="K539" s="12"/>
      <c r="L539" s="10"/>
      <c r="M539" s="1"/>
      <c r="N539" s="1"/>
      <c r="Q539" s="1"/>
      <c r="T539" s="8"/>
      <c r="U539" s="8"/>
      <c r="V539" s="8"/>
      <c r="W539" s="2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4.25" customHeight="1">
      <c r="A540" s="1"/>
      <c r="B540" s="1"/>
      <c r="C540" s="1"/>
      <c r="E540" s="12"/>
      <c r="F540" s="1"/>
      <c r="G540" s="1"/>
      <c r="H540" s="1"/>
      <c r="J540" s="12"/>
      <c r="K540" s="12"/>
      <c r="L540" s="10"/>
      <c r="M540" s="1"/>
      <c r="N540" s="1"/>
      <c r="Q540" s="1"/>
      <c r="T540" s="8"/>
      <c r="U540" s="8"/>
      <c r="V540" s="8"/>
      <c r="W540" s="2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4.25" customHeight="1">
      <c r="A541" s="1"/>
      <c r="B541" s="1"/>
      <c r="C541" s="1"/>
      <c r="E541" s="12"/>
      <c r="F541" s="1"/>
      <c r="G541" s="1"/>
      <c r="H541" s="1"/>
      <c r="J541" s="12"/>
      <c r="K541" s="12"/>
      <c r="L541" s="10"/>
      <c r="M541" s="1"/>
      <c r="N541" s="1"/>
      <c r="Q541" s="1"/>
      <c r="T541" s="8"/>
      <c r="U541" s="8"/>
      <c r="V541" s="8"/>
      <c r="W541" s="2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4.25" customHeight="1">
      <c r="A542" s="1"/>
      <c r="B542" s="1"/>
      <c r="C542" s="1"/>
      <c r="E542" s="12"/>
      <c r="F542" s="1"/>
      <c r="G542" s="1"/>
      <c r="H542" s="1"/>
      <c r="J542" s="12"/>
      <c r="K542" s="12"/>
      <c r="L542" s="10"/>
      <c r="M542" s="1"/>
      <c r="N542" s="1"/>
      <c r="Q542" s="1"/>
      <c r="T542" s="8"/>
      <c r="U542" s="8"/>
      <c r="V542" s="8"/>
      <c r="W542" s="2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4.25" customHeight="1">
      <c r="A543" s="1"/>
      <c r="B543" s="1"/>
      <c r="C543" s="1"/>
      <c r="E543" s="12"/>
      <c r="F543" s="1"/>
      <c r="G543" s="1"/>
      <c r="H543" s="1"/>
      <c r="J543" s="12"/>
      <c r="K543" s="12"/>
      <c r="L543" s="10"/>
      <c r="M543" s="1"/>
      <c r="N543" s="1"/>
      <c r="Q543" s="1"/>
      <c r="T543" s="8"/>
      <c r="U543" s="8"/>
      <c r="V543" s="8"/>
      <c r="W543" s="2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4.25" customHeight="1">
      <c r="A544" s="1"/>
      <c r="B544" s="1"/>
      <c r="C544" s="1"/>
      <c r="E544" s="12"/>
      <c r="F544" s="1"/>
      <c r="G544" s="1"/>
      <c r="H544" s="1"/>
      <c r="J544" s="12"/>
      <c r="K544" s="12"/>
      <c r="L544" s="10"/>
      <c r="M544" s="1"/>
      <c r="N544" s="1"/>
      <c r="Q544" s="1"/>
      <c r="T544" s="8"/>
      <c r="U544" s="8"/>
      <c r="V544" s="8"/>
      <c r="W544" s="2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4.25" customHeight="1">
      <c r="A545" s="1"/>
      <c r="B545" s="1"/>
      <c r="C545" s="1"/>
      <c r="E545" s="12"/>
      <c r="F545" s="1"/>
      <c r="G545" s="1"/>
      <c r="H545" s="1"/>
      <c r="J545" s="12"/>
      <c r="K545" s="12"/>
      <c r="L545" s="10"/>
      <c r="M545" s="1"/>
      <c r="N545" s="1"/>
      <c r="Q545" s="1"/>
      <c r="T545" s="8"/>
      <c r="U545" s="8"/>
      <c r="V545" s="8"/>
      <c r="W545" s="2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4.25" customHeight="1">
      <c r="A546" s="1"/>
      <c r="B546" s="1"/>
      <c r="C546" s="1"/>
      <c r="E546" s="12"/>
      <c r="F546" s="1"/>
      <c r="G546" s="1"/>
      <c r="H546" s="1"/>
      <c r="J546" s="12"/>
      <c r="K546" s="12"/>
      <c r="L546" s="10"/>
      <c r="M546" s="1"/>
      <c r="N546" s="1"/>
      <c r="Q546" s="1"/>
      <c r="T546" s="8"/>
      <c r="U546" s="8"/>
      <c r="V546" s="8"/>
      <c r="W546" s="2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4.25" customHeight="1">
      <c r="A547" s="1"/>
      <c r="B547" s="1"/>
      <c r="C547" s="1"/>
      <c r="E547" s="12"/>
      <c r="F547" s="1"/>
      <c r="G547" s="1"/>
      <c r="H547" s="1"/>
      <c r="J547" s="12"/>
      <c r="K547" s="12"/>
      <c r="L547" s="10"/>
      <c r="M547" s="1"/>
      <c r="N547" s="1"/>
      <c r="Q547" s="1"/>
      <c r="T547" s="8"/>
      <c r="U547" s="8"/>
      <c r="V547" s="8"/>
      <c r="W547" s="2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4.25" customHeight="1">
      <c r="A548" s="1"/>
      <c r="B548" s="1"/>
      <c r="C548" s="1"/>
      <c r="E548" s="12"/>
      <c r="F548" s="1"/>
      <c r="G548" s="1"/>
      <c r="H548" s="1"/>
      <c r="J548" s="12"/>
      <c r="K548" s="12"/>
      <c r="L548" s="10"/>
      <c r="M548" s="1"/>
      <c r="N548" s="1"/>
      <c r="Q548" s="1"/>
      <c r="T548" s="8"/>
      <c r="U548" s="8"/>
      <c r="V548" s="8"/>
      <c r="W548" s="2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4.25" customHeight="1">
      <c r="A549" s="1"/>
      <c r="B549" s="1"/>
      <c r="C549" s="1"/>
      <c r="E549" s="12"/>
      <c r="F549" s="1"/>
      <c r="G549" s="1"/>
      <c r="H549" s="1"/>
      <c r="J549" s="12"/>
      <c r="K549" s="12"/>
      <c r="L549" s="10"/>
      <c r="M549" s="1"/>
      <c r="N549" s="1"/>
      <c r="Q549" s="1"/>
      <c r="T549" s="8"/>
      <c r="U549" s="8"/>
      <c r="V549" s="8"/>
      <c r="W549" s="2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4.25" customHeight="1">
      <c r="A550" s="1"/>
      <c r="B550" s="1"/>
      <c r="C550" s="1"/>
      <c r="E550" s="12"/>
      <c r="F550" s="1"/>
      <c r="G550" s="1"/>
      <c r="H550" s="1"/>
      <c r="J550" s="12"/>
      <c r="K550" s="12"/>
      <c r="L550" s="10"/>
      <c r="M550" s="1"/>
      <c r="N550" s="1"/>
      <c r="Q550" s="1"/>
      <c r="T550" s="8"/>
      <c r="U550" s="8"/>
      <c r="V550" s="8"/>
      <c r="W550" s="2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4.25" customHeight="1">
      <c r="A551" s="1"/>
      <c r="B551" s="1"/>
      <c r="C551" s="1"/>
      <c r="E551" s="12"/>
      <c r="F551" s="1"/>
      <c r="G551" s="1"/>
      <c r="H551" s="1"/>
      <c r="J551" s="12"/>
      <c r="K551" s="12"/>
      <c r="L551" s="10"/>
      <c r="M551" s="1"/>
      <c r="N551" s="1"/>
      <c r="Q551" s="1"/>
      <c r="T551" s="8"/>
      <c r="U551" s="8"/>
      <c r="V551" s="8"/>
      <c r="W551" s="2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4.25" customHeight="1">
      <c r="A552" s="1"/>
      <c r="B552" s="1"/>
      <c r="C552" s="1"/>
      <c r="E552" s="12"/>
      <c r="F552" s="1"/>
      <c r="G552" s="1"/>
      <c r="H552" s="1"/>
      <c r="J552" s="12"/>
      <c r="K552" s="12"/>
      <c r="L552" s="10"/>
      <c r="M552" s="1"/>
      <c r="N552" s="1"/>
      <c r="Q552" s="1"/>
      <c r="T552" s="8"/>
      <c r="U552" s="8"/>
      <c r="V552" s="8"/>
      <c r="W552" s="2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4.25" customHeight="1">
      <c r="A553" s="1"/>
      <c r="B553" s="1"/>
      <c r="C553" s="1"/>
      <c r="E553" s="12"/>
      <c r="F553" s="1"/>
      <c r="G553" s="1"/>
      <c r="H553" s="1"/>
      <c r="J553" s="12"/>
      <c r="K553" s="12"/>
      <c r="L553" s="10"/>
      <c r="M553" s="1"/>
      <c r="N553" s="1"/>
      <c r="Q553" s="1"/>
      <c r="T553" s="8"/>
      <c r="U553" s="8"/>
      <c r="V553" s="8"/>
      <c r="W553" s="2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4.25" customHeight="1">
      <c r="A554" s="1"/>
      <c r="B554" s="1"/>
      <c r="C554" s="1"/>
      <c r="E554" s="12"/>
      <c r="F554" s="1"/>
      <c r="G554" s="1"/>
      <c r="H554" s="1"/>
      <c r="J554" s="12"/>
      <c r="K554" s="12"/>
      <c r="L554" s="10"/>
      <c r="M554" s="1"/>
      <c r="N554" s="1"/>
      <c r="Q554" s="1"/>
      <c r="T554" s="8"/>
      <c r="U554" s="8"/>
      <c r="V554" s="8"/>
      <c r="W554" s="2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4.25" customHeight="1">
      <c r="A555" s="1"/>
      <c r="B555" s="1"/>
      <c r="C555" s="1"/>
      <c r="E555" s="12"/>
      <c r="F555" s="1"/>
      <c r="G555" s="1"/>
      <c r="H555" s="1"/>
      <c r="J555" s="12"/>
      <c r="K555" s="12"/>
      <c r="L555" s="10"/>
      <c r="M555" s="1"/>
      <c r="N555" s="1"/>
      <c r="Q555" s="1"/>
      <c r="T555" s="8"/>
      <c r="U555" s="8"/>
      <c r="V555" s="8"/>
      <c r="W555" s="2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4.25" customHeight="1">
      <c r="A556" s="1"/>
      <c r="B556" s="1"/>
      <c r="C556" s="1"/>
      <c r="E556" s="12"/>
      <c r="F556" s="1"/>
      <c r="G556" s="1"/>
      <c r="H556" s="1"/>
      <c r="J556" s="12"/>
      <c r="K556" s="12"/>
      <c r="L556" s="10"/>
      <c r="M556" s="1"/>
      <c r="N556" s="1"/>
      <c r="Q556" s="1"/>
      <c r="T556" s="8"/>
      <c r="U556" s="8"/>
      <c r="V556" s="8"/>
      <c r="W556" s="2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4.25" customHeight="1">
      <c r="A557" s="1"/>
      <c r="B557" s="1"/>
      <c r="C557" s="1"/>
      <c r="E557" s="12"/>
      <c r="F557" s="1"/>
      <c r="G557" s="1"/>
      <c r="H557" s="1"/>
      <c r="J557" s="12"/>
      <c r="K557" s="12"/>
      <c r="L557" s="10"/>
      <c r="M557" s="1"/>
      <c r="N557" s="1"/>
      <c r="Q557" s="1"/>
      <c r="T557" s="8"/>
      <c r="U557" s="8"/>
      <c r="V557" s="8"/>
      <c r="W557" s="2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4.25" customHeight="1">
      <c r="A558" s="1"/>
      <c r="B558" s="1"/>
      <c r="C558" s="1"/>
      <c r="E558" s="12"/>
      <c r="F558" s="1"/>
      <c r="G558" s="1"/>
      <c r="H558" s="1"/>
      <c r="J558" s="12"/>
      <c r="K558" s="12"/>
      <c r="L558" s="10"/>
      <c r="M558" s="1"/>
      <c r="N558" s="1"/>
      <c r="Q558" s="1"/>
      <c r="T558" s="8"/>
      <c r="U558" s="8"/>
      <c r="V558" s="8"/>
      <c r="W558" s="2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4.25" customHeight="1">
      <c r="A559" s="1"/>
      <c r="B559" s="1"/>
      <c r="C559" s="1"/>
      <c r="E559" s="12"/>
      <c r="F559" s="1"/>
      <c r="G559" s="1"/>
      <c r="H559" s="1"/>
      <c r="J559" s="12"/>
      <c r="K559" s="12"/>
      <c r="L559" s="10"/>
      <c r="M559" s="1"/>
      <c r="N559" s="1"/>
      <c r="Q559" s="1"/>
      <c r="T559" s="8"/>
      <c r="U559" s="8"/>
      <c r="V559" s="8"/>
      <c r="W559" s="2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4.25" customHeight="1">
      <c r="A560" s="1"/>
      <c r="B560" s="1"/>
      <c r="C560" s="1"/>
      <c r="E560" s="12"/>
      <c r="F560" s="1"/>
      <c r="G560" s="1"/>
      <c r="H560" s="1"/>
      <c r="J560" s="12"/>
      <c r="K560" s="12"/>
      <c r="L560" s="10"/>
      <c r="M560" s="1"/>
      <c r="N560" s="1"/>
      <c r="Q560" s="1"/>
      <c r="T560" s="8"/>
      <c r="U560" s="8"/>
      <c r="V560" s="8"/>
      <c r="W560" s="2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4.25" customHeight="1">
      <c r="A561" s="1"/>
      <c r="B561" s="1"/>
      <c r="C561" s="1"/>
      <c r="E561" s="12"/>
      <c r="F561" s="1"/>
      <c r="G561" s="1"/>
      <c r="H561" s="1"/>
      <c r="J561" s="12"/>
      <c r="K561" s="12"/>
      <c r="L561" s="10"/>
      <c r="M561" s="1"/>
      <c r="N561" s="1"/>
      <c r="Q561" s="1"/>
      <c r="T561" s="8"/>
      <c r="U561" s="8"/>
      <c r="V561" s="8"/>
      <c r="W561" s="2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4.25" customHeight="1">
      <c r="A562" s="1"/>
      <c r="B562" s="1"/>
      <c r="C562" s="1"/>
      <c r="E562" s="12"/>
      <c r="F562" s="1"/>
      <c r="G562" s="1"/>
      <c r="H562" s="1"/>
      <c r="J562" s="12"/>
      <c r="K562" s="12"/>
      <c r="L562" s="10"/>
      <c r="M562" s="1"/>
      <c r="N562" s="1"/>
      <c r="Q562" s="1"/>
      <c r="T562" s="8"/>
      <c r="U562" s="8"/>
      <c r="V562" s="8"/>
      <c r="W562" s="2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4.25" customHeight="1">
      <c r="A563" s="1"/>
      <c r="B563" s="1"/>
      <c r="C563" s="1"/>
      <c r="E563" s="12"/>
      <c r="F563" s="1"/>
      <c r="G563" s="1"/>
      <c r="H563" s="1"/>
      <c r="J563" s="12"/>
      <c r="K563" s="12"/>
      <c r="L563" s="10"/>
      <c r="M563" s="1"/>
      <c r="N563" s="1"/>
      <c r="Q563" s="1"/>
      <c r="T563" s="8"/>
      <c r="U563" s="8"/>
      <c r="V563" s="8"/>
      <c r="W563" s="2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4.25" customHeight="1">
      <c r="A564" s="1"/>
      <c r="B564" s="1"/>
      <c r="C564" s="1"/>
      <c r="E564" s="12"/>
      <c r="F564" s="1"/>
      <c r="G564" s="1"/>
      <c r="H564" s="1"/>
      <c r="J564" s="12"/>
      <c r="K564" s="12"/>
      <c r="L564" s="10"/>
      <c r="M564" s="1"/>
      <c r="N564" s="1"/>
      <c r="Q564" s="1"/>
      <c r="T564" s="8"/>
      <c r="U564" s="8"/>
      <c r="V564" s="8"/>
      <c r="W564" s="2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4.25" customHeight="1">
      <c r="A565" s="1"/>
      <c r="B565" s="1"/>
      <c r="C565" s="1"/>
      <c r="E565" s="12"/>
      <c r="F565" s="1"/>
      <c r="G565" s="1"/>
      <c r="H565" s="1"/>
      <c r="J565" s="12"/>
      <c r="K565" s="12"/>
      <c r="L565" s="10"/>
      <c r="M565" s="1"/>
      <c r="N565" s="1"/>
      <c r="Q565" s="1"/>
      <c r="T565" s="8"/>
      <c r="U565" s="8"/>
      <c r="V565" s="8"/>
      <c r="W565" s="2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4.25" customHeight="1">
      <c r="A566" s="1"/>
      <c r="B566" s="1"/>
      <c r="C566" s="1"/>
      <c r="E566" s="12"/>
      <c r="F566" s="1"/>
      <c r="G566" s="1"/>
      <c r="H566" s="1"/>
      <c r="J566" s="12"/>
      <c r="K566" s="12"/>
      <c r="L566" s="10"/>
      <c r="M566" s="1"/>
      <c r="N566" s="1"/>
      <c r="Q566" s="1"/>
      <c r="T566" s="8"/>
      <c r="U566" s="8"/>
      <c r="V566" s="8"/>
      <c r="W566" s="2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4.25" customHeight="1">
      <c r="A567" s="1"/>
      <c r="B567" s="1"/>
      <c r="C567" s="1"/>
      <c r="E567" s="12"/>
      <c r="F567" s="1"/>
      <c r="G567" s="1"/>
      <c r="H567" s="1"/>
      <c r="J567" s="12"/>
      <c r="K567" s="12"/>
      <c r="L567" s="10"/>
      <c r="M567" s="1"/>
      <c r="N567" s="1"/>
      <c r="Q567" s="1"/>
      <c r="T567" s="8"/>
      <c r="U567" s="8"/>
      <c r="V567" s="8"/>
      <c r="W567" s="2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4.25" customHeight="1">
      <c r="A568" s="1"/>
      <c r="B568" s="1"/>
      <c r="C568" s="1"/>
      <c r="E568" s="12"/>
      <c r="F568" s="1"/>
      <c r="G568" s="1"/>
      <c r="H568" s="1"/>
      <c r="J568" s="12"/>
      <c r="K568" s="12"/>
      <c r="L568" s="10"/>
      <c r="M568" s="1"/>
      <c r="N568" s="1"/>
      <c r="Q568" s="1"/>
      <c r="T568" s="8"/>
      <c r="U568" s="8"/>
      <c r="V568" s="8"/>
      <c r="W568" s="2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4.25" customHeight="1">
      <c r="A569" s="1"/>
      <c r="B569" s="1"/>
      <c r="C569" s="1"/>
      <c r="E569" s="12"/>
      <c r="F569" s="1"/>
      <c r="G569" s="1"/>
      <c r="H569" s="1"/>
      <c r="J569" s="12"/>
      <c r="K569" s="12"/>
      <c r="L569" s="10"/>
      <c r="M569" s="1"/>
      <c r="N569" s="1"/>
      <c r="Q569" s="1"/>
      <c r="T569" s="8"/>
      <c r="U569" s="8"/>
      <c r="V569" s="8"/>
      <c r="W569" s="2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4.25" customHeight="1">
      <c r="A570" s="1"/>
      <c r="B570" s="1"/>
      <c r="C570" s="1"/>
      <c r="E570" s="12"/>
      <c r="F570" s="1"/>
      <c r="G570" s="1"/>
      <c r="H570" s="1"/>
      <c r="J570" s="12"/>
      <c r="K570" s="12"/>
      <c r="L570" s="10"/>
      <c r="M570" s="1"/>
      <c r="N570" s="1"/>
      <c r="Q570" s="1"/>
      <c r="T570" s="8"/>
      <c r="U570" s="8"/>
      <c r="V570" s="8"/>
      <c r="W570" s="2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4.25" customHeight="1">
      <c r="A571" s="1"/>
      <c r="B571" s="1"/>
      <c r="C571" s="1"/>
      <c r="E571" s="12"/>
      <c r="F571" s="1"/>
      <c r="G571" s="1"/>
      <c r="H571" s="1"/>
      <c r="J571" s="12"/>
      <c r="K571" s="12"/>
      <c r="L571" s="10"/>
      <c r="M571" s="1"/>
      <c r="N571" s="1"/>
      <c r="Q571" s="1"/>
      <c r="T571" s="8"/>
      <c r="U571" s="8"/>
      <c r="V571" s="8"/>
      <c r="W571" s="2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4.25" customHeight="1">
      <c r="A572" s="1"/>
      <c r="B572" s="1"/>
      <c r="C572" s="1"/>
      <c r="E572" s="12"/>
      <c r="F572" s="1"/>
      <c r="G572" s="1"/>
      <c r="H572" s="1"/>
      <c r="J572" s="12"/>
      <c r="K572" s="12"/>
      <c r="L572" s="10"/>
      <c r="M572" s="1"/>
      <c r="N572" s="1"/>
      <c r="Q572" s="1"/>
      <c r="T572" s="8"/>
      <c r="U572" s="8"/>
      <c r="V572" s="8"/>
      <c r="W572" s="2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4.25" customHeight="1">
      <c r="A573" s="1"/>
      <c r="B573" s="1"/>
      <c r="C573" s="1"/>
      <c r="E573" s="12"/>
      <c r="F573" s="1"/>
      <c r="G573" s="1"/>
      <c r="H573" s="1"/>
      <c r="J573" s="12"/>
      <c r="K573" s="12"/>
      <c r="L573" s="10"/>
      <c r="M573" s="1"/>
      <c r="N573" s="1"/>
      <c r="Q573" s="1"/>
      <c r="T573" s="8"/>
      <c r="U573" s="8"/>
      <c r="V573" s="8"/>
      <c r="W573" s="2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4.25" customHeight="1">
      <c r="A574" s="1"/>
      <c r="B574" s="1"/>
      <c r="C574" s="1"/>
      <c r="E574" s="12"/>
      <c r="F574" s="1"/>
      <c r="G574" s="1"/>
      <c r="H574" s="1"/>
      <c r="J574" s="12"/>
      <c r="K574" s="12"/>
      <c r="L574" s="10"/>
      <c r="M574" s="1"/>
      <c r="N574" s="1"/>
      <c r="Q574" s="1"/>
      <c r="T574" s="8"/>
      <c r="U574" s="8"/>
      <c r="V574" s="8"/>
      <c r="W574" s="2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4.25" customHeight="1">
      <c r="A575" s="1"/>
      <c r="B575" s="1"/>
      <c r="C575" s="1"/>
      <c r="E575" s="12"/>
      <c r="F575" s="1"/>
      <c r="G575" s="1"/>
      <c r="H575" s="1"/>
      <c r="J575" s="12"/>
      <c r="K575" s="12"/>
      <c r="L575" s="10"/>
      <c r="M575" s="1"/>
      <c r="N575" s="1"/>
      <c r="Q575" s="1"/>
      <c r="T575" s="8"/>
      <c r="U575" s="8"/>
      <c r="V575" s="8"/>
      <c r="W575" s="2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4.25" customHeight="1">
      <c r="A576" s="1"/>
      <c r="B576" s="1"/>
      <c r="C576" s="1"/>
      <c r="E576" s="12"/>
      <c r="F576" s="1"/>
      <c r="G576" s="1"/>
      <c r="H576" s="1"/>
      <c r="J576" s="12"/>
      <c r="K576" s="12"/>
      <c r="L576" s="10"/>
      <c r="M576" s="1"/>
      <c r="N576" s="1"/>
      <c r="Q576" s="1"/>
      <c r="T576" s="8"/>
      <c r="U576" s="8"/>
      <c r="V576" s="8"/>
      <c r="W576" s="2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4.25" customHeight="1">
      <c r="A577" s="1"/>
      <c r="B577" s="1"/>
      <c r="C577" s="1"/>
      <c r="E577" s="12"/>
      <c r="F577" s="1"/>
      <c r="G577" s="1"/>
      <c r="H577" s="1"/>
      <c r="J577" s="12"/>
      <c r="K577" s="12"/>
      <c r="L577" s="10"/>
      <c r="M577" s="1"/>
      <c r="N577" s="1"/>
      <c r="Q577" s="1"/>
      <c r="T577" s="8"/>
      <c r="U577" s="8"/>
      <c r="V577" s="8"/>
      <c r="W577" s="2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4.25" customHeight="1">
      <c r="A578" s="1"/>
      <c r="B578" s="1"/>
      <c r="C578" s="1"/>
      <c r="E578" s="12"/>
      <c r="F578" s="1"/>
      <c r="G578" s="1"/>
      <c r="H578" s="1"/>
      <c r="J578" s="12"/>
      <c r="K578" s="12"/>
      <c r="L578" s="10"/>
      <c r="M578" s="1"/>
      <c r="N578" s="1"/>
      <c r="Q578" s="1"/>
      <c r="T578" s="8"/>
      <c r="U578" s="8"/>
      <c r="V578" s="8"/>
      <c r="W578" s="2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4.25" customHeight="1">
      <c r="A579" s="1"/>
      <c r="B579" s="1"/>
      <c r="C579" s="1"/>
      <c r="E579" s="12"/>
      <c r="F579" s="1"/>
      <c r="G579" s="1"/>
      <c r="H579" s="1"/>
      <c r="J579" s="12"/>
      <c r="K579" s="12"/>
      <c r="L579" s="10"/>
      <c r="M579" s="1"/>
      <c r="N579" s="1"/>
      <c r="Q579" s="1"/>
      <c r="T579" s="8"/>
      <c r="U579" s="8"/>
      <c r="V579" s="8"/>
      <c r="W579" s="2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4.25" customHeight="1">
      <c r="A580" s="1"/>
      <c r="B580" s="1"/>
      <c r="C580" s="1"/>
      <c r="E580" s="12"/>
      <c r="F580" s="1"/>
      <c r="G580" s="1"/>
      <c r="H580" s="1"/>
      <c r="J580" s="12"/>
      <c r="K580" s="12"/>
      <c r="L580" s="10"/>
      <c r="M580" s="1"/>
      <c r="N580" s="1"/>
      <c r="Q580" s="1"/>
      <c r="T580" s="8"/>
      <c r="U580" s="8"/>
      <c r="V580" s="8"/>
      <c r="W580" s="2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4.25" customHeight="1">
      <c r="A581" s="1"/>
      <c r="B581" s="1"/>
      <c r="C581" s="1"/>
      <c r="E581" s="12"/>
      <c r="F581" s="1"/>
      <c r="G581" s="1"/>
      <c r="H581" s="1"/>
      <c r="J581" s="12"/>
      <c r="K581" s="12"/>
      <c r="L581" s="10"/>
      <c r="M581" s="1"/>
      <c r="N581" s="1"/>
      <c r="Q581" s="1"/>
      <c r="T581" s="8"/>
      <c r="U581" s="8"/>
      <c r="V581" s="8"/>
      <c r="W581" s="2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4.25" customHeight="1">
      <c r="A582" s="1"/>
      <c r="B582" s="1"/>
      <c r="C582" s="1"/>
      <c r="E582" s="12"/>
      <c r="F582" s="1"/>
      <c r="G582" s="1"/>
      <c r="H582" s="1"/>
      <c r="J582" s="12"/>
      <c r="K582" s="12"/>
      <c r="L582" s="10"/>
      <c r="M582" s="1"/>
      <c r="N582" s="1"/>
      <c r="Q582" s="1"/>
      <c r="T582" s="8"/>
      <c r="U582" s="8"/>
      <c r="V582" s="8"/>
      <c r="W582" s="2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4.25" customHeight="1">
      <c r="A583" s="1"/>
      <c r="B583" s="1"/>
      <c r="C583" s="1"/>
      <c r="E583" s="12"/>
      <c r="F583" s="1"/>
      <c r="G583" s="1"/>
      <c r="H583" s="1"/>
      <c r="J583" s="12"/>
      <c r="K583" s="12"/>
      <c r="L583" s="10"/>
      <c r="M583" s="1"/>
      <c r="N583" s="1"/>
      <c r="Q583" s="1"/>
      <c r="T583" s="8"/>
      <c r="U583" s="8"/>
      <c r="V583" s="8"/>
      <c r="W583" s="2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4.25" customHeight="1">
      <c r="A584" s="1"/>
      <c r="B584" s="1"/>
      <c r="C584" s="1"/>
      <c r="E584" s="12"/>
      <c r="F584" s="1"/>
      <c r="G584" s="1"/>
      <c r="H584" s="1"/>
      <c r="J584" s="12"/>
      <c r="K584" s="12"/>
      <c r="L584" s="10"/>
      <c r="M584" s="1"/>
      <c r="N584" s="1"/>
      <c r="Q584" s="1"/>
      <c r="T584" s="8"/>
      <c r="U584" s="8"/>
      <c r="V584" s="8"/>
      <c r="W584" s="2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4.25" customHeight="1">
      <c r="A585" s="1"/>
      <c r="B585" s="1"/>
      <c r="C585" s="1"/>
      <c r="E585" s="12"/>
      <c r="F585" s="1"/>
      <c r="G585" s="1"/>
      <c r="H585" s="1"/>
      <c r="J585" s="12"/>
      <c r="K585" s="12"/>
      <c r="L585" s="10"/>
      <c r="M585" s="1"/>
      <c r="N585" s="1"/>
      <c r="Q585" s="1"/>
      <c r="T585" s="8"/>
      <c r="U585" s="8"/>
      <c r="V585" s="8"/>
      <c r="W585" s="2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4.25" customHeight="1">
      <c r="A586" s="1"/>
      <c r="B586" s="1"/>
      <c r="C586" s="1"/>
      <c r="E586" s="12"/>
      <c r="F586" s="1"/>
      <c r="G586" s="1"/>
      <c r="H586" s="1"/>
      <c r="J586" s="12"/>
      <c r="K586" s="12"/>
      <c r="L586" s="10"/>
      <c r="M586" s="1"/>
      <c r="N586" s="1"/>
      <c r="Q586" s="1"/>
      <c r="T586" s="8"/>
      <c r="U586" s="8"/>
      <c r="V586" s="8"/>
      <c r="W586" s="2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4.25" customHeight="1">
      <c r="A587" s="1"/>
      <c r="B587" s="1"/>
      <c r="C587" s="1"/>
      <c r="E587" s="12"/>
      <c r="F587" s="1"/>
      <c r="G587" s="1"/>
      <c r="H587" s="1"/>
      <c r="J587" s="12"/>
      <c r="K587" s="12"/>
      <c r="L587" s="10"/>
      <c r="M587" s="1"/>
      <c r="N587" s="1"/>
      <c r="Q587" s="1"/>
      <c r="T587" s="8"/>
      <c r="U587" s="8"/>
      <c r="V587" s="8"/>
      <c r="W587" s="2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4.25" customHeight="1">
      <c r="A588" s="1"/>
      <c r="B588" s="1"/>
      <c r="C588" s="1"/>
      <c r="E588" s="12"/>
      <c r="F588" s="1"/>
      <c r="G588" s="1"/>
      <c r="H588" s="1"/>
      <c r="J588" s="12"/>
      <c r="K588" s="12"/>
      <c r="L588" s="10"/>
      <c r="M588" s="1"/>
      <c r="N588" s="1"/>
      <c r="Q588" s="1"/>
      <c r="T588" s="8"/>
      <c r="U588" s="8"/>
      <c r="V588" s="8"/>
      <c r="W588" s="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4.25" customHeight="1">
      <c r="A589" s="1"/>
      <c r="B589" s="1"/>
      <c r="C589" s="1"/>
      <c r="E589" s="12"/>
      <c r="F589" s="1"/>
      <c r="G589" s="1"/>
      <c r="H589" s="1"/>
      <c r="J589" s="12"/>
      <c r="K589" s="12"/>
      <c r="L589" s="10"/>
      <c r="M589" s="1"/>
      <c r="N589" s="1"/>
      <c r="Q589" s="1"/>
      <c r="T589" s="8"/>
      <c r="U589" s="8"/>
      <c r="V589" s="8"/>
      <c r="W589" s="2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4.25" customHeight="1">
      <c r="A590" s="1"/>
      <c r="B590" s="1"/>
      <c r="C590" s="1"/>
      <c r="E590" s="12"/>
      <c r="F590" s="1"/>
      <c r="G590" s="1"/>
      <c r="H590" s="1"/>
      <c r="J590" s="12"/>
      <c r="K590" s="12"/>
      <c r="L590" s="10"/>
      <c r="M590" s="1"/>
      <c r="N590" s="1"/>
      <c r="Q590" s="1"/>
      <c r="T590" s="8"/>
      <c r="U590" s="8"/>
      <c r="V590" s="8"/>
      <c r="W590" s="2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4.25" customHeight="1">
      <c r="A591" s="1"/>
      <c r="B591" s="1"/>
      <c r="C591" s="1"/>
      <c r="E591" s="12"/>
      <c r="F591" s="1"/>
      <c r="G591" s="1"/>
      <c r="H591" s="1"/>
      <c r="J591" s="12"/>
      <c r="K591" s="12"/>
      <c r="L591" s="10"/>
      <c r="M591" s="1"/>
      <c r="N591" s="1"/>
      <c r="Q591" s="1"/>
      <c r="T591" s="8"/>
      <c r="U591" s="8"/>
      <c r="V591" s="8"/>
      <c r="W591" s="2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4.25" customHeight="1">
      <c r="A592" s="1"/>
      <c r="B592" s="1"/>
      <c r="C592" s="1"/>
      <c r="E592" s="12"/>
      <c r="F592" s="1"/>
      <c r="G592" s="1"/>
      <c r="H592" s="1"/>
      <c r="J592" s="12"/>
      <c r="K592" s="12"/>
      <c r="L592" s="10"/>
      <c r="M592" s="1"/>
      <c r="N592" s="1"/>
      <c r="Q592" s="1"/>
      <c r="T592" s="8"/>
      <c r="U592" s="8"/>
      <c r="V592" s="8"/>
      <c r="W592" s="2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4.25" customHeight="1">
      <c r="A593" s="1"/>
      <c r="B593" s="1"/>
      <c r="C593" s="1"/>
      <c r="E593" s="12"/>
      <c r="F593" s="1"/>
      <c r="G593" s="1"/>
      <c r="H593" s="1"/>
      <c r="J593" s="12"/>
      <c r="K593" s="12"/>
      <c r="L593" s="10"/>
      <c r="M593" s="1"/>
      <c r="N593" s="1"/>
      <c r="Q593" s="1"/>
      <c r="T593" s="8"/>
      <c r="U593" s="8"/>
      <c r="V593" s="8"/>
      <c r="W593" s="2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4.25" customHeight="1">
      <c r="A594" s="1"/>
      <c r="B594" s="1"/>
      <c r="C594" s="1"/>
      <c r="E594" s="12"/>
      <c r="F594" s="1"/>
      <c r="G594" s="1"/>
      <c r="H594" s="1"/>
      <c r="J594" s="12"/>
      <c r="K594" s="12"/>
      <c r="L594" s="10"/>
      <c r="M594" s="1"/>
      <c r="N594" s="1"/>
      <c r="Q594" s="1"/>
      <c r="T594" s="8"/>
      <c r="U594" s="8"/>
      <c r="V594" s="8"/>
      <c r="W594" s="2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4.25" customHeight="1">
      <c r="A595" s="1"/>
      <c r="B595" s="1"/>
      <c r="C595" s="1"/>
      <c r="E595" s="12"/>
      <c r="F595" s="1"/>
      <c r="G595" s="1"/>
      <c r="H595" s="1"/>
      <c r="J595" s="12"/>
      <c r="K595" s="12"/>
      <c r="L595" s="10"/>
      <c r="M595" s="1"/>
      <c r="N595" s="1"/>
      <c r="Q595" s="1"/>
      <c r="T595" s="8"/>
      <c r="U595" s="8"/>
      <c r="V595" s="8"/>
      <c r="W595" s="2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4.25" customHeight="1">
      <c r="A596" s="1"/>
      <c r="B596" s="1"/>
      <c r="C596" s="1"/>
      <c r="E596" s="12"/>
      <c r="F596" s="1"/>
      <c r="G596" s="1"/>
      <c r="H596" s="1"/>
      <c r="J596" s="12"/>
      <c r="K596" s="12"/>
      <c r="L596" s="10"/>
      <c r="M596" s="1"/>
      <c r="N596" s="1"/>
      <c r="Q596" s="1"/>
      <c r="T596" s="8"/>
      <c r="U596" s="8"/>
      <c r="V596" s="8"/>
      <c r="W596" s="2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4.25" customHeight="1">
      <c r="A597" s="1"/>
      <c r="B597" s="1"/>
      <c r="C597" s="1"/>
      <c r="E597" s="12"/>
      <c r="F597" s="1"/>
      <c r="G597" s="1"/>
      <c r="H597" s="1"/>
      <c r="J597" s="12"/>
      <c r="K597" s="12"/>
      <c r="L597" s="10"/>
      <c r="M597" s="1"/>
      <c r="N597" s="1"/>
      <c r="Q597" s="1"/>
      <c r="T597" s="8"/>
      <c r="U597" s="8"/>
      <c r="V597" s="8"/>
      <c r="W597" s="2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4.25" customHeight="1">
      <c r="A598" s="1"/>
      <c r="B598" s="1"/>
      <c r="C598" s="1"/>
      <c r="E598" s="12"/>
      <c r="F598" s="1"/>
      <c r="G598" s="1"/>
      <c r="H598" s="1"/>
      <c r="J598" s="12"/>
      <c r="K598" s="12"/>
      <c r="L598" s="10"/>
      <c r="M598" s="1"/>
      <c r="N598" s="1"/>
      <c r="Q598" s="1"/>
      <c r="T598" s="8"/>
      <c r="U598" s="8"/>
      <c r="V598" s="8"/>
      <c r="W598" s="2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4.25" customHeight="1">
      <c r="A599" s="1"/>
      <c r="B599" s="1"/>
      <c r="C599" s="1"/>
      <c r="E599" s="12"/>
      <c r="F599" s="1"/>
      <c r="G599" s="1"/>
      <c r="H599" s="1"/>
      <c r="J599" s="12"/>
      <c r="K599" s="12"/>
      <c r="L599" s="10"/>
      <c r="M599" s="1"/>
      <c r="N599" s="1"/>
      <c r="Q599" s="1"/>
      <c r="T599" s="8"/>
      <c r="U599" s="8"/>
      <c r="V599" s="8"/>
      <c r="W599" s="2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4.25" customHeight="1">
      <c r="A600" s="1"/>
      <c r="B600" s="1"/>
      <c r="C600" s="1"/>
      <c r="E600" s="12"/>
      <c r="F600" s="1"/>
      <c r="G600" s="1"/>
      <c r="H600" s="1"/>
      <c r="J600" s="12"/>
      <c r="K600" s="12"/>
      <c r="L600" s="10"/>
      <c r="M600" s="1"/>
      <c r="N600" s="1"/>
      <c r="Q600" s="1"/>
      <c r="T600" s="8"/>
      <c r="U600" s="8"/>
      <c r="V600" s="8"/>
      <c r="W600" s="2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4.25" customHeight="1">
      <c r="A601" s="1"/>
      <c r="B601" s="1"/>
      <c r="C601" s="1"/>
      <c r="E601" s="12"/>
      <c r="F601" s="1"/>
      <c r="G601" s="1"/>
      <c r="H601" s="1"/>
      <c r="J601" s="12"/>
      <c r="K601" s="12"/>
      <c r="L601" s="10"/>
      <c r="M601" s="1"/>
      <c r="N601" s="1"/>
      <c r="Q601" s="1"/>
      <c r="T601" s="8"/>
      <c r="U601" s="8"/>
      <c r="V601" s="8"/>
      <c r="W601" s="2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4.25" customHeight="1">
      <c r="A602" s="1"/>
      <c r="B602" s="1"/>
      <c r="C602" s="1"/>
      <c r="E602" s="12"/>
      <c r="F602" s="1"/>
      <c r="G602" s="1"/>
      <c r="H602" s="1"/>
      <c r="J602" s="12"/>
      <c r="K602" s="12"/>
      <c r="L602" s="10"/>
      <c r="M602" s="1"/>
      <c r="N602" s="1"/>
      <c r="Q602" s="1"/>
      <c r="T602" s="8"/>
      <c r="U602" s="8"/>
      <c r="V602" s="8"/>
      <c r="W602" s="2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4.25" customHeight="1">
      <c r="A603" s="1"/>
      <c r="B603" s="1"/>
      <c r="C603" s="1"/>
      <c r="E603" s="12"/>
      <c r="F603" s="1"/>
      <c r="G603" s="1"/>
      <c r="H603" s="1"/>
      <c r="J603" s="12"/>
      <c r="K603" s="12"/>
      <c r="L603" s="10"/>
      <c r="M603" s="1"/>
      <c r="N603" s="1"/>
      <c r="Q603" s="1"/>
      <c r="T603" s="8"/>
      <c r="U603" s="8"/>
      <c r="V603" s="8"/>
      <c r="W603" s="2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4.25" customHeight="1">
      <c r="A604" s="1"/>
      <c r="B604" s="1"/>
      <c r="C604" s="1"/>
      <c r="E604" s="12"/>
      <c r="F604" s="1"/>
      <c r="G604" s="1"/>
      <c r="H604" s="1"/>
      <c r="J604" s="12"/>
      <c r="K604" s="12"/>
      <c r="L604" s="10"/>
      <c r="M604" s="1"/>
      <c r="N604" s="1"/>
      <c r="Q604" s="1"/>
      <c r="T604" s="8"/>
      <c r="U604" s="8"/>
      <c r="V604" s="8"/>
      <c r="W604" s="2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4.25" customHeight="1">
      <c r="A605" s="1"/>
      <c r="B605" s="1"/>
      <c r="C605" s="1"/>
      <c r="E605" s="12"/>
      <c r="F605" s="1"/>
      <c r="G605" s="1"/>
      <c r="H605" s="1"/>
      <c r="J605" s="12"/>
      <c r="K605" s="12"/>
      <c r="L605" s="10"/>
      <c r="M605" s="1"/>
      <c r="N605" s="1"/>
      <c r="Q605" s="1"/>
      <c r="T605" s="8"/>
      <c r="U605" s="8"/>
      <c r="V605" s="8"/>
      <c r="W605" s="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4.25" customHeight="1">
      <c r="A606" s="1"/>
      <c r="B606" s="1"/>
      <c r="C606" s="1"/>
      <c r="E606" s="12"/>
      <c r="F606" s="1"/>
      <c r="G606" s="1"/>
      <c r="H606" s="1"/>
      <c r="J606" s="12"/>
      <c r="K606" s="12"/>
      <c r="L606" s="10"/>
      <c r="M606" s="1"/>
      <c r="N606" s="1"/>
      <c r="Q606" s="1"/>
      <c r="T606" s="8"/>
      <c r="U606" s="8"/>
      <c r="V606" s="8"/>
      <c r="W606" s="2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4.25" customHeight="1">
      <c r="A607" s="1"/>
      <c r="B607" s="1"/>
      <c r="C607" s="1"/>
      <c r="E607" s="12"/>
      <c r="F607" s="1"/>
      <c r="G607" s="1"/>
      <c r="H607" s="1"/>
      <c r="J607" s="12"/>
      <c r="K607" s="12"/>
      <c r="L607" s="10"/>
      <c r="M607" s="1"/>
      <c r="N607" s="1"/>
      <c r="Q607" s="1"/>
      <c r="T607" s="8"/>
      <c r="U607" s="8"/>
      <c r="V607" s="8"/>
      <c r="W607" s="2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4.25" customHeight="1">
      <c r="A608" s="1"/>
      <c r="B608" s="1"/>
      <c r="C608" s="1"/>
      <c r="E608" s="12"/>
      <c r="F608" s="1"/>
      <c r="G608" s="1"/>
      <c r="H608" s="1"/>
      <c r="J608" s="12"/>
      <c r="K608" s="12"/>
      <c r="L608" s="10"/>
      <c r="M608" s="1"/>
      <c r="N608" s="1"/>
      <c r="Q608" s="1"/>
      <c r="T608" s="8"/>
      <c r="U608" s="8"/>
      <c r="V608" s="8"/>
      <c r="W608" s="2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4.25" customHeight="1">
      <c r="A609" s="1"/>
      <c r="B609" s="1"/>
      <c r="C609" s="1"/>
      <c r="E609" s="12"/>
      <c r="F609" s="1"/>
      <c r="G609" s="1"/>
      <c r="H609" s="1"/>
      <c r="J609" s="12"/>
      <c r="K609" s="12"/>
      <c r="L609" s="10"/>
      <c r="M609" s="1"/>
      <c r="N609" s="1"/>
      <c r="Q609" s="1"/>
      <c r="T609" s="8"/>
      <c r="U609" s="8"/>
      <c r="V609" s="8"/>
      <c r="W609" s="2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4.25" customHeight="1">
      <c r="A610" s="1"/>
      <c r="B610" s="1"/>
      <c r="C610" s="1"/>
      <c r="E610" s="12"/>
      <c r="F610" s="1"/>
      <c r="G610" s="1"/>
      <c r="H610" s="1"/>
      <c r="J610" s="12"/>
      <c r="K610" s="12"/>
      <c r="L610" s="10"/>
      <c r="M610" s="1"/>
      <c r="N610" s="1"/>
      <c r="Q610" s="1"/>
      <c r="T610" s="8"/>
      <c r="U610" s="8"/>
      <c r="V610" s="8"/>
      <c r="W610" s="2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4.25" customHeight="1">
      <c r="A611" s="1"/>
      <c r="B611" s="1"/>
      <c r="C611" s="1"/>
      <c r="E611" s="12"/>
      <c r="F611" s="1"/>
      <c r="G611" s="1"/>
      <c r="H611" s="1"/>
      <c r="J611" s="12"/>
      <c r="K611" s="12"/>
      <c r="L611" s="10"/>
      <c r="M611" s="1"/>
      <c r="N611" s="1"/>
      <c r="Q611" s="1"/>
      <c r="T611" s="8"/>
      <c r="U611" s="8"/>
      <c r="V611" s="8"/>
      <c r="W611" s="2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4.25" customHeight="1">
      <c r="A612" s="1"/>
      <c r="B612" s="1"/>
      <c r="C612" s="1"/>
      <c r="E612" s="12"/>
      <c r="F612" s="1"/>
      <c r="G612" s="1"/>
      <c r="H612" s="1"/>
      <c r="J612" s="12"/>
      <c r="K612" s="12"/>
      <c r="L612" s="10"/>
      <c r="M612" s="1"/>
      <c r="N612" s="1"/>
      <c r="Q612" s="1"/>
      <c r="T612" s="8"/>
      <c r="U612" s="8"/>
      <c r="V612" s="8"/>
      <c r="W612" s="2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4.25" customHeight="1">
      <c r="A613" s="1"/>
      <c r="B613" s="1"/>
      <c r="C613" s="1"/>
      <c r="E613" s="12"/>
      <c r="F613" s="1"/>
      <c r="G613" s="1"/>
      <c r="H613" s="1"/>
      <c r="J613" s="12"/>
      <c r="K613" s="12"/>
      <c r="L613" s="10"/>
      <c r="M613" s="1"/>
      <c r="N613" s="1"/>
      <c r="Q613" s="1"/>
      <c r="T613" s="8"/>
      <c r="U613" s="8"/>
      <c r="V613" s="8"/>
      <c r="W613" s="2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4.25" customHeight="1">
      <c r="A614" s="1"/>
      <c r="B614" s="1"/>
      <c r="C614" s="1"/>
      <c r="E614" s="12"/>
      <c r="F614" s="1"/>
      <c r="G614" s="1"/>
      <c r="H614" s="1"/>
      <c r="J614" s="12"/>
      <c r="K614" s="12"/>
      <c r="L614" s="10"/>
      <c r="M614" s="1"/>
      <c r="N614" s="1"/>
      <c r="Q614" s="1"/>
      <c r="T614" s="8"/>
      <c r="U614" s="8"/>
      <c r="V614" s="8"/>
      <c r="W614" s="2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4.25" customHeight="1">
      <c r="A615" s="1"/>
      <c r="B615" s="1"/>
      <c r="C615" s="1"/>
      <c r="E615" s="12"/>
      <c r="F615" s="1"/>
      <c r="G615" s="1"/>
      <c r="H615" s="1"/>
      <c r="J615" s="12"/>
      <c r="K615" s="12"/>
      <c r="L615" s="10"/>
      <c r="M615" s="1"/>
      <c r="N615" s="1"/>
      <c r="Q615" s="1"/>
      <c r="T615" s="8"/>
      <c r="U615" s="8"/>
      <c r="V615" s="8"/>
      <c r="W615" s="2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4.25" customHeight="1">
      <c r="A616" s="1"/>
      <c r="B616" s="1"/>
      <c r="C616" s="1"/>
      <c r="E616" s="12"/>
      <c r="F616" s="1"/>
      <c r="G616" s="1"/>
      <c r="H616" s="1"/>
      <c r="J616" s="12"/>
      <c r="K616" s="12"/>
      <c r="L616" s="10"/>
      <c r="M616" s="1"/>
      <c r="N616" s="1"/>
      <c r="Q616" s="1"/>
      <c r="T616" s="8"/>
      <c r="U616" s="8"/>
      <c r="V616" s="8"/>
      <c r="W616" s="2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4.25" customHeight="1">
      <c r="A617" s="1"/>
      <c r="B617" s="1"/>
      <c r="C617" s="1"/>
      <c r="E617" s="12"/>
      <c r="F617" s="1"/>
      <c r="G617" s="1"/>
      <c r="H617" s="1"/>
      <c r="J617" s="12"/>
      <c r="K617" s="12"/>
      <c r="L617" s="10"/>
      <c r="M617" s="1"/>
      <c r="N617" s="1"/>
      <c r="Q617" s="1"/>
      <c r="T617" s="8"/>
      <c r="U617" s="8"/>
      <c r="V617" s="8"/>
      <c r="W617" s="2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4.25" customHeight="1">
      <c r="A618" s="1"/>
      <c r="B618" s="1"/>
      <c r="C618" s="1"/>
      <c r="E618" s="12"/>
      <c r="F618" s="1"/>
      <c r="G618" s="1"/>
      <c r="H618" s="1"/>
      <c r="J618" s="12"/>
      <c r="K618" s="12"/>
      <c r="L618" s="10"/>
      <c r="M618" s="1"/>
      <c r="N618" s="1"/>
      <c r="Q618" s="1"/>
      <c r="T618" s="8"/>
      <c r="U618" s="8"/>
      <c r="V618" s="8"/>
      <c r="W618" s="2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4.25" customHeight="1">
      <c r="A619" s="1"/>
      <c r="B619" s="1"/>
      <c r="C619" s="1"/>
      <c r="E619" s="12"/>
      <c r="F619" s="1"/>
      <c r="G619" s="1"/>
      <c r="H619" s="1"/>
      <c r="J619" s="12"/>
      <c r="K619" s="12"/>
      <c r="L619" s="10"/>
      <c r="M619" s="1"/>
      <c r="N619" s="1"/>
      <c r="Q619" s="1"/>
      <c r="T619" s="8"/>
      <c r="U619" s="8"/>
      <c r="V619" s="8"/>
      <c r="W619" s="2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4.25" customHeight="1">
      <c r="A620" s="1"/>
      <c r="B620" s="1"/>
      <c r="C620" s="1"/>
      <c r="E620" s="12"/>
      <c r="F620" s="1"/>
      <c r="G620" s="1"/>
      <c r="H620" s="1"/>
      <c r="J620" s="12"/>
      <c r="K620" s="12"/>
      <c r="L620" s="10"/>
      <c r="M620" s="1"/>
      <c r="N620" s="1"/>
      <c r="Q620" s="1"/>
      <c r="T620" s="8"/>
      <c r="U620" s="8"/>
      <c r="V620" s="8"/>
      <c r="W620" s="2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4.25" customHeight="1">
      <c r="A621" s="1"/>
      <c r="B621" s="1"/>
      <c r="C621" s="1"/>
      <c r="E621" s="12"/>
      <c r="F621" s="1"/>
      <c r="G621" s="1"/>
      <c r="H621" s="1"/>
      <c r="J621" s="12"/>
      <c r="K621" s="12"/>
      <c r="L621" s="10"/>
      <c r="M621" s="1"/>
      <c r="N621" s="1"/>
      <c r="Q621" s="1"/>
      <c r="T621" s="8"/>
      <c r="U621" s="8"/>
      <c r="V621" s="8"/>
      <c r="W621" s="2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4.25" customHeight="1">
      <c r="A622" s="1"/>
      <c r="B622" s="1"/>
      <c r="C622" s="1"/>
      <c r="E622" s="12"/>
      <c r="F622" s="1"/>
      <c r="G622" s="1"/>
      <c r="H622" s="1"/>
      <c r="J622" s="12"/>
      <c r="K622" s="12"/>
      <c r="L622" s="10"/>
      <c r="M622" s="1"/>
      <c r="N622" s="1"/>
      <c r="Q622" s="1"/>
      <c r="T622" s="8"/>
      <c r="U622" s="8"/>
      <c r="V622" s="8"/>
      <c r="W622" s="2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4.25" customHeight="1">
      <c r="A623" s="1"/>
      <c r="B623" s="1"/>
      <c r="C623" s="1"/>
      <c r="E623" s="12"/>
      <c r="F623" s="1"/>
      <c r="G623" s="1"/>
      <c r="H623" s="1"/>
      <c r="J623" s="12"/>
      <c r="K623" s="12"/>
      <c r="L623" s="10"/>
      <c r="M623" s="1"/>
      <c r="N623" s="1"/>
      <c r="Q623" s="1"/>
      <c r="T623" s="8"/>
      <c r="U623" s="8"/>
      <c r="V623" s="8"/>
      <c r="W623" s="2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4.25" customHeight="1">
      <c r="A624" s="1"/>
      <c r="B624" s="1"/>
      <c r="C624" s="1"/>
      <c r="E624" s="12"/>
      <c r="F624" s="1"/>
      <c r="G624" s="1"/>
      <c r="H624" s="1"/>
      <c r="J624" s="12"/>
      <c r="K624" s="12"/>
      <c r="L624" s="10"/>
      <c r="M624" s="1"/>
      <c r="N624" s="1"/>
      <c r="Q624" s="1"/>
      <c r="T624" s="8"/>
      <c r="U624" s="8"/>
      <c r="V624" s="8"/>
      <c r="W624" s="2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4.25" customHeight="1">
      <c r="A625" s="1"/>
      <c r="B625" s="1"/>
      <c r="C625" s="1"/>
      <c r="E625" s="12"/>
      <c r="F625" s="1"/>
      <c r="G625" s="1"/>
      <c r="H625" s="1"/>
      <c r="J625" s="12"/>
      <c r="K625" s="12"/>
      <c r="L625" s="10"/>
      <c r="M625" s="1"/>
      <c r="N625" s="1"/>
      <c r="Q625" s="1"/>
      <c r="T625" s="8"/>
      <c r="U625" s="8"/>
      <c r="V625" s="8"/>
      <c r="W625" s="2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4.25" customHeight="1">
      <c r="A626" s="1"/>
      <c r="B626" s="1"/>
      <c r="C626" s="1"/>
      <c r="E626" s="12"/>
      <c r="F626" s="1"/>
      <c r="G626" s="1"/>
      <c r="H626" s="1"/>
      <c r="J626" s="12"/>
      <c r="K626" s="12"/>
      <c r="L626" s="10"/>
      <c r="M626" s="1"/>
      <c r="N626" s="1"/>
      <c r="Q626" s="1"/>
      <c r="T626" s="8"/>
      <c r="U626" s="8"/>
      <c r="V626" s="8"/>
      <c r="W626" s="2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4.25" customHeight="1">
      <c r="A627" s="1"/>
      <c r="B627" s="1"/>
      <c r="C627" s="1"/>
      <c r="E627" s="12"/>
      <c r="F627" s="1"/>
      <c r="G627" s="1"/>
      <c r="H627" s="1"/>
      <c r="J627" s="12"/>
      <c r="K627" s="12"/>
      <c r="L627" s="10"/>
      <c r="M627" s="1"/>
      <c r="N627" s="1"/>
      <c r="Q627" s="1"/>
      <c r="T627" s="8"/>
      <c r="U627" s="8"/>
      <c r="V627" s="8"/>
      <c r="W627" s="2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4.25" customHeight="1">
      <c r="A628" s="1"/>
      <c r="B628" s="1"/>
      <c r="C628" s="1"/>
      <c r="E628" s="12"/>
      <c r="F628" s="1"/>
      <c r="G628" s="1"/>
      <c r="H628" s="1"/>
      <c r="J628" s="12"/>
      <c r="K628" s="12"/>
      <c r="L628" s="10"/>
      <c r="M628" s="1"/>
      <c r="N628" s="1"/>
      <c r="Q628" s="1"/>
      <c r="T628" s="8"/>
      <c r="U628" s="8"/>
      <c r="V628" s="8"/>
      <c r="W628" s="2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4.25" customHeight="1">
      <c r="A629" s="1"/>
      <c r="B629" s="1"/>
      <c r="C629" s="1"/>
      <c r="E629" s="12"/>
      <c r="F629" s="1"/>
      <c r="G629" s="1"/>
      <c r="H629" s="1"/>
      <c r="J629" s="12"/>
      <c r="K629" s="12"/>
      <c r="L629" s="10"/>
      <c r="M629" s="1"/>
      <c r="N629" s="1"/>
      <c r="Q629" s="1"/>
      <c r="T629" s="8"/>
      <c r="U629" s="8"/>
      <c r="V629" s="8"/>
      <c r="W629" s="2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4.25" customHeight="1">
      <c r="A630" s="1"/>
      <c r="B630" s="1"/>
      <c r="C630" s="1"/>
      <c r="E630" s="12"/>
      <c r="F630" s="1"/>
      <c r="G630" s="1"/>
      <c r="H630" s="1"/>
      <c r="J630" s="12"/>
      <c r="K630" s="12"/>
      <c r="L630" s="10"/>
      <c r="M630" s="1"/>
      <c r="N630" s="1"/>
      <c r="Q630" s="1"/>
      <c r="T630" s="8"/>
      <c r="U630" s="8"/>
      <c r="V630" s="8"/>
      <c r="W630" s="2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4.25" customHeight="1">
      <c r="A631" s="1"/>
      <c r="B631" s="1"/>
      <c r="C631" s="1"/>
      <c r="E631" s="12"/>
      <c r="F631" s="1"/>
      <c r="G631" s="1"/>
      <c r="H631" s="1"/>
      <c r="J631" s="12"/>
      <c r="K631" s="12"/>
      <c r="L631" s="10"/>
      <c r="M631" s="1"/>
      <c r="N631" s="1"/>
      <c r="Q631" s="1"/>
      <c r="T631" s="8"/>
      <c r="U631" s="8"/>
      <c r="V631" s="8"/>
      <c r="W631" s="2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4.25" customHeight="1">
      <c r="A632" s="1"/>
      <c r="B632" s="1"/>
      <c r="C632" s="1"/>
      <c r="E632" s="12"/>
      <c r="F632" s="1"/>
      <c r="G632" s="1"/>
      <c r="H632" s="1"/>
      <c r="J632" s="12"/>
      <c r="K632" s="12"/>
      <c r="L632" s="10"/>
      <c r="M632" s="1"/>
      <c r="N632" s="1"/>
      <c r="Q632" s="1"/>
      <c r="T632" s="8"/>
      <c r="U632" s="8"/>
      <c r="V632" s="8"/>
      <c r="W632" s="2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4.25" customHeight="1">
      <c r="A633" s="1"/>
      <c r="B633" s="1"/>
      <c r="C633" s="1"/>
      <c r="E633" s="12"/>
      <c r="F633" s="1"/>
      <c r="G633" s="1"/>
      <c r="H633" s="1"/>
      <c r="J633" s="12"/>
      <c r="K633" s="12"/>
      <c r="L633" s="10"/>
      <c r="M633" s="1"/>
      <c r="N633" s="1"/>
      <c r="Q633" s="1"/>
      <c r="T633" s="8"/>
      <c r="U633" s="8"/>
      <c r="V633" s="8"/>
      <c r="W633" s="2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4.25" customHeight="1">
      <c r="A634" s="1"/>
      <c r="B634" s="1"/>
      <c r="C634" s="1"/>
      <c r="E634" s="12"/>
      <c r="F634" s="1"/>
      <c r="G634" s="1"/>
      <c r="H634" s="1"/>
      <c r="J634" s="12"/>
      <c r="K634" s="12"/>
      <c r="L634" s="10"/>
      <c r="M634" s="1"/>
      <c r="N634" s="1"/>
      <c r="Q634" s="1"/>
      <c r="T634" s="8"/>
      <c r="U634" s="8"/>
      <c r="V634" s="8"/>
      <c r="W634" s="2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4.25" customHeight="1">
      <c r="A635" s="1"/>
      <c r="B635" s="1"/>
      <c r="C635" s="1"/>
      <c r="E635" s="12"/>
      <c r="F635" s="1"/>
      <c r="G635" s="1"/>
      <c r="H635" s="1"/>
      <c r="J635" s="12"/>
      <c r="K635" s="12"/>
      <c r="L635" s="10"/>
      <c r="M635" s="1"/>
      <c r="N635" s="1"/>
      <c r="Q635" s="1"/>
      <c r="T635" s="8"/>
      <c r="U635" s="8"/>
      <c r="V635" s="8"/>
      <c r="W635" s="2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4.25" customHeight="1">
      <c r="A636" s="1"/>
      <c r="B636" s="1"/>
      <c r="C636" s="1"/>
      <c r="E636" s="12"/>
      <c r="F636" s="1"/>
      <c r="G636" s="1"/>
      <c r="H636" s="1"/>
      <c r="J636" s="12"/>
      <c r="K636" s="12"/>
      <c r="L636" s="10"/>
      <c r="M636" s="1"/>
      <c r="N636" s="1"/>
      <c r="Q636" s="1"/>
      <c r="T636" s="8"/>
      <c r="U636" s="8"/>
      <c r="V636" s="8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4.25" customHeight="1">
      <c r="A637" s="1"/>
      <c r="B637" s="1"/>
      <c r="C637" s="1"/>
      <c r="E637" s="12"/>
      <c r="F637" s="1"/>
      <c r="G637" s="1"/>
      <c r="H637" s="1"/>
      <c r="J637" s="12"/>
      <c r="K637" s="12"/>
      <c r="L637" s="10"/>
      <c r="M637" s="1"/>
      <c r="N637" s="1"/>
      <c r="Q637" s="1"/>
      <c r="T637" s="8"/>
      <c r="U637" s="8"/>
      <c r="V637" s="8"/>
      <c r="W637" s="2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4.25" customHeight="1">
      <c r="A638" s="1"/>
      <c r="B638" s="1"/>
      <c r="C638" s="1"/>
      <c r="E638" s="12"/>
      <c r="F638" s="1"/>
      <c r="G638" s="1"/>
      <c r="H638" s="1"/>
      <c r="J638" s="12"/>
      <c r="K638" s="12"/>
      <c r="L638" s="10"/>
      <c r="M638" s="1"/>
      <c r="N638" s="1"/>
      <c r="Q638" s="1"/>
      <c r="T638" s="8"/>
      <c r="U638" s="8"/>
      <c r="V638" s="8"/>
      <c r="W638" s="2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4.25" customHeight="1">
      <c r="A639" s="1"/>
      <c r="B639" s="1"/>
      <c r="C639" s="1"/>
      <c r="E639" s="12"/>
      <c r="F639" s="1"/>
      <c r="G639" s="1"/>
      <c r="H639" s="1"/>
      <c r="J639" s="12"/>
      <c r="K639" s="12"/>
      <c r="L639" s="10"/>
      <c r="M639" s="1"/>
      <c r="N639" s="1"/>
      <c r="Q639" s="1"/>
      <c r="T639" s="8"/>
      <c r="U639" s="8"/>
      <c r="V639" s="8"/>
      <c r="W639" s="2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4.25" customHeight="1">
      <c r="A640" s="1"/>
      <c r="B640" s="1"/>
      <c r="C640" s="1"/>
      <c r="E640" s="12"/>
      <c r="F640" s="1"/>
      <c r="G640" s="1"/>
      <c r="H640" s="1"/>
      <c r="J640" s="12"/>
      <c r="K640" s="12"/>
      <c r="L640" s="10"/>
      <c r="M640" s="1"/>
      <c r="N640" s="1"/>
      <c r="Q640" s="1"/>
      <c r="T640" s="8"/>
      <c r="U640" s="8"/>
      <c r="V640" s="8"/>
      <c r="W640" s="2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4.25" customHeight="1">
      <c r="A641" s="1"/>
      <c r="B641" s="1"/>
      <c r="C641" s="1"/>
      <c r="E641" s="12"/>
      <c r="F641" s="1"/>
      <c r="G641" s="1"/>
      <c r="H641" s="1"/>
      <c r="J641" s="12"/>
      <c r="K641" s="12"/>
      <c r="L641" s="10"/>
      <c r="M641" s="1"/>
      <c r="N641" s="1"/>
      <c r="Q641" s="1"/>
      <c r="T641" s="8"/>
      <c r="U641" s="8"/>
      <c r="V641" s="8"/>
      <c r="W641" s="2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4.25" customHeight="1">
      <c r="A642" s="1"/>
      <c r="B642" s="1"/>
      <c r="C642" s="1"/>
      <c r="E642" s="12"/>
      <c r="F642" s="1"/>
      <c r="G642" s="1"/>
      <c r="H642" s="1"/>
      <c r="J642" s="12"/>
      <c r="K642" s="12"/>
      <c r="L642" s="10"/>
      <c r="M642" s="1"/>
      <c r="N642" s="1"/>
      <c r="Q642" s="1"/>
      <c r="T642" s="8"/>
      <c r="U642" s="8"/>
      <c r="V642" s="8"/>
      <c r="W642" s="2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4.25" customHeight="1">
      <c r="A643" s="1"/>
      <c r="B643" s="1"/>
      <c r="C643" s="1"/>
      <c r="E643" s="12"/>
      <c r="F643" s="1"/>
      <c r="G643" s="1"/>
      <c r="H643" s="1"/>
      <c r="J643" s="12"/>
      <c r="K643" s="12"/>
      <c r="L643" s="10"/>
      <c r="M643" s="1"/>
      <c r="N643" s="1"/>
      <c r="Q643" s="1"/>
      <c r="T643" s="8"/>
      <c r="U643" s="8"/>
      <c r="V643" s="8"/>
      <c r="W643" s="2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4.25" customHeight="1">
      <c r="A644" s="1"/>
      <c r="B644" s="1"/>
      <c r="C644" s="1"/>
      <c r="E644" s="12"/>
      <c r="F644" s="1"/>
      <c r="G644" s="1"/>
      <c r="H644" s="1"/>
      <c r="J644" s="12"/>
      <c r="K644" s="12"/>
      <c r="L644" s="10"/>
      <c r="M644" s="1"/>
      <c r="N644" s="1"/>
      <c r="Q644" s="1"/>
      <c r="T644" s="8"/>
      <c r="U644" s="8"/>
      <c r="V644" s="8"/>
      <c r="W644" s="2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4.25" customHeight="1">
      <c r="A645" s="1"/>
      <c r="B645" s="1"/>
      <c r="C645" s="1"/>
      <c r="E645" s="12"/>
      <c r="F645" s="1"/>
      <c r="G645" s="1"/>
      <c r="H645" s="1"/>
      <c r="J645" s="12"/>
      <c r="K645" s="12"/>
      <c r="L645" s="10"/>
      <c r="M645" s="1"/>
      <c r="N645" s="1"/>
      <c r="Q645" s="1"/>
      <c r="T645" s="8"/>
      <c r="U645" s="8"/>
      <c r="V645" s="8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4.25" customHeight="1">
      <c r="A646" s="1"/>
      <c r="B646" s="1"/>
      <c r="C646" s="1"/>
      <c r="E646" s="12"/>
      <c r="F646" s="1"/>
      <c r="G646" s="1"/>
      <c r="H646" s="1"/>
      <c r="J646" s="12"/>
      <c r="K646" s="12"/>
      <c r="L646" s="10"/>
      <c r="M646" s="1"/>
      <c r="N646" s="1"/>
      <c r="Q646" s="1"/>
      <c r="T646" s="8"/>
      <c r="U646" s="8"/>
      <c r="V646" s="8"/>
      <c r="W646" s="2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4.25" customHeight="1">
      <c r="A647" s="1"/>
      <c r="B647" s="1"/>
      <c r="C647" s="1"/>
      <c r="E647" s="12"/>
      <c r="F647" s="1"/>
      <c r="G647" s="1"/>
      <c r="H647" s="1"/>
      <c r="J647" s="12"/>
      <c r="K647" s="12"/>
      <c r="L647" s="10"/>
      <c r="M647" s="1"/>
      <c r="N647" s="1"/>
      <c r="Q647" s="1"/>
      <c r="T647" s="8"/>
      <c r="U647" s="8"/>
      <c r="V647" s="8"/>
      <c r="W647" s="2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4.25" customHeight="1">
      <c r="A648" s="1"/>
      <c r="B648" s="1"/>
      <c r="C648" s="1"/>
      <c r="E648" s="12"/>
      <c r="F648" s="1"/>
      <c r="G648" s="1"/>
      <c r="H648" s="1"/>
      <c r="J648" s="12"/>
      <c r="K648" s="12"/>
      <c r="L648" s="10"/>
      <c r="M648" s="1"/>
      <c r="N648" s="1"/>
      <c r="Q648" s="1"/>
      <c r="T648" s="8"/>
      <c r="U648" s="8"/>
      <c r="V648" s="8"/>
      <c r="W648" s="2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4.25" customHeight="1">
      <c r="A649" s="1"/>
      <c r="B649" s="1"/>
      <c r="C649" s="1"/>
      <c r="E649" s="12"/>
      <c r="F649" s="1"/>
      <c r="G649" s="1"/>
      <c r="H649" s="1"/>
      <c r="J649" s="12"/>
      <c r="K649" s="12"/>
      <c r="L649" s="10"/>
      <c r="M649" s="1"/>
      <c r="N649" s="1"/>
      <c r="Q649" s="1"/>
      <c r="T649" s="8"/>
      <c r="U649" s="8"/>
      <c r="V649" s="8"/>
      <c r="W649" s="2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4.25" customHeight="1">
      <c r="A650" s="1"/>
      <c r="B650" s="1"/>
      <c r="C650" s="1"/>
      <c r="E650" s="12"/>
      <c r="F650" s="1"/>
      <c r="G650" s="1"/>
      <c r="H650" s="1"/>
      <c r="J650" s="12"/>
      <c r="K650" s="12"/>
      <c r="L650" s="10"/>
      <c r="M650" s="1"/>
      <c r="N650" s="1"/>
      <c r="Q650" s="1"/>
      <c r="T650" s="8"/>
      <c r="U650" s="8"/>
      <c r="V650" s="8"/>
      <c r="W650" s="2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4.25" customHeight="1">
      <c r="A651" s="1"/>
      <c r="B651" s="1"/>
      <c r="C651" s="1"/>
      <c r="E651" s="12"/>
      <c r="F651" s="1"/>
      <c r="G651" s="1"/>
      <c r="H651" s="1"/>
      <c r="J651" s="12"/>
      <c r="K651" s="12"/>
      <c r="L651" s="10"/>
      <c r="M651" s="1"/>
      <c r="N651" s="1"/>
      <c r="Q651" s="1"/>
      <c r="T651" s="8"/>
      <c r="U651" s="8"/>
      <c r="V651" s="8"/>
      <c r="W651" s="2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4.25" customHeight="1">
      <c r="A652" s="1"/>
      <c r="B652" s="1"/>
      <c r="C652" s="1"/>
      <c r="E652" s="12"/>
      <c r="F652" s="1"/>
      <c r="G652" s="1"/>
      <c r="H652" s="1"/>
      <c r="J652" s="12"/>
      <c r="K652" s="12"/>
      <c r="L652" s="10"/>
      <c r="M652" s="1"/>
      <c r="N652" s="1"/>
      <c r="Q652" s="1"/>
      <c r="T652" s="8"/>
      <c r="U652" s="8"/>
      <c r="V652" s="8"/>
      <c r="W652" s="2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4.25" customHeight="1">
      <c r="A653" s="1"/>
      <c r="B653" s="1"/>
      <c r="C653" s="1"/>
      <c r="E653" s="12"/>
      <c r="F653" s="1"/>
      <c r="G653" s="1"/>
      <c r="H653" s="1"/>
      <c r="J653" s="12"/>
      <c r="K653" s="12"/>
      <c r="L653" s="10"/>
      <c r="M653" s="1"/>
      <c r="N653" s="1"/>
      <c r="Q653" s="1"/>
      <c r="T653" s="8"/>
      <c r="U653" s="8"/>
      <c r="V653" s="8"/>
      <c r="W653" s="2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4.25" customHeight="1">
      <c r="A654" s="1"/>
      <c r="B654" s="1"/>
      <c r="C654" s="1"/>
      <c r="E654" s="12"/>
      <c r="F654" s="1"/>
      <c r="G654" s="1"/>
      <c r="H654" s="1"/>
      <c r="J654" s="12"/>
      <c r="K654" s="12"/>
      <c r="L654" s="10"/>
      <c r="M654" s="1"/>
      <c r="N654" s="1"/>
      <c r="Q654" s="1"/>
      <c r="T654" s="8"/>
      <c r="U654" s="8"/>
      <c r="V654" s="8"/>
      <c r="W654" s="2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4.25" customHeight="1">
      <c r="A655" s="1"/>
      <c r="B655" s="1"/>
      <c r="C655" s="1"/>
      <c r="E655" s="12"/>
      <c r="F655" s="1"/>
      <c r="G655" s="1"/>
      <c r="H655" s="1"/>
      <c r="J655" s="12"/>
      <c r="K655" s="12"/>
      <c r="L655" s="10"/>
      <c r="M655" s="1"/>
      <c r="N655" s="1"/>
      <c r="Q655" s="1"/>
      <c r="T655" s="8"/>
      <c r="U655" s="8"/>
      <c r="V655" s="8"/>
      <c r="W655" s="2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4.25" customHeight="1">
      <c r="A656" s="1"/>
      <c r="B656" s="1"/>
      <c r="C656" s="1"/>
      <c r="E656" s="12"/>
      <c r="F656" s="1"/>
      <c r="G656" s="1"/>
      <c r="H656" s="1"/>
      <c r="J656" s="12"/>
      <c r="K656" s="12"/>
      <c r="L656" s="10"/>
      <c r="M656" s="1"/>
      <c r="N656" s="1"/>
      <c r="Q656" s="1"/>
      <c r="T656" s="8"/>
      <c r="U656" s="8"/>
      <c r="V656" s="8"/>
      <c r="W656" s="2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4.25" customHeight="1">
      <c r="A657" s="1"/>
      <c r="B657" s="1"/>
      <c r="C657" s="1"/>
      <c r="E657" s="12"/>
      <c r="F657" s="1"/>
      <c r="G657" s="1"/>
      <c r="H657" s="1"/>
      <c r="J657" s="12"/>
      <c r="K657" s="12"/>
      <c r="L657" s="10"/>
      <c r="M657" s="1"/>
      <c r="N657" s="1"/>
      <c r="Q657" s="1"/>
      <c r="T657" s="8"/>
      <c r="U657" s="8"/>
      <c r="V657" s="8"/>
      <c r="W657" s="2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4.25" customHeight="1">
      <c r="A658" s="1"/>
      <c r="B658" s="1"/>
      <c r="C658" s="1"/>
      <c r="E658" s="12"/>
      <c r="F658" s="1"/>
      <c r="G658" s="1"/>
      <c r="H658" s="1"/>
      <c r="J658" s="12"/>
      <c r="K658" s="12"/>
      <c r="L658" s="10"/>
      <c r="M658" s="1"/>
      <c r="N658" s="1"/>
      <c r="Q658" s="1"/>
      <c r="T658" s="8"/>
      <c r="U658" s="8"/>
      <c r="V658" s="8"/>
      <c r="W658" s="2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4.25" customHeight="1">
      <c r="A659" s="1"/>
      <c r="B659" s="1"/>
      <c r="C659" s="1"/>
      <c r="E659" s="12"/>
      <c r="F659" s="1"/>
      <c r="G659" s="1"/>
      <c r="H659" s="1"/>
      <c r="J659" s="12"/>
      <c r="K659" s="12"/>
      <c r="L659" s="10"/>
      <c r="M659" s="1"/>
      <c r="N659" s="1"/>
      <c r="Q659" s="1"/>
      <c r="T659" s="8"/>
      <c r="U659" s="8"/>
      <c r="V659" s="8"/>
      <c r="W659" s="2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4.25" customHeight="1">
      <c r="A660" s="1"/>
      <c r="B660" s="1"/>
      <c r="C660" s="1"/>
      <c r="E660" s="12"/>
      <c r="F660" s="1"/>
      <c r="G660" s="1"/>
      <c r="H660" s="1"/>
      <c r="J660" s="12"/>
      <c r="K660" s="12"/>
      <c r="L660" s="10"/>
      <c r="M660" s="1"/>
      <c r="N660" s="1"/>
      <c r="Q660" s="1"/>
      <c r="T660" s="8"/>
      <c r="U660" s="8"/>
      <c r="V660" s="8"/>
      <c r="W660" s="2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4.25" customHeight="1">
      <c r="A661" s="1"/>
      <c r="B661" s="1"/>
      <c r="C661" s="1"/>
      <c r="E661" s="12"/>
      <c r="F661" s="1"/>
      <c r="G661" s="1"/>
      <c r="H661" s="1"/>
      <c r="J661" s="12"/>
      <c r="K661" s="12"/>
      <c r="L661" s="10"/>
      <c r="M661" s="1"/>
      <c r="N661" s="1"/>
      <c r="Q661" s="1"/>
      <c r="T661" s="8"/>
      <c r="U661" s="8"/>
      <c r="V661" s="8"/>
      <c r="W661" s="2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4.25" customHeight="1">
      <c r="A662" s="1"/>
      <c r="B662" s="1"/>
      <c r="C662" s="1"/>
      <c r="E662" s="12"/>
      <c r="F662" s="1"/>
      <c r="G662" s="1"/>
      <c r="H662" s="1"/>
      <c r="J662" s="12"/>
      <c r="K662" s="12"/>
      <c r="L662" s="10"/>
      <c r="M662" s="1"/>
      <c r="N662" s="1"/>
      <c r="Q662" s="1"/>
      <c r="T662" s="8"/>
      <c r="U662" s="8"/>
      <c r="V662" s="8"/>
      <c r="W662" s="2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4.25" customHeight="1">
      <c r="A663" s="1"/>
      <c r="B663" s="1"/>
      <c r="C663" s="1"/>
      <c r="E663" s="12"/>
      <c r="F663" s="1"/>
      <c r="G663" s="1"/>
      <c r="H663" s="1"/>
      <c r="J663" s="12"/>
      <c r="K663" s="12"/>
      <c r="L663" s="10"/>
      <c r="M663" s="1"/>
      <c r="N663" s="1"/>
      <c r="Q663" s="1"/>
      <c r="T663" s="8"/>
      <c r="U663" s="8"/>
      <c r="V663" s="8"/>
      <c r="W663" s="2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4.25" customHeight="1">
      <c r="A664" s="1"/>
      <c r="B664" s="1"/>
      <c r="C664" s="1"/>
      <c r="E664" s="12"/>
      <c r="F664" s="1"/>
      <c r="G664" s="1"/>
      <c r="H664" s="1"/>
      <c r="J664" s="12"/>
      <c r="K664" s="12"/>
      <c r="L664" s="10"/>
      <c r="M664" s="1"/>
      <c r="N664" s="1"/>
      <c r="Q664" s="1"/>
      <c r="T664" s="8"/>
      <c r="U664" s="8"/>
      <c r="V664" s="8"/>
      <c r="W664" s="2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4.25" customHeight="1">
      <c r="A665" s="1"/>
      <c r="B665" s="1"/>
      <c r="C665" s="1"/>
      <c r="E665" s="12"/>
      <c r="F665" s="1"/>
      <c r="G665" s="1"/>
      <c r="H665" s="1"/>
      <c r="J665" s="12"/>
      <c r="K665" s="12"/>
      <c r="L665" s="10"/>
      <c r="M665" s="1"/>
      <c r="N665" s="1"/>
      <c r="Q665" s="1"/>
      <c r="T665" s="8"/>
      <c r="U665" s="8"/>
      <c r="V665" s="8"/>
      <c r="W665" s="2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4.25" customHeight="1">
      <c r="A666" s="1"/>
      <c r="B666" s="1"/>
      <c r="C666" s="1"/>
      <c r="E666" s="12"/>
      <c r="F666" s="1"/>
      <c r="G666" s="1"/>
      <c r="H666" s="1"/>
      <c r="J666" s="12"/>
      <c r="K666" s="12"/>
      <c r="L666" s="10"/>
      <c r="M666" s="1"/>
      <c r="N666" s="1"/>
      <c r="Q666" s="1"/>
      <c r="T666" s="8"/>
      <c r="U666" s="8"/>
      <c r="V666" s="8"/>
      <c r="W666" s="2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4.25" customHeight="1">
      <c r="A667" s="1"/>
      <c r="B667" s="1"/>
      <c r="C667" s="1"/>
      <c r="E667" s="12"/>
      <c r="F667" s="1"/>
      <c r="G667" s="1"/>
      <c r="H667" s="1"/>
      <c r="J667" s="12"/>
      <c r="K667" s="12"/>
      <c r="L667" s="10"/>
      <c r="M667" s="1"/>
      <c r="N667" s="1"/>
      <c r="Q667" s="1"/>
      <c r="T667" s="8"/>
      <c r="U667" s="8"/>
      <c r="V667" s="8"/>
      <c r="W667" s="2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4.25" customHeight="1">
      <c r="A668" s="1"/>
      <c r="B668" s="1"/>
      <c r="C668" s="1"/>
      <c r="E668" s="12"/>
      <c r="F668" s="1"/>
      <c r="G668" s="1"/>
      <c r="H668" s="1"/>
      <c r="J668" s="12"/>
      <c r="K668" s="12"/>
      <c r="L668" s="10"/>
      <c r="M668" s="1"/>
      <c r="N668" s="1"/>
      <c r="Q668" s="1"/>
      <c r="T668" s="8"/>
      <c r="U668" s="8"/>
      <c r="V668" s="8"/>
      <c r="W668" s="2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4.25" customHeight="1">
      <c r="A669" s="1"/>
      <c r="B669" s="1"/>
      <c r="C669" s="1"/>
      <c r="E669" s="12"/>
      <c r="F669" s="1"/>
      <c r="G669" s="1"/>
      <c r="H669" s="1"/>
      <c r="J669" s="12"/>
      <c r="K669" s="12"/>
      <c r="L669" s="10"/>
      <c r="M669" s="1"/>
      <c r="N669" s="1"/>
      <c r="Q669" s="1"/>
      <c r="T669" s="8"/>
      <c r="U669" s="8"/>
      <c r="V669" s="8"/>
      <c r="W669" s="2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4.25" customHeight="1">
      <c r="A670" s="1"/>
      <c r="B670" s="1"/>
      <c r="C670" s="1"/>
      <c r="E670" s="12"/>
      <c r="F670" s="1"/>
      <c r="G670" s="1"/>
      <c r="H670" s="1"/>
      <c r="J670" s="12"/>
      <c r="K670" s="12"/>
      <c r="L670" s="10"/>
      <c r="M670" s="1"/>
      <c r="N670" s="1"/>
      <c r="Q670" s="1"/>
      <c r="T670" s="8"/>
      <c r="U670" s="8"/>
      <c r="V670" s="8"/>
      <c r="W670" s="2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4.25" customHeight="1">
      <c r="A671" s="1"/>
      <c r="B671" s="1"/>
      <c r="C671" s="1"/>
      <c r="E671" s="12"/>
      <c r="F671" s="1"/>
      <c r="G671" s="1"/>
      <c r="H671" s="1"/>
      <c r="J671" s="12"/>
      <c r="K671" s="12"/>
      <c r="L671" s="10"/>
      <c r="M671" s="1"/>
      <c r="N671" s="1"/>
      <c r="Q671" s="1"/>
      <c r="T671" s="8"/>
      <c r="U671" s="8"/>
      <c r="V671" s="8"/>
      <c r="W671" s="2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4.25" customHeight="1">
      <c r="A672" s="1"/>
      <c r="B672" s="1"/>
      <c r="C672" s="1"/>
      <c r="E672" s="12"/>
      <c r="F672" s="1"/>
      <c r="G672" s="1"/>
      <c r="H672" s="1"/>
      <c r="J672" s="12"/>
      <c r="K672" s="12"/>
      <c r="L672" s="10"/>
      <c r="M672" s="1"/>
      <c r="N672" s="1"/>
      <c r="Q672" s="1"/>
      <c r="T672" s="8"/>
      <c r="U672" s="8"/>
      <c r="V672" s="8"/>
      <c r="W672" s="2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4.25" customHeight="1">
      <c r="A673" s="1"/>
      <c r="B673" s="1"/>
      <c r="C673" s="1"/>
      <c r="E673" s="12"/>
      <c r="F673" s="1"/>
      <c r="G673" s="1"/>
      <c r="H673" s="1"/>
      <c r="J673" s="12"/>
      <c r="K673" s="12"/>
      <c r="L673" s="10"/>
      <c r="M673" s="1"/>
      <c r="N673" s="1"/>
      <c r="Q673" s="1"/>
      <c r="T673" s="8"/>
      <c r="U673" s="8"/>
      <c r="V673" s="8"/>
      <c r="W673" s="2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4.25" customHeight="1">
      <c r="A674" s="1"/>
      <c r="B674" s="1"/>
      <c r="C674" s="1"/>
      <c r="E674" s="12"/>
      <c r="F674" s="1"/>
      <c r="G674" s="1"/>
      <c r="H674" s="1"/>
      <c r="J674" s="12"/>
      <c r="K674" s="12"/>
      <c r="L674" s="10"/>
      <c r="M674" s="1"/>
      <c r="N674" s="1"/>
      <c r="Q674" s="1"/>
      <c r="T674" s="8"/>
      <c r="U674" s="8"/>
      <c r="V674" s="8"/>
      <c r="W674" s="2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4.25" customHeight="1">
      <c r="A675" s="1"/>
      <c r="B675" s="1"/>
      <c r="C675" s="1"/>
      <c r="E675" s="12"/>
      <c r="F675" s="1"/>
      <c r="G675" s="1"/>
      <c r="H675" s="1"/>
      <c r="J675" s="12"/>
      <c r="K675" s="12"/>
      <c r="L675" s="10"/>
      <c r="M675" s="1"/>
      <c r="N675" s="1"/>
      <c r="Q675" s="1"/>
      <c r="T675" s="8"/>
      <c r="U675" s="8"/>
      <c r="V675" s="8"/>
      <c r="W675" s="2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4.25" customHeight="1">
      <c r="A676" s="1"/>
      <c r="B676" s="1"/>
      <c r="C676" s="1"/>
      <c r="E676" s="12"/>
      <c r="F676" s="1"/>
      <c r="G676" s="1"/>
      <c r="H676" s="1"/>
      <c r="J676" s="12"/>
      <c r="K676" s="12"/>
      <c r="L676" s="10"/>
      <c r="M676" s="1"/>
      <c r="N676" s="1"/>
      <c r="Q676" s="1"/>
      <c r="T676" s="8"/>
      <c r="U676" s="8"/>
      <c r="V676" s="8"/>
      <c r="W676" s="2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4.25" customHeight="1">
      <c r="A677" s="1"/>
      <c r="B677" s="1"/>
      <c r="C677" s="1"/>
      <c r="E677" s="12"/>
      <c r="F677" s="1"/>
      <c r="G677" s="1"/>
      <c r="H677" s="1"/>
      <c r="J677" s="12"/>
      <c r="K677" s="12"/>
      <c r="L677" s="10"/>
      <c r="M677" s="1"/>
      <c r="N677" s="1"/>
      <c r="Q677" s="1"/>
      <c r="T677" s="8"/>
      <c r="U677" s="8"/>
      <c r="V677" s="8"/>
      <c r="W677" s="2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4.25" customHeight="1">
      <c r="A678" s="1"/>
      <c r="B678" s="1"/>
      <c r="C678" s="1"/>
      <c r="E678" s="12"/>
      <c r="F678" s="1"/>
      <c r="G678" s="1"/>
      <c r="H678" s="1"/>
      <c r="J678" s="12"/>
      <c r="K678" s="12"/>
      <c r="L678" s="10"/>
      <c r="M678" s="1"/>
      <c r="N678" s="1"/>
      <c r="Q678" s="1"/>
      <c r="T678" s="8"/>
      <c r="U678" s="8"/>
      <c r="V678" s="8"/>
      <c r="W678" s="2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4.25" customHeight="1">
      <c r="A679" s="1"/>
      <c r="B679" s="1"/>
      <c r="C679" s="1"/>
      <c r="E679" s="12"/>
      <c r="F679" s="1"/>
      <c r="G679" s="1"/>
      <c r="H679" s="1"/>
      <c r="J679" s="12"/>
      <c r="K679" s="12"/>
      <c r="L679" s="10"/>
      <c r="M679" s="1"/>
      <c r="N679" s="1"/>
      <c r="Q679" s="1"/>
      <c r="T679" s="8"/>
      <c r="U679" s="8"/>
      <c r="V679" s="8"/>
      <c r="W679" s="2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4.25" customHeight="1">
      <c r="A680" s="1"/>
      <c r="B680" s="1"/>
      <c r="C680" s="1"/>
      <c r="E680" s="12"/>
      <c r="F680" s="1"/>
      <c r="G680" s="1"/>
      <c r="H680" s="1"/>
      <c r="J680" s="12"/>
      <c r="K680" s="12"/>
      <c r="L680" s="10"/>
      <c r="M680" s="1"/>
      <c r="N680" s="1"/>
      <c r="Q680" s="1"/>
      <c r="T680" s="8"/>
      <c r="U680" s="8"/>
      <c r="V680" s="8"/>
      <c r="W680" s="2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4.25" customHeight="1">
      <c r="A681" s="1"/>
      <c r="B681" s="1"/>
      <c r="C681" s="1"/>
      <c r="E681" s="12"/>
      <c r="F681" s="1"/>
      <c r="G681" s="1"/>
      <c r="H681" s="1"/>
      <c r="J681" s="12"/>
      <c r="K681" s="12"/>
      <c r="L681" s="10"/>
      <c r="M681" s="1"/>
      <c r="N681" s="1"/>
      <c r="Q681" s="1"/>
      <c r="T681" s="8"/>
      <c r="U681" s="8"/>
      <c r="V681" s="8"/>
      <c r="W681" s="2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4.25" customHeight="1">
      <c r="A682" s="1"/>
      <c r="B682" s="1"/>
      <c r="C682" s="1"/>
      <c r="E682" s="12"/>
      <c r="F682" s="1"/>
      <c r="G682" s="1"/>
      <c r="H682" s="1"/>
      <c r="J682" s="12"/>
      <c r="K682" s="12"/>
      <c r="L682" s="10"/>
      <c r="M682" s="1"/>
      <c r="N682" s="1"/>
      <c r="Q682" s="1"/>
      <c r="T682" s="8"/>
      <c r="U682" s="8"/>
      <c r="V682" s="8"/>
      <c r="W682" s="2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4.25" customHeight="1">
      <c r="A683" s="1"/>
      <c r="B683" s="1"/>
      <c r="C683" s="1"/>
      <c r="E683" s="12"/>
      <c r="F683" s="1"/>
      <c r="G683" s="1"/>
      <c r="H683" s="1"/>
      <c r="J683" s="12"/>
      <c r="K683" s="12"/>
      <c r="L683" s="10"/>
      <c r="M683" s="1"/>
      <c r="N683" s="1"/>
      <c r="Q683" s="1"/>
      <c r="T683" s="8"/>
      <c r="U683" s="8"/>
      <c r="V683" s="8"/>
      <c r="W683" s="2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4.25" customHeight="1">
      <c r="A684" s="1"/>
      <c r="B684" s="1"/>
      <c r="C684" s="1"/>
      <c r="E684" s="12"/>
      <c r="F684" s="1"/>
      <c r="G684" s="1"/>
      <c r="H684" s="1"/>
      <c r="J684" s="12"/>
      <c r="K684" s="12"/>
      <c r="L684" s="10"/>
      <c r="M684" s="1"/>
      <c r="N684" s="1"/>
      <c r="Q684" s="1"/>
      <c r="T684" s="8"/>
      <c r="U684" s="8"/>
      <c r="V684" s="8"/>
      <c r="W684" s="2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4.25" customHeight="1">
      <c r="A685" s="1"/>
      <c r="B685" s="1"/>
      <c r="C685" s="1"/>
      <c r="E685" s="12"/>
      <c r="F685" s="1"/>
      <c r="G685" s="1"/>
      <c r="H685" s="1"/>
      <c r="J685" s="12"/>
      <c r="K685" s="12"/>
      <c r="L685" s="10"/>
      <c r="M685" s="1"/>
      <c r="N685" s="1"/>
      <c r="Q685" s="1"/>
      <c r="T685" s="8"/>
      <c r="U685" s="8"/>
      <c r="V685" s="8"/>
      <c r="W685" s="2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4.25" customHeight="1">
      <c r="A686" s="1"/>
      <c r="B686" s="1"/>
      <c r="C686" s="1"/>
      <c r="E686" s="12"/>
      <c r="F686" s="1"/>
      <c r="G686" s="1"/>
      <c r="H686" s="1"/>
      <c r="J686" s="12"/>
      <c r="K686" s="12"/>
      <c r="L686" s="10"/>
      <c r="M686" s="1"/>
      <c r="N686" s="1"/>
      <c r="Q686" s="1"/>
      <c r="T686" s="8"/>
      <c r="U686" s="8"/>
      <c r="V686" s="8"/>
      <c r="W686" s="2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4.25" customHeight="1">
      <c r="A687" s="1"/>
      <c r="B687" s="1"/>
      <c r="C687" s="1"/>
      <c r="E687" s="12"/>
      <c r="F687" s="1"/>
      <c r="G687" s="1"/>
      <c r="H687" s="1"/>
      <c r="J687" s="12"/>
      <c r="K687" s="12"/>
      <c r="L687" s="10"/>
      <c r="M687" s="1"/>
      <c r="N687" s="1"/>
      <c r="Q687" s="1"/>
      <c r="T687" s="8"/>
      <c r="U687" s="8"/>
      <c r="V687" s="8"/>
      <c r="W687" s="2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4.25" customHeight="1">
      <c r="A688" s="1"/>
      <c r="B688" s="1"/>
      <c r="C688" s="1"/>
      <c r="E688" s="12"/>
      <c r="F688" s="1"/>
      <c r="G688" s="1"/>
      <c r="H688" s="1"/>
      <c r="J688" s="12"/>
      <c r="K688" s="12"/>
      <c r="L688" s="10"/>
      <c r="M688" s="1"/>
      <c r="N688" s="1"/>
      <c r="Q688" s="1"/>
      <c r="T688" s="8"/>
      <c r="U688" s="8"/>
      <c r="V688" s="8"/>
      <c r="W688" s="2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4.25" customHeight="1">
      <c r="A689" s="1"/>
      <c r="B689" s="1"/>
      <c r="C689" s="1"/>
      <c r="E689" s="12"/>
      <c r="F689" s="1"/>
      <c r="G689" s="1"/>
      <c r="H689" s="1"/>
      <c r="J689" s="12"/>
      <c r="K689" s="12"/>
      <c r="L689" s="10"/>
      <c r="M689" s="1"/>
      <c r="N689" s="1"/>
      <c r="Q689" s="1"/>
      <c r="T689" s="8"/>
      <c r="U689" s="8"/>
      <c r="V689" s="8"/>
      <c r="W689" s="2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4.25" customHeight="1">
      <c r="A690" s="1"/>
      <c r="B690" s="1"/>
      <c r="C690" s="1"/>
      <c r="E690" s="12"/>
      <c r="F690" s="1"/>
      <c r="G690" s="1"/>
      <c r="H690" s="1"/>
      <c r="J690" s="12"/>
      <c r="K690" s="12"/>
      <c r="L690" s="10"/>
      <c r="M690" s="1"/>
      <c r="N690" s="1"/>
      <c r="Q690" s="1"/>
      <c r="T690" s="8"/>
      <c r="U690" s="8"/>
      <c r="V690" s="8"/>
      <c r="W690" s="2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4.25" customHeight="1">
      <c r="A691" s="1"/>
      <c r="B691" s="1"/>
      <c r="C691" s="1"/>
      <c r="E691" s="12"/>
      <c r="F691" s="1"/>
      <c r="G691" s="1"/>
      <c r="H691" s="1"/>
      <c r="J691" s="12"/>
      <c r="K691" s="12"/>
      <c r="L691" s="10"/>
      <c r="M691" s="1"/>
      <c r="N691" s="1"/>
      <c r="Q691" s="1"/>
      <c r="T691" s="8"/>
      <c r="U691" s="8"/>
      <c r="V691" s="8"/>
      <c r="W691" s="2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4.25" customHeight="1">
      <c r="A692" s="1"/>
      <c r="B692" s="1"/>
      <c r="C692" s="1"/>
      <c r="E692" s="12"/>
      <c r="F692" s="1"/>
      <c r="G692" s="1"/>
      <c r="H692" s="1"/>
      <c r="J692" s="12"/>
      <c r="K692" s="12"/>
      <c r="L692" s="10"/>
      <c r="M692" s="1"/>
      <c r="N692" s="1"/>
      <c r="Q692" s="1"/>
      <c r="T692" s="8"/>
      <c r="U692" s="8"/>
      <c r="V692" s="8"/>
      <c r="W692" s="2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4.25" customHeight="1">
      <c r="A693" s="1"/>
      <c r="B693" s="1"/>
      <c r="C693" s="1"/>
      <c r="E693" s="12"/>
      <c r="F693" s="1"/>
      <c r="G693" s="1"/>
      <c r="H693" s="1"/>
      <c r="J693" s="12"/>
      <c r="K693" s="12"/>
      <c r="L693" s="10"/>
      <c r="M693" s="1"/>
      <c r="N693" s="1"/>
      <c r="Q693" s="1"/>
      <c r="T693" s="8"/>
      <c r="U693" s="8"/>
      <c r="V693" s="8"/>
      <c r="W693" s="2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4.25" customHeight="1">
      <c r="A694" s="1"/>
      <c r="B694" s="1"/>
      <c r="C694" s="1"/>
      <c r="E694" s="12"/>
      <c r="F694" s="1"/>
      <c r="G694" s="1"/>
      <c r="H694" s="1"/>
      <c r="J694" s="12"/>
      <c r="K694" s="12"/>
      <c r="L694" s="10"/>
      <c r="M694" s="1"/>
      <c r="N694" s="1"/>
      <c r="Q694" s="1"/>
      <c r="T694" s="8"/>
      <c r="U694" s="8"/>
      <c r="V694" s="8"/>
      <c r="W694" s="2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4.25" customHeight="1">
      <c r="A695" s="1"/>
      <c r="B695" s="1"/>
      <c r="C695" s="1"/>
      <c r="E695" s="12"/>
      <c r="F695" s="1"/>
      <c r="G695" s="1"/>
      <c r="H695" s="1"/>
      <c r="J695" s="12"/>
      <c r="K695" s="12"/>
      <c r="L695" s="10"/>
      <c r="M695" s="1"/>
      <c r="N695" s="1"/>
      <c r="Q695" s="1"/>
      <c r="T695" s="8"/>
      <c r="U695" s="8"/>
      <c r="V695" s="8"/>
      <c r="W695" s="2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4.25" customHeight="1">
      <c r="A696" s="1"/>
      <c r="B696" s="1"/>
      <c r="C696" s="1"/>
      <c r="E696" s="12"/>
      <c r="F696" s="1"/>
      <c r="G696" s="1"/>
      <c r="H696" s="1"/>
      <c r="J696" s="12"/>
      <c r="K696" s="12"/>
      <c r="L696" s="10"/>
      <c r="M696" s="1"/>
      <c r="N696" s="1"/>
      <c r="Q696" s="1"/>
      <c r="T696" s="8"/>
      <c r="U696" s="8"/>
      <c r="V696" s="8"/>
      <c r="W696" s="2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4.25" customHeight="1">
      <c r="A697" s="1"/>
      <c r="B697" s="1"/>
      <c r="C697" s="1"/>
      <c r="E697" s="12"/>
      <c r="F697" s="1"/>
      <c r="G697" s="1"/>
      <c r="H697" s="1"/>
      <c r="J697" s="12"/>
      <c r="K697" s="12"/>
      <c r="L697" s="10"/>
      <c r="M697" s="1"/>
      <c r="N697" s="1"/>
      <c r="Q697" s="1"/>
      <c r="T697" s="8"/>
      <c r="U697" s="8"/>
      <c r="V697" s="8"/>
      <c r="W697" s="2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4.25" customHeight="1">
      <c r="A698" s="1"/>
      <c r="B698" s="1"/>
      <c r="C698" s="1"/>
      <c r="E698" s="12"/>
      <c r="F698" s="1"/>
      <c r="G698" s="1"/>
      <c r="H698" s="1"/>
      <c r="J698" s="12"/>
      <c r="K698" s="12"/>
      <c r="L698" s="10"/>
      <c r="M698" s="1"/>
      <c r="N698" s="1"/>
      <c r="Q698" s="1"/>
      <c r="T698" s="8"/>
      <c r="U698" s="8"/>
      <c r="V698" s="8"/>
      <c r="W698" s="2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4.25" customHeight="1">
      <c r="A699" s="1"/>
      <c r="B699" s="1"/>
      <c r="C699" s="1"/>
      <c r="E699" s="12"/>
      <c r="F699" s="1"/>
      <c r="G699" s="1"/>
      <c r="H699" s="1"/>
      <c r="J699" s="12"/>
      <c r="K699" s="12"/>
      <c r="L699" s="10"/>
      <c r="M699" s="1"/>
      <c r="N699" s="1"/>
      <c r="Q699" s="1"/>
      <c r="T699" s="8"/>
      <c r="U699" s="8"/>
      <c r="V699" s="8"/>
      <c r="W699" s="2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4.25" customHeight="1">
      <c r="A700" s="1"/>
      <c r="B700" s="1"/>
      <c r="C700" s="1"/>
      <c r="E700" s="12"/>
      <c r="F700" s="1"/>
      <c r="G700" s="1"/>
      <c r="H700" s="1"/>
      <c r="J700" s="12"/>
      <c r="K700" s="12"/>
      <c r="L700" s="10"/>
      <c r="M700" s="1"/>
      <c r="N700" s="1"/>
      <c r="Q700" s="1"/>
      <c r="T700" s="8"/>
      <c r="U700" s="8"/>
      <c r="V700" s="8"/>
      <c r="W700" s="2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4.25" customHeight="1">
      <c r="A701" s="1"/>
      <c r="B701" s="1"/>
      <c r="C701" s="1"/>
      <c r="E701" s="12"/>
      <c r="F701" s="1"/>
      <c r="G701" s="1"/>
      <c r="H701" s="1"/>
      <c r="J701" s="12"/>
      <c r="K701" s="12"/>
      <c r="L701" s="10"/>
      <c r="M701" s="1"/>
      <c r="N701" s="1"/>
      <c r="Q701" s="1"/>
      <c r="T701" s="8"/>
      <c r="U701" s="8"/>
      <c r="V701" s="8"/>
      <c r="W701" s="2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4.25" customHeight="1">
      <c r="A702" s="1"/>
      <c r="B702" s="1"/>
      <c r="C702" s="1"/>
      <c r="E702" s="12"/>
      <c r="F702" s="1"/>
      <c r="G702" s="1"/>
      <c r="H702" s="1"/>
      <c r="J702" s="12"/>
      <c r="K702" s="12"/>
      <c r="L702" s="10"/>
      <c r="M702" s="1"/>
      <c r="N702" s="1"/>
      <c r="Q702" s="1"/>
      <c r="T702" s="8"/>
      <c r="U702" s="8"/>
      <c r="V702" s="8"/>
      <c r="W702" s="2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4.25" customHeight="1">
      <c r="A703" s="1"/>
      <c r="B703" s="1"/>
      <c r="C703" s="1"/>
      <c r="E703" s="12"/>
      <c r="F703" s="1"/>
      <c r="G703" s="1"/>
      <c r="H703" s="1"/>
      <c r="J703" s="12"/>
      <c r="K703" s="12"/>
      <c r="L703" s="10"/>
      <c r="M703" s="1"/>
      <c r="N703" s="1"/>
      <c r="Q703" s="1"/>
      <c r="T703" s="8"/>
      <c r="U703" s="8"/>
      <c r="V703" s="8"/>
      <c r="W703" s="2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4.25" customHeight="1">
      <c r="A704" s="1"/>
      <c r="B704" s="1"/>
      <c r="C704" s="1"/>
      <c r="E704" s="12"/>
      <c r="F704" s="1"/>
      <c r="G704" s="1"/>
      <c r="H704" s="1"/>
      <c r="J704" s="12"/>
      <c r="K704" s="12"/>
      <c r="L704" s="10"/>
      <c r="M704" s="1"/>
      <c r="N704" s="1"/>
      <c r="Q704" s="1"/>
      <c r="T704" s="8"/>
      <c r="U704" s="8"/>
      <c r="V704" s="8"/>
      <c r="W704" s="2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4.25" customHeight="1">
      <c r="A705" s="1"/>
      <c r="B705" s="1"/>
      <c r="C705" s="1"/>
      <c r="E705" s="12"/>
      <c r="F705" s="1"/>
      <c r="G705" s="1"/>
      <c r="H705" s="1"/>
      <c r="J705" s="12"/>
      <c r="K705" s="12"/>
      <c r="L705" s="10"/>
      <c r="M705" s="1"/>
      <c r="N705" s="1"/>
      <c r="Q705" s="1"/>
      <c r="T705" s="8"/>
      <c r="U705" s="8"/>
      <c r="V705" s="8"/>
      <c r="W705" s="2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4.25" customHeight="1">
      <c r="A706" s="1"/>
      <c r="B706" s="1"/>
      <c r="C706" s="1"/>
      <c r="E706" s="12"/>
      <c r="F706" s="1"/>
      <c r="G706" s="1"/>
      <c r="H706" s="1"/>
      <c r="J706" s="12"/>
      <c r="K706" s="12"/>
      <c r="L706" s="10"/>
      <c r="M706" s="1"/>
      <c r="N706" s="1"/>
      <c r="Q706" s="1"/>
      <c r="T706" s="8"/>
      <c r="U706" s="8"/>
      <c r="V706" s="8"/>
      <c r="W706" s="2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4.25" customHeight="1">
      <c r="A707" s="1"/>
      <c r="B707" s="1"/>
      <c r="C707" s="1"/>
      <c r="E707" s="12"/>
      <c r="F707" s="1"/>
      <c r="G707" s="1"/>
      <c r="H707" s="1"/>
      <c r="J707" s="12"/>
      <c r="K707" s="12"/>
      <c r="L707" s="10"/>
      <c r="M707" s="1"/>
      <c r="N707" s="1"/>
      <c r="Q707" s="1"/>
      <c r="T707" s="8"/>
      <c r="U707" s="8"/>
      <c r="V707" s="8"/>
      <c r="W707" s="2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4.25" customHeight="1">
      <c r="A708" s="1"/>
      <c r="B708" s="1"/>
      <c r="C708" s="1"/>
      <c r="E708" s="12"/>
      <c r="F708" s="1"/>
      <c r="G708" s="1"/>
      <c r="H708" s="1"/>
      <c r="J708" s="12"/>
      <c r="K708" s="12"/>
      <c r="L708" s="10"/>
      <c r="M708" s="1"/>
      <c r="N708" s="1"/>
      <c r="Q708" s="1"/>
      <c r="T708" s="8"/>
      <c r="U708" s="8"/>
      <c r="V708" s="8"/>
      <c r="W708" s="2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4.25" customHeight="1">
      <c r="A709" s="1"/>
      <c r="B709" s="1"/>
      <c r="C709" s="1"/>
      <c r="E709" s="12"/>
      <c r="F709" s="1"/>
      <c r="G709" s="1"/>
      <c r="H709" s="1"/>
      <c r="J709" s="12"/>
      <c r="K709" s="12"/>
      <c r="L709" s="10"/>
      <c r="M709" s="1"/>
      <c r="N709" s="1"/>
      <c r="Q709" s="1"/>
      <c r="T709" s="8"/>
      <c r="U709" s="8"/>
      <c r="V709" s="8"/>
      <c r="W709" s="2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4.25" customHeight="1">
      <c r="A710" s="1"/>
      <c r="B710" s="1"/>
      <c r="C710" s="1"/>
      <c r="E710" s="12"/>
      <c r="F710" s="1"/>
      <c r="G710" s="1"/>
      <c r="H710" s="1"/>
      <c r="J710" s="12"/>
      <c r="K710" s="12"/>
      <c r="L710" s="10"/>
      <c r="M710" s="1"/>
      <c r="N710" s="1"/>
      <c r="Q710" s="1"/>
      <c r="T710" s="8"/>
      <c r="U710" s="8"/>
      <c r="V710" s="8"/>
      <c r="W710" s="2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4.25" customHeight="1">
      <c r="A711" s="1"/>
      <c r="B711" s="1"/>
      <c r="C711" s="1"/>
      <c r="E711" s="12"/>
      <c r="F711" s="1"/>
      <c r="G711" s="1"/>
      <c r="H711" s="1"/>
      <c r="J711" s="12"/>
      <c r="K711" s="12"/>
      <c r="L711" s="10"/>
      <c r="M711" s="1"/>
      <c r="N711" s="1"/>
      <c r="Q711" s="1"/>
      <c r="T711" s="8"/>
      <c r="U711" s="8"/>
      <c r="V711" s="8"/>
      <c r="W711" s="2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4.25" customHeight="1">
      <c r="A712" s="1"/>
      <c r="B712" s="1"/>
      <c r="C712" s="1"/>
      <c r="E712" s="12"/>
      <c r="F712" s="1"/>
      <c r="G712" s="1"/>
      <c r="H712" s="1"/>
      <c r="J712" s="12"/>
      <c r="K712" s="12"/>
      <c r="L712" s="10"/>
      <c r="M712" s="1"/>
      <c r="N712" s="1"/>
      <c r="Q712" s="1"/>
      <c r="T712" s="8"/>
      <c r="U712" s="8"/>
      <c r="V712" s="8"/>
      <c r="W712" s="2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4.25" customHeight="1">
      <c r="A713" s="1"/>
      <c r="B713" s="1"/>
      <c r="C713" s="1"/>
      <c r="E713" s="12"/>
      <c r="F713" s="1"/>
      <c r="G713" s="1"/>
      <c r="H713" s="1"/>
      <c r="J713" s="12"/>
      <c r="K713" s="12"/>
      <c r="L713" s="10"/>
      <c r="M713" s="1"/>
      <c r="N713" s="1"/>
      <c r="Q713" s="1"/>
      <c r="T713" s="8"/>
      <c r="U713" s="8"/>
      <c r="V713" s="8"/>
      <c r="W713" s="2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4.25" customHeight="1">
      <c r="A714" s="1"/>
      <c r="B714" s="1"/>
      <c r="C714" s="1"/>
      <c r="E714" s="12"/>
      <c r="F714" s="1"/>
      <c r="G714" s="1"/>
      <c r="H714" s="1"/>
      <c r="J714" s="12"/>
      <c r="K714" s="12"/>
      <c r="L714" s="10"/>
      <c r="M714" s="1"/>
      <c r="N714" s="1"/>
      <c r="Q714" s="1"/>
      <c r="T714" s="8"/>
      <c r="U714" s="8"/>
      <c r="V714" s="8"/>
      <c r="W714" s="2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4.25" customHeight="1">
      <c r="A715" s="1"/>
      <c r="B715" s="1"/>
      <c r="C715" s="1"/>
      <c r="E715" s="12"/>
      <c r="F715" s="1"/>
      <c r="G715" s="1"/>
      <c r="H715" s="1"/>
      <c r="J715" s="12"/>
      <c r="K715" s="12"/>
      <c r="L715" s="10"/>
      <c r="M715" s="1"/>
      <c r="N715" s="1"/>
      <c r="Q715" s="1"/>
      <c r="T715" s="8"/>
      <c r="U715" s="8"/>
      <c r="V715" s="8"/>
      <c r="W715" s="2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4.25" customHeight="1">
      <c r="A716" s="1"/>
      <c r="B716" s="1"/>
      <c r="C716" s="1"/>
      <c r="E716" s="12"/>
      <c r="F716" s="1"/>
      <c r="G716" s="1"/>
      <c r="H716" s="1"/>
      <c r="J716" s="12"/>
      <c r="K716" s="12"/>
      <c r="L716" s="10"/>
      <c r="M716" s="1"/>
      <c r="N716" s="1"/>
      <c r="Q716" s="1"/>
      <c r="T716" s="8"/>
      <c r="U716" s="8"/>
      <c r="V716" s="8"/>
      <c r="W716" s="2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4.25" customHeight="1">
      <c r="A717" s="1"/>
      <c r="B717" s="1"/>
      <c r="C717" s="1"/>
      <c r="E717" s="12"/>
      <c r="F717" s="1"/>
      <c r="G717" s="1"/>
      <c r="H717" s="1"/>
      <c r="J717" s="12"/>
      <c r="K717" s="12"/>
      <c r="L717" s="10"/>
      <c r="M717" s="1"/>
      <c r="N717" s="1"/>
      <c r="Q717" s="1"/>
      <c r="T717" s="8"/>
      <c r="U717" s="8"/>
      <c r="V717" s="8"/>
      <c r="W717" s="2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4.25" customHeight="1">
      <c r="A718" s="1"/>
      <c r="B718" s="1"/>
      <c r="C718" s="1"/>
      <c r="E718" s="12"/>
      <c r="F718" s="1"/>
      <c r="G718" s="1"/>
      <c r="H718" s="1"/>
      <c r="J718" s="12"/>
      <c r="K718" s="12"/>
      <c r="L718" s="10"/>
      <c r="M718" s="1"/>
      <c r="N718" s="1"/>
      <c r="Q718" s="1"/>
      <c r="T718" s="8"/>
      <c r="U718" s="8"/>
      <c r="V718" s="8"/>
      <c r="W718" s="2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4.25" customHeight="1">
      <c r="A719" s="1"/>
      <c r="B719" s="1"/>
      <c r="C719" s="1"/>
      <c r="E719" s="12"/>
      <c r="F719" s="1"/>
      <c r="G719" s="1"/>
      <c r="H719" s="1"/>
      <c r="J719" s="12"/>
      <c r="K719" s="12"/>
      <c r="L719" s="10"/>
      <c r="M719" s="1"/>
      <c r="N719" s="1"/>
      <c r="Q719" s="1"/>
      <c r="T719" s="8"/>
      <c r="U719" s="8"/>
      <c r="V719" s="8"/>
      <c r="W719" s="2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4.25" customHeight="1">
      <c r="A720" s="1"/>
      <c r="B720" s="1"/>
      <c r="C720" s="1"/>
      <c r="E720" s="12"/>
      <c r="F720" s="1"/>
      <c r="G720" s="1"/>
      <c r="H720" s="1"/>
      <c r="J720" s="12"/>
      <c r="K720" s="12"/>
      <c r="L720" s="10"/>
      <c r="M720" s="1"/>
      <c r="N720" s="1"/>
      <c r="Q720" s="1"/>
      <c r="T720" s="8"/>
      <c r="U720" s="8"/>
      <c r="V720" s="8"/>
      <c r="W720" s="2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4.25" customHeight="1">
      <c r="A721" s="1"/>
      <c r="B721" s="1"/>
      <c r="C721" s="1"/>
      <c r="E721" s="12"/>
      <c r="F721" s="1"/>
      <c r="G721" s="1"/>
      <c r="H721" s="1"/>
      <c r="J721" s="12"/>
      <c r="K721" s="12"/>
      <c r="L721" s="10"/>
      <c r="M721" s="1"/>
      <c r="N721" s="1"/>
      <c r="Q721" s="1"/>
      <c r="T721" s="8"/>
      <c r="U721" s="8"/>
      <c r="V721" s="8"/>
      <c r="W721" s="2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4.25" customHeight="1">
      <c r="A722" s="1"/>
      <c r="B722" s="1"/>
      <c r="C722" s="1"/>
      <c r="E722" s="12"/>
      <c r="F722" s="1"/>
      <c r="G722" s="1"/>
      <c r="H722" s="1"/>
      <c r="J722" s="12"/>
      <c r="K722" s="12"/>
      <c r="L722" s="10"/>
      <c r="M722" s="1"/>
      <c r="N722" s="1"/>
      <c r="Q722" s="1"/>
      <c r="T722" s="8"/>
      <c r="U722" s="8"/>
      <c r="V722" s="8"/>
      <c r="W722" s="2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4.25" customHeight="1">
      <c r="A723" s="1"/>
      <c r="B723" s="1"/>
      <c r="C723" s="1"/>
      <c r="E723" s="12"/>
      <c r="F723" s="1"/>
      <c r="G723" s="1"/>
      <c r="H723" s="1"/>
      <c r="J723" s="12"/>
      <c r="K723" s="12"/>
      <c r="L723" s="10"/>
      <c r="M723" s="1"/>
      <c r="N723" s="1"/>
      <c r="Q723" s="1"/>
      <c r="T723" s="8"/>
      <c r="U723" s="8"/>
      <c r="V723" s="8"/>
      <c r="W723" s="2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4.25" customHeight="1">
      <c r="A724" s="1"/>
      <c r="B724" s="1"/>
      <c r="C724" s="1"/>
      <c r="E724" s="12"/>
      <c r="F724" s="1"/>
      <c r="G724" s="1"/>
      <c r="H724" s="1"/>
      <c r="J724" s="12"/>
      <c r="K724" s="12"/>
      <c r="L724" s="10"/>
      <c r="M724" s="1"/>
      <c r="N724" s="1"/>
      <c r="Q724" s="1"/>
      <c r="T724" s="8"/>
      <c r="U724" s="8"/>
      <c r="V724" s="8"/>
      <c r="W724" s="2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4.25" customHeight="1">
      <c r="A725" s="1"/>
      <c r="B725" s="1"/>
      <c r="C725" s="1"/>
      <c r="E725" s="12"/>
      <c r="F725" s="1"/>
      <c r="G725" s="1"/>
      <c r="H725" s="1"/>
      <c r="J725" s="12"/>
      <c r="K725" s="12"/>
      <c r="L725" s="10"/>
      <c r="M725" s="1"/>
      <c r="N725" s="1"/>
      <c r="Q725" s="1"/>
      <c r="T725" s="8"/>
      <c r="U725" s="8"/>
      <c r="V725" s="8"/>
      <c r="W725" s="2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4.25" customHeight="1">
      <c r="A726" s="1"/>
      <c r="B726" s="1"/>
      <c r="C726" s="1"/>
      <c r="E726" s="12"/>
      <c r="F726" s="1"/>
      <c r="G726" s="1"/>
      <c r="H726" s="1"/>
      <c r="J726" s="12"/>
      <c r="K726" s="12"/>
      <c r="L726" s="10"/>
      <c r="M726" s="1"/>
      <c r="N726" s="1"/>
      <c r="Q726" s="1"/>
      <c r="T726" s="8"/>
      <c r="U726" s="8"/>
      <c r="V726" s="8"/>
      <c r="W726" s="2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4.25" customHeight="1">
      <c r="A727" s="1"/>
      <c r="B727" s="1"/>
      <c r="C727" s="1"/>
      <c r="E727" s="12"/>
      <c r="F727" s="1"/>
      <c r="G727" s="1"/>
      <c r="H727" s="1"/>
      <c r="J727" s="12"/>
      <c r="K727" s="12"/>
      <c r="L727" s="10"/>
      <c r="M727" s="1"/>
      <c r="N727" s="1"/>
      <c r="Q727" s="1"/>
      <c r="T727" s="8"/>
      <c r="U727" s="8"/>
      <c r="V727" s="8"/>
      <c r="W727" s="2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4.25" customHeight="1">
      <c r="A728" s="1"/>
      <c r="B728" s="1"/>
      <c r="C728" s="1"/>
      <c r="E728" s="12"/>
      <c r="F728" s="1"/>
      <c r="G728" s="1"/>
      <c r="H728" s="1"/>
      <c r="J728" s="12"/>
      <c r="K728" s="12"/>
      <c r="L728" s="10"/>
      <c r="M728" s="1"/>
      <c r="N728" s="1"/>
      <c r="Q728" s="1"/>
      <c r="T728" s="8"/>
      <c r="U728" s="8"/>
      <c r="V728" s="8"/>
      <c r="W728" s="2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4.25" customHeight="1">
      <c r="A729" s="1"/>
      <c r="B729" s="1"/>
      <c r="C729" s="1"/>
      <c r="E729" s="12"/>
      <c r="F729" s="1"/>
      <c r="G729" s="1"/>
      <c r="H729" s="1"/>
      <c r="J729" s="12"/>
      <c r="K729" s="12"/>
      <c r="L729" s="10"/>
      <c r="M729" s="1"/>
      <c r="N729" s="1"/>
      <c r="Q729" s="1"/>
      <c r="T729" s="8"/>
      <c r="U729" s="8"/>
      <c r="V729" s="8"/>
      <c r="W729" s="2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4.25" customHeight="1">
      <c r="A730" s="1"/>
      <c r="B730" s="1"/>
      <c r="C730" s="1"/>
      <c r="E730" s="12"/>
      <c r="F730" s="1"/>
      <c r="G730" s="1"/>
      <c r="H730" s="1"/>
      <c r="J730" s="12"/>
      <c r="K730" s="12"/>
      <c r="L730" s="10"/>
      <c r="M730" s="1"/>
      <c r="N730" s="1"/>
      <c r="Q730" s="1"/>
      <c r="T730" s="8"/>
      <c r="U730" s="8"/>
      <c r="V730" s="8"/>
      <c r="W730" s="2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4.25" customHeight="1">
      <c r="A731" s="1"/>
      <c r="B731" s="1"/>
      <c r="C731" s="1"/>
      <c r="E731" s="12"/>
      <c r="F731" s="1"/>
      <c r="G731" s="1"/>
      <c r="H731" s="1"/>
      <c r="J731" s="12"/>
      <c r="K731" s="12"/>
      <c r="L731" s="10"/>
      <c r="M731" s="1"/>
      <c r="N731" s="1"/>
      <c r="Q731" s="1"/>
      <c r="T731" s="8"/>
      <c r="U731" s="8"/>
      <c r="V731" s="8"/>
      <c r="W731" s="2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4.25" customHeight="1">
      <c r="A732" s="1"/>
      <c r="B732" s="1"/>
      <c r="C732" s="1"/>
      <c r="E732" s="12"/>
      <c r="F732" s="1"/>
      <c r="G732" s="1"/>
      <c r="H732" s="1"/>
      <c r="J732" s="12"/>
      <c r="K732" s="12"/>
      <c r="L732" s="10"/>
      <c r="M732" s="1"/>
      <c r="N732" s="1"/>
      <c r="Q732" s="1"/>
      <c r="T732" s="8"/>
      <c r="U732" s="8"/>
      <c r="V732" s="8"/>
      <c r="W732" s="2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4.25" customHeight="1">
      <c r="A733" s="1"/>
      <c r="B733" s="1"/>
      <c r="C733" s="1"/>
      <c r="E733" s="12"/>
      <c r="F733" s="1"/>
      <c r="G733" s="1"/>
      <c r="H733" s="1"/>
      <c r="J733" s="12"/>
      <c r="K733" s="12"/>
      <c r="L733" s="10"/>
      <c r="M733" s="1"/>
      <c r="N733" s="1"/>
      <c r="Q733" s="1"/>
      <c r="T733" s="8"/>
      <c r="U733" s="8"/>
      <c r="V733" s="8"/>
      <c r="W733" s="2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4.25" customHeight="1">
      <c r="A734" s="1"/>
      <c r="B734" s="1"/>
      <c r="C734" s="1"/>
      <c r="E734" s="12"/>
      <c r="F734" s="1"/>
      <c r="G734" s="1"/>
      <c r="H734" s="1"/>
      <c r="J734" s="12"/>
      <c r="K734" s="12"/>
      <c r="L734" s="10"/>
      <c r="M734" s="1"/>
      <c r="N734" s="1"/>
      <c r="Q734" s="1"/>
      <c r="T734" s="8"/>
      <c r="U734" s="8"/>
      <c r="V734" s="8"/>
      <c r="W734" s="2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4.25" customHeight="1">
      <c r="A735" s="1"/>
      <c r="B735" s="1"/>
      <c r="C735" s="1"/>
      <c r="E735" s="12"/>
      <c r="F735" s="1"/>
      <c r="G735" s="1"/>
      <c r="H735" s="1"/>
      <c r="J735" s="12"/>
      <c r="K735" s="12"/>
      <c r="L735" s="10"/>
      <c r="M735" s="1"/>
      <c r="N735" s="1"/>
      <c r="Q735" s="1"/>
      <c r="T735" s="8"/>
      <c r="U735" s="8"/>
      <c r="V735" s="8"/>
      <c r="W735" s="2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4.25" customHeight="1">
      <c r="A736" s="1"/>
      <c r="B736" s="1"/>
      <c r="C736" s="1"/>
      <c r="E736" s="12"/>
      <c r="F736" s="1"/>
      <c r="G736" s="1"/>
      <c r="H736" s="1"/>
      <c r="J736" s="12"/>
      <c r="K736" s="12"/>
      <c r="L736" s="10"/>
      <c r="M736" s="1"/>
      <c r="N736" s="1"/>
      <c r="Q736" s="1"/>
      <c r="T736" s="8"/>
      <c r="U736" s="8"/>
      <c r="V736" s="8"/>
      <c r="W736" s="2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4.25" customHeight="1">
      <c r="A737" s="1"/>
      <c r="B737" s="1"/>
      <c r="C737" s="1"/>
      <c r="E737" s="12"/>
      <c r="F737" s="1"/>
      <c r="G737" s="1"/>
      <c r="H737" s="1"/>
      <c r="J737" s="12"/>
      <c r="K737" s="12"/>
      <c r="L737" s="10"/>
      <c r="M737" s="1"/>
      <c r="N737" s="1"/>
      <c r="Q737" s="1"/>
      <c r="T737" s="8"/>
      <c r="U737" s="8"/>
      <c r="V737" s="8"/>
      <c r="W737" s="2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4.25" customHeight="1">
      <c r="A738" s="1"/>
      <c r="B738" s="1"/>
      <c r="C738" s="1"/>
      <c r="E738" s="12"/>
      <c r="F738" s="1"/>
      <c r="G738" s="1"/>
      <c r="H738" s="1"/>
      <c r="J738" s="12"/>
      <c r="K738" s="12"/>
      <c r="L738" s="10"/>
      <c r="M738" s="1"/>
      <c r="N738" s="1"/>
      <c r="Q738" s="1"/>
      <c r="T738" s="8"/>
      <c r="U738" s="8"/>
      <c r="V738" s="8"/>
      <c r="W738" s="2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4.25" customHeight="1">
      <c r="A739" s="1"/>
      <c r="B739" s="1"/>
      <c r="C739" s="1"/>
      <c r="E739" s="12"/>
      <c r="F739" s="1"/>
      <c r="G739" s="1"/>
      <c r="H739" s="1"/>
      <c r="J739" s="12"/>
      <c r="K739" s="12"/>
      <c r="L739" s="10"/>
      <c r="M739" s="1"/>
      <c r="N739" s="1"/>
      <c r="Q739" s="1"/>
      <c r="T739" s="8"/>
      <c r="U739" s="8"/>
      <c r="V739" s="8"/>
      <c r="W739" s="2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4.25" customHeight="1">
      <c r="A740" s="1"/>
      <c r="B740" s="1"/>
      <c r="C740" s="1"/>
      <c r="E740" s="12"/>
      <c r="F740" s="1"/>
      <c r="G740" s="1"/>
      <c r="H740" s="1"/>
      <c r="J740" s="12"/>
      <c r="K740" s="12"/>
      <c r="L740" s="10"/>
      <c r="M740" s="1"/>
      <c r="N740" s="1"/>
      <c r="Q740" s="1"/>
      <c r="T740" s="8"/>
      <c r="U740" s="8"/>
      <c r="V740" s="8"/>
      <c r="W740" s="2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4.25" customHeight="1">
      <c r="A741" s="1"/>
      <c r="B741" s="1"/>
      <c r="C741" s="1"/>
      <c r="E741" s="12"/>
      <c r="F741" s="1"/>
      <c r="G741" s="1"/>
      <c r="H741" s="1"/>
      <c r="J741" s="12"/>
      <c r="K741" s="12"/>
      <c r="L741" s="10"/>
      <c r="M741" s="1"/>
      <c r="N741" s="1"/>
      <c r="Q741" s="1"/>
      <c r="T741" s="8"/>
      <c r="U741" s="8"/>
      <c r="V741" s="8"/>
      <c r="W741" s="2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4.25" customHeight="1">
      <c r="A742" s="1"/>
      <c r="B742" s="1"/>
      <c r="C742" s="1"/>
      <c r="E742" s="12"/>
      <c r="F742" s="1"/>
      <c r="G742" s="1"/>
      <c r="H742" s="1"/>
      <c r="J742" s="12"/>
      <c r="K742" s="12"/>
      <c r="L742" s="10"/>
      <c r="M742" s="1"/>
      <c r="N742" s="1"/>
      <c r="Q742" s="1"/>
      <c r="T742" s="8"/>
      <c r="U742" s="8"/>
      <c r="V742" s="8"/>
      <c r="W742" s="2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4.25" customHeight="1">
      <c r="A743" s="1"/>
      <c r="B743" s="1"/>
      <c r="C743" s="1"/>
      <c r="E743" s="12"/>
      <c r="F743" s="1"/>
      <c r="G743" s="1"/>
      <c r="H743" s="1"/>
      <c r="J743" s="12"/>
      <c r="K743" s="12"/>
      <c r="L743" s="10"/>
      <c r="M743" s="1"/>
      <c r="N743" s="1"/>
      <c r="Q743" s="1"/>
      <c r="T743" s="8"/>
      <c r="U743" s="8"/>
      <c r="V743" s="8"/>
      <c r="W743" s="2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4.25" customHeight="1">
      <c r="A744" s="1"/>
      <c r="B744" s="1"/>
      <c r="C744" s="1"/>
      <c r="E744" s="12"/>
      <c r="F744" s="1"/>
      <c r="G744" s="1"/>
      <c r="H744" s="1"/>
      <c r="J744" s="12"/>
      <c r="K744" s="12"/>
      <c r="L744" s="10"/>
      <c r="M744" s="1"/>
      <c r="N744" s="1"/>
      <c r="Q744" s="1"/>
      <c r="T744" s="8"/>
      <c r="U744" s="8"/>
      <c r="V744" s="8"/>
      <c r="W744" s="2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4.25" customHeight="1">
      <c r="A745" s="1"/>
      <c r="B745" s="1"/>
      <c r="C745" s="1"/>
      <c r="E745" s="12"/>
      <c r="F745" s="1"/>
      <c r="G745" s="1"/>
      <c r="H745" s="1"/>
      <c r="J745" s="12"/>
      <c r="K745" s="12"/>
      <c r="L745" s="10"/>
      <c r="M745" s="1"/>
      <c r="N745" s="1"/>
      <c r="Q745" s="1"/>
      <c r="T745" s="8"/>
      <c r="U745" s="8"/>
      <c r="V745" s="8"/>
      <c r="W745" s="2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4.25" customHeight="1">
      <c r="A746" s="1"/>
      <c r="B746" s="1"/>
      <c r="C746" s="1"/>
      <c r="E746" s="12"/>
      <c r="F746" s="1"/>
      <c r="G746" s="1"/>
      <c r="H746" s="1"/>
      <c r="J746" s="12"/>
      <c r="K746" s="12"/>
      <c r="L746" s="10"/>
      <c r="M746" s="1"/>
      <c r="N746" s="1"/>
      <c r="Q746" s="1"/>
      <c r="T746" s="8"/>
      <c r="U746" s="8"/>
      <c r="V746" s="8"/>
      <c r="W746" s="2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4.25" customHeight="1">
      <c r="A747" s="1"/>
      <c r="B747" s="1"/>
      <c r="C747" s="1"/>
      <c r="E747" s="12"/>
      <c r="F747" s="1"/>
      <c r="G747" s="1"/>
      <c r="H747" s="1"/>
      <c r="J747" s="12"/>
      <c r="K747" s="12"/>
      <c r="L747" s="10"/>
      <c r="M747" s="1"/>
      <c r="N747" s="1"/>
      <c r="Q747" s="1"/>
      <c r="T747" s="8"/>
      <c r="U747" s="8"/>
      <c r="V747" s="8"/>
      <c r="W747" s="2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4.25" customHeight="1">
      <c r="A748" s="1"/>
      <c r="B748" s="1"/>
      <c r="C748" s="1"/>
      <c r="E748" s="12"/>
      <c r="F748" s="1"/>
      <c r="G748" s="1"/>
      <c r="H748" s="1"/>
      <c r="J748" s="12"/>
      <c r="K748" s="12"/>
      <c r="L748" s="10"/>
      <c r="M748" s="1"/>
      <c r="N748" s="1"/>
      <c r="Q748" s="1"/>
      <c r="T748" s="8"/>
      <c r="U748" s="8"/>
      <c r="V748" s="8"/>
      <c r="W748" s="2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4.25" customHeight="1">
      <c r="A749" s="1"/>
      <c r="B749" s="1"/>
      <c r="C749" s="1"/>
      <c r="E749" s="12"/>
      <c r="F749" s="1"/>
      <c r="G749" s="1"/>
      <c r="H749" s="1"/>
      <c r="J749" s="12"/>
      <c r="K749" s="12"/>
      <c r="L749" s="10"/>
      <c r="M749" s="1"/>
      <c r="N749" s="1"/>
      <c r="Q749" s="1"/>
      <c r="T749" s="8"/>
      <c r="U749" s="8"/>
      <c r="V749" s="8"/>
      <c r="W749" s="2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4.25" customHeight="1">
      <c r="A750" s="1"/>
      <c r="B750" s="1"/>
      <c r="C750" s="1"/>
      <c r="E750" s="12"/>
      <c r="F750" s="1"/>
      <c r="G750" s="1"/>
      <c r="H750" s="1"/>
      <c r="J750" s="12"/>
      <c r="K750" s="12"/>
      <c r="L750" s="10"/>
      <c r="M750" s="1"/>
      <c r="N750" s="1"/>
      <c r="Q750" s="1"/>
      <c r="T750" s="8"/>
      <c r="U750" s="8"/>
      <c r="V750" s="8"/>
      <c r="W750" s="2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4.25" customHeight="1">
      <c r="A751" s="1"/>
      <c r="B751" s="1"/>
      <c r="C751" s="1"/>
      <c r="E751" s="12"/>
      <c r="F751" s="1"/>
      <c r="G751" s="1"/>
      <c r="H751" s="1"/>
      <c r="J751" s="12"/>
      <c r="K751" s="12"/>
      <c r="L751" s="10"/>
      <c r="M751" s="1"/>
      <c r="N751" s="1"/>
      <c r="Q751" s="1"/>
      <c r="T751" s="8"/>
      <c r="U751" s="8"/>
      <c r="V751" s="8"/>
      <c r="W751" s="2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4.25" customHeight="1">
      <c r="A752" s="1"/>
      <c r="B752" s="1"/>
      <c r="C752" s="1"/>
      <c r="E752" s="12"/>
      <c r="F752" s="1"/>
      <c r="G752" s="1"/>
      <c r="H752" s="1"/>
      <c r="J752" s="12"/>
      <c r="K752" s="12"/>
      <c r="L752" s="10"/>
      <c r="M752" s="1"/>
      <c r="N752" s="1"/>
      <c r="Q752" s="1"/>
      <c r="T752" s="8"/>
      <c r="U752" s="8"/>
      <c r="V752" s="8"/>
      <c r="W752" s="2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4.25" customHeight="1">
      <c r="A753" s="1"/>
      <c r="B753" s="1"/>
      <c r="C753" s="1"/>
      <c r="E753" s="12"/>
      <c r="F753" s="1"/>
      <c r="G753" s="1"/>
      <c r="H753" s="1"/>
      <c r="J753" s="12"/>
      <c r="K753" s="12"/>
      <c r="L753" s="10"/>
      <c r="M753" s="1"/>
      <c r="N753" s="1"/>
      <c r="Q753" s="1"/>
      <c r="T753" s="8"/>
      <c r="U753" s="8"/>
      <c r="V753" s="8"/>
      <c r="W753" s="2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4.25" customHeight="1">
      <c r="A754" s="1"/>
      <c r="B754" s="1"/>
      <c r="C754" s="1"/>
      <c r="E754" s="12"/>
      <c r="F754" s="1"/>
      <c r="G754" s="1"/>
      <c r="H754" s="1"/>
      <c r="J754" s="12"/>
      <c r="K754" s="12"/>
      <c r="L754" s="10"/>
      <c r="M754" s="1"/>
      <c r="N754" s="1"/>
      <c r="Q754" s="1"/>
      <c r="T754" s="8"/>
      <c r="U754" s="8"/>
      <c r="V754" s="8"/>
      <c r="W754" s="2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4.25" customHeight="1">
      <c r="A755" s="1"/>
      <c r="B755" s="1"/>
      <c r="C755" s="1"/>
      <c r="E755" s="12"/>
      <c r="F755" s="1"/>
      <c r="G755" s="1"/>
      <c r="H755" s="1"/>
      <c r="J755" s="12"/>
      <c r="K755" s="12"/>
      <c r="L755" s="10"/>
      <c r="M755" s="1"/>
      <c r="N755" s="1"/>
      <c r="Q755" s="1"/>
      <c r="T755" s="8"/>
      <c r="U755" s="8"/>
      <c r="V755" s="8"/>
      <c r="W755" s="2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4.25" customHeight="1">
      <c r="A756" s="1"/>
      <c r="B756" s="1"/>
      <c r="C756" s="1"/>
      <c r="E756" s="12"/>
      <c r="F756" s="1"/>
      <c r="G756" s="1"/>
      <c r="H756" s="1"/>
      <c r="J756" s="12"/>
      <c r="K756" s="12"/>
      <c r="L756" s="10"/>
      <c r="M756" s="1"/>
      <c r="N756" s="1"/>
      <c r="Q756" s="1"/>
      <c r="T756" s="8"/>
      <c r="U756" s="8"/>
      <c r="V756" s="8"/>
      <c r="W756" s="2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4.25" customHeight="1">
      <c r="A757" s="1"/>
      <c r="B757" s="1"/>
      <c r="C757" s="1"/>
      <c r="E757" s="12"/>
      <c r="F757" s="1"/>
      <c r="G757" s="1"/>
      <c r="H757" s="1"/>
      <c r="J757" s="12"/>
      <c r="K757" s="12"/>
      <c r="L757" s="10"/>
      <c r="M757" s="1"/>
      <c r="N757" s="1"/>
      <c r="Q757" s="1"/>
      <c r="T757" s="8"/>
      <c r="U757" s="8"/>
      <c r="V757" s="8"/>
      <c r="W757" s="2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4.25" customHeight="1">
      <c r="A758" s="1"/>
      <c r="B758" s="1"/>
      <c r="C758" s="1"/>
      <c r="E758" s="12"/>
      <c r="F758" s="1"/>
      <c r="G758" s="1"/>
      <c r="H758" s="1"/>
      <c r="J758" s="12"/>
      <c r="K758" s="12"/>
      <c r="L758" s="10"/>
      <c r="M758" s="1"/>
      <c r="N758" s="1"/>
      <c r="Q758" s="1"/>
      <c r="T758" s="8"/>
      <c r="U758" s="8"/>
      <c r="V758" s="8"/>
      <c r="W758" s="2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4.25" customHeight="1">
      <c r="A759" s="1"/>
      <c r="B759" s="1"/>
      <c r="C759" s="1"/>
      <c r="E759" s="12"/>
      <c r="F759" s="1"/>
      <c r="G759" s="1"/>
      <c r="H759" s="1"/>
      <c r="J759" s="12"/>
      <c r="K759" s="12"/>
      <c r="L759" s="10"/>
      <c r="M759" s="1"/>
      <c r="N759" s="1"/>
      <c r="Q759" s="1"/>
      <c r="T759" s="8"/>
      <c r="U759" s="8"/>
      <c r="V759" s="8"/>
      <c r="W759" s="2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4.25" customHeight="1">
      <c r="A760" s="1"/>
      <c r="B760" s="1"/>
      <c r="C760" s="1"/>
      <c r="E760" s="12"/>
      <c r="F760" s="1"/>
      <c r="G760" s="1"/>
      <c r="H760" s="1"/>
      <c r="J760" s="12"/>
      <c r="K760" s="12"/>
      <c r="L760" s="10"/>
      <c r="M760" s="1"/>
      <c r="N760" s="1"/>
      <c r="Q760" s="1"/>
      <c r="T760" s="8"/>
      <c r="U760" s="8"/>
      <c r="V760" s="8"/>
      <c r="W760" s="2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4.25" customHeight="1">
      <c r="A761" s="1"/>
      <c r="B761" s="1"/>
      <c r="C761" s="1"/>
      <c r="E761" s="12"/>
      <c r="F761" s="1"/>
      <c r="G761" s="1"/>
      <c r="H761" s="1"/>
      <c r="J761" s="12"/>
      <c r="K761" s="12"/>
      <c r="L761" s="10"/>
      <c r="M761" s="1"/>
      <c r="N761" s="1"/>
      <c r="Q761" s="1"/>
      <c r="T761" s="8"/>
      <c r="U761" s="8"/>
      <c r="V761" s="8"/>
      <c r="W761" s="2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4.25" customHeight="1">
      <c r="A762" s="1"/>
      <c r="B762" s="1"/>
      <c r="C762" s="1"/>
      <c r="E762" s="12"/>
      <c r="F762" s="1"/>
      <c r="G762" s="1"/>
      <c r="H762" s="1"/>
      <c r="J762" s="12"/>
      <c r="K762" s="12"/>
      <c r="L762" s="10"/>
      <c r="M762" s="1"/>
      <c r="N762" s="1"/>
      <c r="Q762" s="1"/>
      <c r="T762" s="8"/>
      <c r="U762" s="8"/>
      <c r="V762" s="8"/>
      <c r="W762" s="2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4.25" customHeight="1">
      <c r="A763" s="1"/>
      <c r="B763" s="1"/>
      <c r="C763" s="1"/>
      <c r="E763" s="12"/>
      <c r="F763" s="1"/>
      <c r="G763" s="1"/>
      <c r="H763" s="1"/>
      <c r="J763" s="12"/>
      <c r="K763" s="12"/>
      <c r="L763" s="10"/>
      <c r="M763" s="1"/>
      <c r="N763" s="1"/>
      <c r="Q763" s="1"/>
      <c r="T763" s="8"/>
      <c r="U763" s="8"/>
      <c r="V763" s="8"/>
      <c r="W763" s="2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4.25" customHeight="1">
      <c r="A764" s="1"/>
      <c r="B764" s="1"/>
      <c r="C764" s="1"/>
      <c r="E764" s="12"/>
      <c r="F764" s="1"/>
      <c r="G764" s="1"/>
      <c r="H764" s="1"/>
      <c r="J764" s="12"/>
      <c r="K764" s="12"/>
      <c r="L764" s="10"/>
      <c r="M764" s="1"/>
      <c r="N764" s="1"/>
      <c r="Q764" s="1"/>
      <c r="T764" s="8"/>
      <c r="U764" s="8"/>
      <c r="V764" s="8"/>
      <c r="W764" s="2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4.25" customHeight="1">
      <c r="A765" s="1"/>
      <c r="B765" s="1"/>
      <c r="C765" s="1"/>
      <c r="E765" s="12"/>
      <c r="F765" s="1"/>
      <c r="G765" s="1"/>
      <c r="H765" s="1"/>
      <c r="J765" s="12"/>
      <c r="K765" s="12"/>
      <c r="L765" s="10"/>
      <c r="M765" s="1"/>
      <c r="N765" s="1"/>
      <c r="Q765" s="1"/>
      <c r="T765" s="8"/>
      <c r="U765" s="8"/>
      <c r="V765" s="8"/>
      <c r="W765" s="2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4.25" customHeight="1">
      <c r="A766" s="1"/>
      <c r="B766" s="1"/>
      <c r="C766" s="1"/>
      <c r="E766" s="12"/>
      <c r="F766" s="1"/>
      <c r="G766" s="1"/>
      <c r="H766" s="1"/>
      <c r="J766" s="12"/>
      <c r="K766" s="12"/>
      <c r="L766" s="10"/>
      <c r="M766" s="1"/>
      <c r="N766" s="1"/>
      <c r="Q766" s="1"/>
      <c r="T766" s="8"/>
      <c r="U766" s="8"/>
      <c r="V766" s="8"/>
      <c r="W766" s="2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4.25" customHeight="1">
      <c r="A767" s="1"/>
      <c r="B767" s="1"/>
      <c r="C767" s="1"/>
      <c r="E767" s="12"/>
      <c r="F767" s="1"/>
      <c r="G767" s="1"/>
      <c r="H767" s="1"/>
      <c r="J767" s="12"/>
      <c r="K767" s="12"/>
      <c r="L767" s="10"/>
      <c r="M767" s="1"/>
      <c r="N767" s="1"/>
      <c r="Q767" s="1"/>
      <c r="T767" s="8"/>
      <c r="U767" s="8"/>
      <c r="V767" s="8"/>
      <c r="W767" s="2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4.25" customHeight="1">
      <c r="A768" s="1"/>
      <c r="B768" s="1"/>
      <c r="C768" s="1"/>
      <c r="E768" s="12"/>
      <c r="F768" s="1"/>
      <c r="G768" s="1"/>
      <c r="H768" s="1"/>
      <c r="J768" s="12"/>
      <c r="K768" s="12"/>
      <c r="L768" s="10"/>
      <c r="M768" s="1"/>
      <c r="N768" s="1"/>
      <c r="Q768" s="1"/>
      <c r="T768" s="8"/>
      <c r="U768" s="8"/>
      <c r="V768" s="8"/>
      <c r="W768" s="2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4.25" customHeight="1">
      <c r="A769" s="1"/>
      <c r="B769" s="1"/>
      <c r="C769" s="1"/>
      <c r="E769" s="12"/>
      <c r="F769" s="1"/>
      <c r="G769" s="1"/>
      <c r="H769" s="1"/>
      <c r="J769" s="12"/>
      <c r="K769" s="12"/>
      <c r="L769" s="10"/>
      <c r="M769" s="1"/>
      <c r="N769" s="1"/>
      <c r="Q769" s="1"/>
      <c r="T769" s="8"/>
      <c r="U769" s="8"/>
      <c r="V769" s="8"/>
      <c r="W769" s="2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4.25" customHeight="1">
      <c r="A770" s="1"/>
      <c r="B770" s="1"/>
      <c r="C770" s="1"/>
      <c r="E770" s="12"/>
      <c r="F770" s="1"/>
      <c r="G770" s="1"/>
      <c r="H770" s="1"/>
      <c r="J770" s="12"/>
      <c r="K770" s="12"/>
      <c r="L770" s="10"/>
      <c r="M770" s="1"/>
      <c r="N770" s="1"/>
      <c r="Q770" s="1"/>
      <c r="T770" s="8"/>
      <c r="U770" s="8"/>
      <c r="V770" s="8"/>
      <c r="W770" s="2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4.25" customHeight="1">
      <c r="A771" s="1"/>
      <c r="B771" s="1"/>
      <c r="C771" s="1"/>
      <c r="E771" s="12"/>
      <c r="F771" s="1"/>
      <c r="G771" s="1"/>
      <c r="H771" s="1"/>
      <c r="J771" s="12"/>
      <c r="K771" s="12"/>
      <c r="L771" s="10"/>
      <c r="M771" s="1"/>
      <c r="N771" s="1"/>
      <c r="Q771" s="1"/>
      <c r="T771" s="8"/>
      <c r="U771" s="8"/>
      <c r="V771" s="8"/>
      <c r="W771" s="2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4.25" customHeight="1">
      <c r="A772" s="1"/>
      <c r="B772" s="1"/>
      <c r="C772" s="1"/>
      <c r="E772" s="12"/>
      <c r="F772" s="1"/>
      <c r="G772" s="1"/>
      <c r="H772" s="1"/>
      <c r="J772" s="12"/>
      <c r="K772" s="12"/>
      <c r="L772" s="10"/>
      <c r="M772" s="1"/>
      <c r="N772" s="1"/>
      <c r="Q772" s="1"/>
      <c r="T772" s="8"/>
      <c r="U772" s="8"/>
      <c r="V772" s="8"/>
      <c r="W772" s="2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4.25" customHeight="1">
      <c r="A773" s="1"/>
      <c r="B773" s="1"/>
      <c r="C773" s="1"/>
      <c r="E773" s="12"/>
      <c r="F773" s="1"/>
      <c r="G773" s="1"/>
      <c r="H773" s="1"/>
      <c r="J773" s="12"/>
      <c r="K773" s="12"/>
      <c r="L773" s="10"/>
      <c r="M773" s="1"/>
      <c r="N773" s="1"/>
      <c r="Q773" s="1"/>
      <c r="T773" s="8"/>
      <c r="U773" s="8"/>
      <c r="V773" s="8"/>
      <c r="W773" s="2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4.25" customHeight="1">
      <c r="A774" s="1"/>
      <c r="B774" s="1"/>
      <c r="C774" s="1"/>
      <c r="E774" s="12"/>
      <c r="F774" s="1"/>
      <c r="G774" s="1"/>
      <c r="H774" s="1"/>
      <c r="J774" s="12"/>
      <c r="K774" s="12"/>
      <c r="L774" s="10"/>
      <c r="M774" s="1"/>
      <c r="N774" s="1"/>
      <c r="Q774" s="1"/>
      <c r="T774" s="8"/>
      <c r="U774" s="8"/>
      <c r="V774" s="8"/>
      <c r="W774" s="2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4.25" customHeight="1">
      <c r="A775" s="1"/>
      <c r="B775" s="1"/>
      <c r="C775" s="1"/>
      <c r="E775" s="12"/>
      <c r="F775" s="1"/>
      <c r="G775" s="1"/>
      <c r="H775" s="1"/>
      <c r="J775" s="12"/>
      <c r="K775" s="12"/>
      <c r="L775" s="10"/>
      <c r="M775" s="1"/>
      <c r="N775" s="1"/>
      <c r="Q775" s="1"/>
      <c r="T775" s="8"/>
      <c r="U775" s="8"/>
      <c r="V775" s="8"/>
      <c r="W775" s="2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4.25" customHeight="1">
      <c r="A776" s="1"/>
      <c r="B776" s="1"/>
      <c r="C776" s="1"/>
      <c r="E776" s="12"/>
      <c r="F776" s="1"/>
      <c r="G776" s="1"/>
      <c r="H776" s="1"/>
      <c r="J776" s="12"/>
      <c r="K776" s="12"/>
      <c r="L776" s="10"/>
      <c r="M776" s="1"/>
      <c r="N776" s="1"/>
      <c r="Q776" s="1"/>
      <c r="T776" s="8"/>
      <c r="U776" s="8"/>
      <c r="V776" s="8"/>
      <c r="W776" s="2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4.25" customHeight="1">
      <c r="A777" s="1"/>
      <c r="B777" s="1"/>
      <c r="C777" s="1"/>
      <c r="E777" s="12"/>
      <c r="F777" s="1"/>
      <c r="G777" s="1"/>
      <c r="H777" s="1"/>
      <c r="J777" s="12"/>
      <c r="K777" s="12"/>
      <c r="L777" s="10"/>
      <c r="M777" s="1"/>
      <c r="N777" s="1"/>
      <c r="Q777" s="1"/>
      <c r="T777" s="8"/>
      <c r="U777" s="8"/>
      <c r="V777" s="8"/>
      <c r="W777" s="2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4.25" customHeight="1">
      <c r="A778" s="1"/>
      <c r="B778" s="1"/>
      <c r="C778" s="1"/>
      <c r="E778" s="12"/>
      <c r="F778" s="1"/>
      <c r="G778" s="1"/>
      <c r="H778" s="1"/>
      <c r="J778" s="12"/>
      <c r="K778" s="12"/>
      <c r="L778" s="10"/>
      <c r="M778" s="1"/>
      <c r="N778" s="1"/>
      <c r="Q778" s="1"/>
      <c r="T778" s="8"/>
      <c r="U778" s="8"/>
      <c r="V778" s="8"/>
      <c r="W778" s="2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4.25" customHeight="1">
      <c r="A779" s="1"/>
      <c r="B779" s="1"/>
      <c r="C779" s="1"/>
      <c r="E779" s="12"/>
      <c r="F779" s="1"/>
      <c r="G779" s="1"/>
      <c r="H779" s="1"/>
      <c r="J779" s="12"/>
      <c r="K779" s="12"/>
      <c r="L779" s="10"/>
      <c r="M779" s="1"/>
      <c r="N779" s="1"/>
      <c r="Q779" s="1"/>
      <c r="T779" s="8"/>
      <c r="U779" s="8"/>
      <c r="V779" s="8"/>
      <c r="W779" s="2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4.25" customHeight="1">
      <c r="A780" s="1"/>
      <c r="B780" s="1"/>
      <c r="C780" s="1"/>
      <c r="E780" s="12"/>
      <c r="F780" s="1"/>
      <c r="G780" s="1"/>
      <c r="H780" s="1"/>
      <c r="J780" s="12"/>
      <c r="K780" s="12"/>
      <c r="L780" s="10"/>
      <c r="M780" s="1"/>
      <c r="N780" s="1"/>
      <c r="Q780" s="1"/>
      <c r="T780" s="8"/>
      <c r="U780" s="8"/>
      <c r="V780" s="8"/>
      <c r="W780" s="2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4.25" customHeight="1">
      <c r="A781" s="1"/>
      <c r="B781" s="1"/>
      <c r="C781" s="1"/>
      <c r="E781" s="12"/>
      <c r="F781" s="1"/>
      <c r="G781" s="1"/>
      <c r="H781" s="1"/>
      <c r="J781" s="12"/>
      <c r="K781" s="12"/>
      <c r="L781" s="10"/>
      <c r="M781" s="1"/>
      <c r="N781" s="1"/>
      <c r="Q781" s="1"/>
      <c r="T781" s="8"/>
      <c r="U781" s="8"/>
      <c r="V781" s="8"/>
      <c r="W781" s="2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4.25" customHeight="1">
      <c r="A782" s="1"/>
      <c r="B782" s="1"/>
      <c r="C782" s="1"/>
      <c r="E782" s="12"/>
      <c r="F782" s="1"/>
      <c r="G782" s="1"/>
      <c r="H782" s="1"/>
      <c r="J782" s="12"/>
      <c r="K782" s="12"/>
      <c r="L782" s="10"/>
      <c r="M782" s="1"/>
      <c r="N782" s="1"/>
      <c r="Q782" s="1"/>
      <c r="T782" s="8"/>
      <c r="U782" s="8"/>
      <c r="V782" s="8"/>
      <c r="W782" s="2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4.25" customHeight="1">
      <c r="A783" s="1"/>
      <c r="B783" s="1"/>
      <c r="C783" s="1"/>
      <c r="E783" s="12"/>
      <c r="F783" s="1"/>
      <c r="G783" s="1"/>
      <c r="H783" s="1"/>
      <c r="J783" s="12"/>
      <c r="K783" s="12"/>
      <c r="L783" s="10"/>
      <c r="M783" s="1"/>
      <c r="N783" s="1"/>
      <c r="Q783" s="1"/>
      <c r="T783" s="8"/>
      <c r="U783" s="8"/>
      <c r="V783" s="8"/>
      <c r="W783" s="2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4.25" customHeight="1">
      <c r="A784" s="1"/>
      <c r="B784" s="1"/>
      <c r="C784" s="1"/>
      <c r="E784" s="12"/>
      <c r="F784" s="1"/>
      <c r="G784" s="1"/>
      <c r="H784" s="1"/>
      <c r="J784" s="12"/>
      <c r="K784" s="12"/>
      <c r="L784" s="10"/>
      <c r="M784" s="1"/>
      <c r="N784" s="1"/>
      <c r="Q784" s="1"/>
      <c r="T784" s="8"/>
      <c r="U784" s="8"/>
      <c r="V784" s="8"/>
      <c r="W784" s="2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4.25" customHeight="1">
      <c r="A785" s="1"/>
      <c r="B785" s="1"/>
      <c r="C785" s="1"/>
      <c r="E785" s="12"/>
      <c r="F785" s="1"/>
      <c r="G785" s="1"/>
      <c r="H785" s="1"/>
      <c r="J785" s="12"/>
      <c r="K785" s="12"/>
      <c r="L785" s="10"/>
      <c r="M785" s="1"/>
      <c r="N785" s="1"/>
      <c r="Q785" s="1"/>
      <c r="T785" s="8"/>
      <c r="U785" s="8"/>
      <c r="V785" s="8"/>
      <c r="W785" s="2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4.25" customHeight="1">
      <c r="A786" s="1"/>
      <c r="B786" s="1"/>
      <c r="C786" s="1"/>
      <c r="E786" s="12"/>
      <c r="F786" s="1"/>
      <c r="G786" s="1"/>
      <c r="H786" s="1"/>
      <c r="J786" s="12"/>
      <c r="K786" s="12"/>
      <c r="L786" s="10"/>
      <c r="M786" s="1"/>
      <c r="N786" s="1"/>
      <c r="Q786" s="1"/>
      <c r="T786" s="8"/>
      <c r="U786" s="8"/>
      <c r="V786" s="8"/>
      <c r="W786" s="2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4.25" customHeight="1">
      <c r="A787" s="1"/>
      <c r="B787" s="1"/>
      <c r="C787" s="1"/>
      <c r="E787" s="12"/>
      <c r="F787" s="1"/>
      <c r="G787" s="1"/>
      <c r="H787" s="1"/>
      <c r="J787" s="12"/>
      <c r="K787" s="12"/>
      <c r="L787" s="10"/>
      <c r="M787" s="1"/>
      <c r="N787" s="1"/>
      <c r="Q787" s="1"/>
      <c r="T787" s="8"/>
      <c r="U787" s="8"/>
      <c r="V787" s="8"/>
      <c r="W787" s="2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4.25" customHeight="1">
      <c r="A788" s="1"/>
      <c r="B788" s="1"/>
      <c r="C788" s="1"/>
      <c r="E788" s="12"/>
      <c r="F788" s="1"/>
      <c r="G788" s="1"/>
      <c r="H788" s="1"/>
      <c r="J788" s="12"/>
      <c r="K788" s="12"/>
      <c r="L788" s="10"/>
      <c r="M788" s="1"/>
      <c r="N788" s="1"/>
      <c r="Q788" s="1"/>
      <c r="T788" s="8"/>
      <c r="U788" s="8"/>
      <c r="V788" s="8"/>
      <c r="W788" s="2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4.25" customHeight="1">
      <c r="A789" s="1"/>
      <c r="B789" s="1"/>
      <c r="C789" s="1"/>
      <c r="E789" s="12"/>
      <c r="F789" s="1"/>
      <c r="G789" s="1"/>
      <c r="H789" s="1"/>
      <c r="J789" s="12"/>
      <c r="K789" s="12"/>
      <c r="L789" s="10"/>
      <c r="M789" s="1"/>
      <c r="N789" s="1"/>
      <c r="Q789" s="1"/>
      <c r="T789" s="8"/>
      <c r="U789" s="8"/>
      <c r="V789" s="8"/>
      <c r="W789" s="2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4.25" customHeight="1">
      <c r="A790" s="1"/>
      <c r="B790" s="1"/>
      <c r="C790" s="1"/>
      <c r="E790" s="12"/>
      <c r="F790" s="1"/>
      <c r="G790" s="1"/>
      <c r="H790" s="1"/>
      <c r="J790" s="12"/>
      <c r="K790" s="12"/>
      <c r="L790" s="10"/>
      <c r="M790" s="1"/>
      <c r="N790" s="1"/>
      <c r="Q790" s="1"/>
      <c r="T790" s="8"/>
      <c r="U790" s="8"/>
      <c r="V790" s="8"/>
      <c r="W790" s="2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4.25" customHeight="1">
      <c r="A791" s="1"/>
      <c r="B791" s="1"/>
      <c r="C791" s="1"/>
      <c r="E791" s="12"/>
      <c r="F791" s="1"/>
      <c r="G791" s="1"/>
      <c r="H791" s="1"/>
      <c r="J791" s="12"/>
      <c r="K791" s="12"/>
      <c r="L791" s="10"/>
      <c r="M791" s="1"/>
      <c r="N791" s="1"/>
      <c r="Q791" s="1"/>
      <c r="T791" s="8"/>
      <c r="U791" s="8"/>
      <c r="V791" s="8"/>
      <c r="W791" s="2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4.25" customHeight="1">
      <c r="A792" s="1"/>
      <c r="B792" s="1"/>
      <c r="C792" s="1"/>
      <c r="E792" s="12"/>
      <c r="F792" s="1"/>
      <c r="G792" s="1"/>
      <c r="H792" s="1"/>
      <c r="J792" s="12"/>
      <c r="K792" s="12"/>
      <c r="L792" s="10"/>
      <c r="M792" s="1"/>
      <c r="N792" s="1"/>
      <c r="Q792" s="1"/>
      <c r="T792" s="8"/>
      <c r="U792" s="8"/>
      <c r="V792" s="8"/>
      <c r="W792" s="2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4.25" customHeight="1">
      <c r="A793" s="1"/>
      <c r="B793" s="1"/>
      <c r="C793" s="1"/>
      <c r="E793" s="12"/>
      <c r="F793" s="1"/>
      <c r="G793" s="1"/>
      <c r="H793" s="1"/>
      <c r="J793" s="12"/>
      <c r="K793" s="12"/>
      <c r="L793" s="10"/>
      <c r="M793" s="1"/>
      <c r="N793" s="1"/>
      <c r="Q793" s="1"/>
      <c r="T793" s="8"/>
      <c r="U793" s="8"/>
      <c r="V793" s="8"/>
      <c r="W793" s="2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4.25" customHeight="1">
      <c r="A794" s="1"/>
      <c r="B794" s="1"/>
      <c r="C794" s="1"/>
      <c r="E794" s="12"/>
      <c r="F794" s="1"/>
      <c r="G794" s="1"/>
      <c r="H794" s="1"/>
      <c r="J794" s="12"/>
      <c r="K794" s="12"/>
      <c r="L794" s="10"/>
      <c r="M794" s="1"/>
      <c r="N794" s="1"/>
      <c r="Q794" s="1"/>
      <c r="T794" s="8"/>
      <c r="U794" s="8"/>
      <c r="V794" s="8"/>
      <c r="W794" s="2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4.25" customHeight="1">
      <c r="A795" s="1"/>
      <c r="B795" s="1"/>
      <c r="C795" s="1"/>
      <c r="E795" s="12"/>
      <c r="F795" s="1"/>
      <c r="G795" s="1"/>
      <c r="H795" s="1"/>
      <c r="J795" s="12"/>
      <c r="K795" s="12"/>
      <c r="L795" s="10"/>
      <c r="M795" s="1"/>
      <c r="N795" s="1"/>
      <c r="Q795" s="1"/>
      <c r="T795" s="8"/>
      <c r="U795" s="8"/>
      <c r="V795" s="8"/>
      <c r="W795" s="2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4.25" customHeight="1">
      <c r="A796" s="1"/>
      <c r="B796" s="1"/>
      <c r="C796" s="1"/>
      <c r="E796" s="12"/>
      <c r="F796" s="1"/>
      <c r="G796" s="1"/>
      <c r="H796" s="1"/>
      <c r="J796" s="12"/>
      <c r="K796" s="12"/>
      <c r="L796" s="10"/>
      <c r="M796" s="1"/>
      <c r="N796" s="1"/>
      <c r="Q796" s="1"/>
      <c r="T796" s="8"/>
      <c r="U796" s="8"/>
      <c r="V796" s="8"/>
      <c r="W796" s="2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4.25" customHeight="1">
      <c r="A797" s="1"/>
      <c r="B797" s="1"/>
      <c r="C797" s="1"/>
      <c r="E797" s="12"/>
      <c r="F797" s="1"/>
      <c r="G797" s="1"/>
      <c r="H797" s="1"/>
      <c r="J797" s="12"/>
      <c r="K797" s="12"/>
      <c r="L797" s="10"/>
      <c r="M797" s="1"/>
      <c r="N797" s="1"/>
      <c r="Q797" s="1"/>
      <c r="T797" s="8"/>
      <c r="U797" s="8"/>
      <c r="V797" s="8"/>
      <c r="W797" s="2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4.25" customHeight="1">
      <c r="A798" s="1"/>
      <c r="B798" s="1"/>
      <c r="C798" s="1"/>
      <c r="E798" s="12"/>
      <c r="F798" s="1"/>
      <c r="G798" s="1"/>
      <c r="H798" s="1"/>
      <c r="J798" s="12"/>
      <c r="K798" s="12"/>
      <c r="L798" s="10"/>
      <c r="M798" s="1"/>
      <c r="N798" s="1"/>
      <c r="Q798" s="1"/>
      <c r="T798" s="8"/>
      <c r="U798" s="8"/>
      <c r="V798" s="8"/>
      <c r="W798" s="2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4.25" customHeight="1">
      <c r="A799" s="1"/>
      <c r="B799" s="1"/>
      <c r="C799" s="1"/>
      <c r="E799" s="12"/>
      <c r="F799" s="1"/>
      <c r="G799" s="1"/>
      <c r="H799" s="1"/>
      <c r="J799" s="12"/>
      <c r="K799" s="12"/>
      <c r="L799" s="10"/>
      <c r="M799" s="1"/>
      <c r="N799" s="1"/>
      <c r="Q799" s="1"/>
      <c r="T799" s="8"/>
      <c r="U799" s="8"/>
      <c r="V799" s="8"/>
      <c r="W799" s="2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4.25" customHeight="1">
      <c r="A800" s="1"/>
      <c r="B800" s="1"/>
      <c r="C800" s="1"/>
      <c r="E800" s="12"/>
      <c r="F800" s="1"/>
      <c r="G800" s="1"/>
      <c r="H800" s="1"/>
      <c r="J800" s="12"/>
      <c r="K800" s="12"/>
      <c r="L800" s="10"/>
      <c r="M800" s="1"/>
      <c r="N800" s="1"/>
      <c r="Q800" s="1"/>
      <c r="T800" s="8"/>
      <c r="U800" s="8"/>
      <c r="V800" s="8"/>
      <c r="W800" s="2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4.25" customHeight="1">
      <c r="A801" s="1"/>
      <c r="B801" s="1"/>
      <c r="C801" s="1"/>
      <c r="E801" s="12"/>
      <c r="F801" s="1"/>
      <c r="G801" s="1"/>
      <c r="H801" s="1"/>
      <c r="J801" s="12"/>
      <c r="K801" s="12"/>
      <c r="L801" s="10"/>
      <c r="M801" s="1"/>
      <c r="N801" s="1"/>
      <c r="Q801" s="1"/>
      <c r="T801" s="8"/>
      <c r="U801" s="8"/>
      <c r="V801" s="8"/>
      <c r="W801" s="2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4.25" customHeight="1">
      <c r="A802" s="1"/>
      <c r="B802" s="1"/>
      <c r="C802" s="1"/>
      <c r="E802" s="12"/>
      <c r="F802" s="1"/>
      <c r="G802" s="1"/>
      <c r="H802" s="1"/>
      <c r="J802" s="12"/>
      <c r="K802" s="12"/>
      <c r="L802" s="10"/>
      <c r="M802" s="1"/>
      <c r="N802" s="1"/>
      <c r="Q802" s="1"/>
      <c r="T802" s="8"/>
      <c r="U802" s="8"/>
      <c r="V802" s="8"/>
      <c r="W802" s="2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4.25" customHeight="1">
      <c r="A803" s="1"/>
      <c r="B803" s="1"/>
      <c r="C803" s="1"/>
      <c r="E803" s="12"/>
      <c r="F803" s="1"/>
      <c r="G803" s="1"/>
      <c r="H803" s="1"/>
      <c r="J803" s="12"/>
      <c r="K803" s="12"/>
      <c r="L803" s="10"/>
      <c r="M803" s="1"/>
      <c r="N803" s="1"/>
      <c r="Q803" s="1"/>
      <c r="T803" s="8"/>
      <c r="U803" s="8"/>
      <c r="V803" s="8"/>
      <c r="W803" s="2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4.25" customHeight="1">
      <c r="A804" s="1"/>
      <c r="B804" s="1"/>
      <c r="C804" s="1"/>
      <c r="E804" s="12"/>
      <c r="F804" s="1"/>
      <c r="G804" s="1"/>
      <c r="H804" s="1"/>
      <c r="J804" s="12"/>
      <c r="K804" s="12"/>
      <c r="L804" s="10"/>
      <c r="M804" s="1"/>
      <c r="N804" s="1"/>
      <c r="Q804" s="1"/>
      <c r="T804" s="8"/>
      <c r="U804" s="8"/>
      <c r="V804" s="8"/>
      <c r="W804" s="2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4.25" customHeight="1">
      <c r="A805" s="1"/>
      <c r="B805" s="1"/>
      <c r="C805" s="1"/>
      <c r="E805" s="12"/>
      <c r="F805" s="1"/>
      <c r="G805" s="1"/>
      <c r="H805" s="1"/>
      <c r="J805" s="12"/>
      <c r="K805" s="12"/>
      <c r="L805" s="10"/>
      <c r="M805" s="1"/>
      <c r="N805" s="1"/>
      <c r="Q805" s="1"/>
      <c r="T805" s="8"/>
      <c r="U805" s="8"/>
      <c r="V805" s="8"/>
      <c r="W805" s="2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4.25" customHeight="1">
      <c r="A806" s="1"/>
      <c r="B806" s="1"/>
      <c r="C806" s="1"/>
      <c r="E806" s="12"/>
      <c r="F806" s="1"/>
      <c r="G806" s="1"/>
      <c r="H806" s="1"/>
      <c r="J806" s="12"/>
      <c r="K806" s="12"/>
      <c r="L806" s="10"/>
      <c r="M806" s="1"/>
      <c r="N806" s="1"/>
      <c r="Q806" s="1"/>
      <c r="T806" s="8"/>
      <c r="U806" s="8"/>
      <c r="V806" s="8"/>
      <c r="W806" s="2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4.25" customHeight="1">
      <c r="A807" s="1"/>
      <c r="B807" s="1"/>
      <c r="C807" s="1"/>
      <c r="E807" s="12"/>
      <c r="F807" s="1"/>
      <c r="G807" s="1"/>
      <c r="H807" s="1"/>
      <c r="J807" s="12"/>
      <c r="K807" s="12"/>
      <c r="L807" s="10"/>
      <c r="M807" s="1"/>
      <c r="N807" s="1"/>
      <c r="Q807" s="1"/>
      <c r="T807" s="8"/>
      <c r="U807" s="8"/>
      <c r="V807" s="8"/>
      <c r="W807" s="2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4.25" customHeight="1">
      <c r="A808" s="1"/>
      <c r="B808" s="1"/>
      <c r="C808" s="1"/>
      <c r="E808" s="12"/>
      <c r="F808" s="1"/>
      <c r="G808" s="1"/>
      <c r="H808" s="1"/>
      <c r="J808" s="12"/>
      <c r="K808" s="12"/>
      <c r="L808" s="10"/>
      <c r="M808" s="1"/>
      <c r="N808" s="1"/>
      <c r="Q808" s="1"/>
      <c r="T808" s="8"/>
      <c r="U808" s="8"/>
      <c r="V808" s="8"/>
      <c r="W808" s="2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4.25" customHeight="1">
      <c r="A809" s="1"/>
      <c r="B809" s="1"/>
      <c r="C809" s="1"/>
      <c r="E809" s="12"/>
      <c r="F809" s="1"/>
      <c r="G809" s="1"/>
      <c r="H809" s="1"/>
      <c r="J809" s="12"/>
      <c r="K809" s="12"/>
      <c r="L809" s="10"/>
      <c r="M809" s="1"/>
      <c r="N809" s="1"/>
      <c r="Q809" s="1"/>
      <c r="T809" s="8"/>
      <c r="U809" s="8"/>
      <c r="V809" s="8"/>
      <c r="W809" s="2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4.25" customHeight="1">
      <c r="A810" s="1"/>
      <c r="B810" s="1"/>
      <c r="C810" s="1"/>
      <c r="E810" s="12"/>
      <c r="F810" s="1"/>
      <c r="G810" s="1"/>
      <c r="H810" s="1"/>
      <c r="J810" s="12"/>
      <c r="K810" s="12"/>
      <c r="L810" s="10"/>
      <c r="M810" s="1"/>
      <c r="N810" s="1"/>
      <c r="Q810" s="1"/>
      <c r="T810" s="8"/>
      <c r="U810" s="8"/>
      <c r="V810" s="8"/>
      <c r="W810" s="2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4.25" customHeight="1">
      <c r="A811" s="1"/>
      <c r="B811" s="1"/>
      <c r="C811" s="1"/>
      <c r="E811" s="12"/>
      <c r="F811" s="1"/>
      <c r="G811" s="1"/>
      <c r="H811" s="1"/>
      <c r="J811" s="12"/>
      <c r="K811" s="12"/>
      <c r="L811" s="10"/>
      <c r="M811" s="1"/>
      <c r="N811" s="1"/>
      <c r="Q811" s="1"/>
      <c r="T811" s="8"/>
      <c r="U811" s="8"/>
      <c r="V811" s="8"/>
      <c r="W811" s="2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4.25" customHeight="1">
      <c r="A812" s="1"/>
      <c r="B812" s="1"/>
      <c r="C812" s="1"/>
      <c r="E812" s="12"/>
      <c r="F812" s="1"/>
      <c r="G812" s="1"/>
      <c r="H812" s="1"/>
      <c r="J812" s="12"/>
      <c r="K812" s="12"/>
      <c r="L812" s="10"/>
      <c r="M812" s="1"/>
      <c r="N812" s="1"/>
      <c r="Q812" s="1"/>
      <c r="T812" s="8"/>
      <c r="U812" s="8"/>
      <c r="V812" s="8"/>
      <c r="W812" s="2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4.25" customHeight="1">
      <c r="A813" s="1"/>
      <c r="B813" s="1"/>
      <c r="C813" s="1"/>
      <c r="E813" s="12"/>
      <c r="F813" s="1"/>
      <c r="G813" s="1"/>
      <c r="H813" s="1"/>
      <c r="J813" s="12"/>
      <c r="K813" s="12"/>
      <c r="L813" s="10"/>
      <c r="M813" s="1"/>
      <c r="N813" s="1"/>
      <c r="Q813" s="1"/>
      <c r="T813" s="8"/>
      <c r="U813" s="8"/>
      <c r="V813" s="8"/>
      <c r="W813" s="2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4.25" customHeight="1">
      <c r="A814" s="1"/>
      <c r="B814" s="1"/>
      <c r="C814" s="1"/>
      <c r="E814" s="12"/>
      <c r="F814" s="1"/>
      <c r="G814" s="1"/>
      <c r="H814" s="1"/>
      <c r="J814" s="12"/>
      <c r="K814" s="12"/>
      <c r="L814" s="10"/>
      <c r="M814" s="1"/>
      <c r="N814" s="1"/>
      <c r="Q814" s="1"/>
      <c r="T814" s="8"/>
      <c r="U814" s="8"/>
      <c r="V814" s="8"/>
      <c r="W814" s="2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4.25" customHeight="1">
      <c r="A815" s="1"/>
      <c r="B815" s="1"/>
      <c r="C815" s="1"/>
      <c r="E815" s="12"/>
      <c r="F815" s="1"/>
      <c r="G815" s="1"/>
      <c r="H815" s="1"/>
      <c r="J815" s="12"/>
      <c r="K815" s="12"/>
      <c r="L815" s="10"/>
      <c r="M815" s="1"/>
      <c r="N815" s="1"/>
      <c r="Q815" s="1"/>
      <c r="T815" s="8"/>
      <c r="U815" s="8"/>
      <c r="V815" s="8"/>
      <c r="W815" s="2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4.25" customHeight="1">
      <c r="A816" s="1"/>
      <c r="B816" s="1"/>
      <c r="C816" s="1"/>
      <c r="E816" s="12"/>
      <c r="F816" s="1"/>
      <c r="G816" s="1"/>
      <c r="H816" s="1"/>
      <c r="J816" s="12"/>
      <c r="K816" s="12"/>
      <c r="L816" s="10"/>
      <c r="M816" s="1"/>
      <c r="N816" s="1"/>
      <c r="Q816" s="1"/>
      <c r="T816" s="8"/>
      <c r="U816" s="8"/>
      <c r="V816" s="8"/>
      <c r="W816" s="2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4.25" customHeight="1">
      <c r="A817" s="1"/>
      <c r="B817" s="1"/>
      <c r="C817" s="1"/>
      <c r="E817" s="12"/>
      <c r="F817" s="1"/>
      <c r="G817" s="1"/>
      <c r="H817" s="1"/>
      <c r="J817" s="12"/>
      <c r="K817" s="12"/>
      <c r="L817" s="10"/>
      <c r="M817" s="1"/>
      <c r="N817" s="1"/>
      <c r="Q817" s="1"/>
      <c r="T817" s="8"/>
      <c r="U817" s="8"/>
      <c r="V817" s="8"/>
      <c r="W817" s="2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4.25" customHeight="1">
      <c r="A818" s="1"/>
      <c r="B818" s="1"/>
      <c r="C818" s="1"/>
      <c r="E818" s="12"/>
      <c r="F818" s="1"/>
      <c r="G818" s="1"/>
      <c r="H818" s="1"/>
      <c r="J818" s="12"/>
      <c r="K818" s="12"/>
      <c r="L818" s="10"/>
      <c r="M818" s="1"/>
      <c r="N818" s="1"/>
      <c r="Q818" s="1"/>
      <c r="T818" s="8"/>
      <c r="U818" s="8"/>
      <c r="V818" s="8"/>
      <c r="W818" s="2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4.25" customHeight="1">
      <c r="A819" s="1"/>
      <c r="B819" s="1"/>
      <c r="C819" s="1"/>
      <c r="E819" s="12"/>
      <c r="F819" s="1"/>
      <c r="G819" s="1"/>
      <c r="H819" s="1"/>
      <c r="J819" s="12"/>
      <c r="K819" s="12"/>
      <c r="L819" s="10"/>
      <c r="M819" s="1"/>
      <c r="N819" s="1"/>
      <c r="Q819" s="1"/>
      <c r="T819" s="8"/>
      <c r="U819" s="8"/>
      <c r="V819" s="8"/>
      <c r="W819" s="2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4.25" customHeight="1">
      <c r="A820" s="1"/>
      <c r="B820" s="1"/>
      <c r="C820" s="1"/>
      <c r="E820" s="12"/>
      <c r="F820" s="1"/>
      <c r="G820" s="1"/>
      <c r="H820" s="1"/>
      <c r="J820" s="12"/>
      <c r="K820" s="12"/>
      <c r="L820" s="10"/>
      <c r="M820" s="1"/>
      <c r="N820" s="1"/>
      <c r="Q820" s="1"/>
      <c r="T820" s="8"/>
      <c r="U820" s="8"/>
      <c r="V820" s="8"/>
      <c r="W820" s="2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4.25" customHeight="1">
      <c r="A821" s="1"/>
      <c r="B821" s="1"/>
      <c r="C821" s="1"/>
      <c r="E821" s="12"/>
      <c r="F821" s="1"/>
      <c r="G821" s="1"/>
      <c r="H821" s="1"/>
      <c r="J821" s="12"/>
      <c r="K821" s="12"/>
      <c r="L821" s="10"/>
      <c r="M821" s="1"/>
      <c r="N821" s="1"/>
      <c r="Q821" s="1"/>
      <c r="T821" s="8"/>
      <c r="U821" s="8"/>
      <c r="V821" s="8"/>
      <c r="W821" s="2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4.25" customHeight="1">
      <c r="A822" s="1"/>
      <c r="B822" s="1"/>
      <c r="C822" s="1"/>
      <c r="E822" s="12"/>
      <c r="F822" s="1"/>
      <c r="G822" s="1"/>
      <c r="H822" s="1"/>
      <c r="J822" s="12"/>
      <c r="K822" s="12"/>
      <c r="L822" s="10"/>
      <c r="M822" s="1"/>
      <c r="N822" s="1"/>
      <c r="Q822" s="1"/>
      <c r="T822" s="8"/>
      <c r="U822" s="8"/>
      <c r="V822" s="8"/>
      <c r="W822" s="2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4.25" customHeight="1">
      <c r="A823" s="1"/>
      <c r="B823" s="1"/>
      <c r="C823" s="1"/>
      <c r="E823" s="12"/>
      <c r="F823" s="1"/>
      <c r="G823" s="1"/>
      <c r="H823" s="1"/>
      <c r="J823" s="12"/>
      <c r="K823" s="12"/>
      <c r="L823" s="10"/>
      <c r="M823" s="1"/>
      <c r="N823" s="1"/>
      <c r="Q823" s="1"/>
      <c r="T823" s="8"/>
      <c r="U823" s="8"/>
      <c r="V823" s="8"/>
      <c r="W823" s="2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4.25" customHeight="1">
      <c r="A824" s="1"/>
      <c r="B824" s="1"/>
      <c r="C824" s="1"/>
      <c r="E824" s="12"/>
      <c r="F824" s="1"/>
      <c r="G824" s="1"/>
      <c r="H824" s="1"/>
      <c r="J824" s="12"/>
      <c r="K824" s="12"/>
      <c r="L824" s="10"/>
      <c r="M824" s="1"/>
      <c r="N824" s="1"/>
      <c r="Q824" s="1"/>
      <c r="T824" s="8"/>
      <c r="U824" s="8"/>
      <c r="V824" s="8"/>
      <c r="W824" s="2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4.25" customHeight="1">
      <c r="A825" s="1"/>
      <c r="B825" s="1"/>
      <c r="C825" s="1"/>
      <c r="E825" s="12"/>
      <c r="F825" s="1"/>
      <c r="G825" s="1"/>
      <c r="H825" s="1"/>
      <c r="J825" s="12"/>
      <c r="K825" s="12"/>
      <c r="L825" s="10"/>
      <c r="M825" s="1"/>
      <c r="N825" s="1"/>
      <c r="Q825" s="1"/>
      <c r="T825" s="8"/>
      <c r="U825" s="8"/>
      <c r="V825" s="8"/>
      <c r="W825" s="2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4.25" customHeight="1">
      <c r="A826" s="1"/>
      <c r="B826" s="1"/>
      <c r="C826" s="1"/>
      <c r="E826" s="12"/>
      <c r="F826" s="1"/>
      <c r="G826" s="1"/>
      <c r="H826" s="1"/>
      <c r="J826" s="12"/>
      <c r="K826" s="12"/>
      <c r="L826" s="10"/>
      <c r="M826" s="1"/>
      <c r="N826" s="1"/>
      <c r="Q826" s="1"/>
      <c r="T826" s="8"/>
      <c r="U826" s="8"/>
      <c r="V826" s="8"/>
      <c r="W826" s="2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4.25" customHeight="1">
      <c r="A827" s="1"/>
      <c r="B827" s="1"/>
      <c r="C827" s="1"/>
      <c r="E827" s="12"/>
      <c r="F827" s="1"/>
      <c r="G827" s="1"/>
      <c r="H827" s="1"/>
      <c r="J827" s="12"/>
      <c r="K827" s="12"/>
      <c r="L827" s="10"/>
      <c r="M827" s="1"/>
      <c r="N827" s="1"/>
      <c r="Q827" s="1"/>
      <c r="T827" s="8"/>
      <c r="U827" s="8"/>
      <c r="V827" s="8"/>
      <c r="W827" s="2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4.25" customHeight="1">
      <c r="A828" s="1"/>
      <c r="B828" s="1"/>
      <c r="C828" s="1"/>
      <c r="E828" s="12"/>
      <c r="F828" s="1"/>
      <c r="G828" s="1"/>
      <c r="H828" s="1"/>
      <c r="J828" s="12"/>
      <c r="K828" s="12"/>
      <c r="L828" s="10"/>
      <c r="M828" s="1"/>
      <c r="N828" s="1"/>
      <c r="Q828" s="1"/>
      <c r="T828" s="8"/>
      <c r="U828" s="8"/>
      <c r="V828" s="8"/>
      <c r="W828" s="2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4.25" customHeight="1">
      <c r="A829" s="1"/>
      <c r="B829" s="1"/>
      <c r="C829" s="1"/>
      <c r="E829" s="12"/>
      <c r="F829" s="1"/>
      <c r="G829" s="1"/>
      <c r="H829" s="1"/>
      <c r="J829" s="12"/>
      <c r="K829" s="12"/>
      <c r="L829" s="10"/>
      <c r="M829" s="1"/>
      <c r="N829" s="1"/>
      <c r="Q829" s="1"/>
      <c r="T829" s="8"/>
      <c r="U829" s="8"/>
      <c r="V829" s="8"/>
      <c r="W829" s="2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4.25" customHeight="1">
      <c r="A830" s="1"/>
      <c r="B830" s="1"/>
      <c r="C830" s="1"/>
      <c r="E830" s="12"/>
      <c r="F830" s="1"/>
      <c r="G830" s="1"/>
      <c r="H830" s="1"/>
      <c r="J830" s="12"/>
      <c r="K830" s="12"/>
      <c r="L830" s="10"/>
      <c r="M830" s="1"/>
      <c r="N830" s="1"/>
      <c r="Q830" s="1"/>
      <c r="T830" s="8"/>
      <c r="U830" s="8"/>
      <c r="V830" s="8"/>
      <c r="W830" s="2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4.25" customHeight="1">
      <c r="A831" s="1"/>
      <c r="B831" s="1"/>
      <c r="C831" s="1"/>
      <c r="E831" s="12"/>
      <c r="F831" s="1"/>
      <c r="G831" s="1"/>
      <c r="H831" s="1"/>
      <c r="J831" s="12"/>
      <c r="K831" s="12"/>
      <c r="L831" s="10"/>
      <c r="M831" s="1"/>
      <c r="N831" s="1"/>
      <c r="Q831" s="1"/>
      <c r="T831" s="8"/>
      <c r="U831" s="8"/>
      <c r="V831" s="8"/>
      <c r="W831" s="2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4.25" customHeight="1">
      <c r="A832" s="1"/>
      <c r="B832" s="1"/>
      <c r="C832" s="1"/>
      <c r="E832" s="12"/>
      <c r="F832" s="1"/>
      <c r="G832" s="1"/>
      <c r="H832" s="1"/>
      <c r="J832" s="12"/>
      <c r="K832" s="12"/>
      <c r="L832" s="10"/>
      <c r="M832" s="1"/>
      <c r="N832" s="1"/>
      <c r="Q832" s="1"/>
      <c r="T832" s="8"/>
      <c r="U832" s="8"/>
      <c r="V832" s="8"/>
      <c r="W832" s="2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4.25" customHeight="1">
      <c r="A833" s="1"/>
      <c r="B833" s="1"/>
      <c r="C833" s="1"/>
      <c r="E833" s="12"/>
      <c r="F833" s="1"/>
      <c r="G833" s="1"/>
      <c r="H833" s="1"/>
      <c r="J833" s="12"/>
      <c r="K833" s="12"/>
      <c r="L833" s="10"/>
      <c r="M833" s="1"/>
      <c r="N833" s="1"/>
      <c r="Q833" s="1"/>
      <c r="T833" s="8"/>
      <c r="U833" s="8"/>
      <c r="V833" s="8"/>
      <c r="W833" s="2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4.25" customHeight="1">
      <c r="A834" s="1"/>
      <c r="B834" s="1"/>
      <c r="C834" s="1"/>
      <c r="E834" s="12"/>
      <c r="F834" s="1"/>
      <c r="G834" s="1"/>
      <c r="H834" s="1"/>
      <c r="J834" s="12"/>
      <c r="K834" s="12"/>
      <c r="L834" s="10"/>
      <c r="M834" s="1"/>
      <c r="N834" s="1"/>
      <c r="Q834" s="1"/>
      <c r="T834" s="8"/>
      <c r="U834" s="8"/>
      <c r="V834" s="8"/>
      <c r="W834" s="2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4.25" customHeight="1">
      <c r="A835" s="1"/>
      <c r="B835" s="1"/>
      <c r="C835" s="1"/>
      <c r="E835" s="12"/>
      <c r="F835" s="1"/>
      <c r="G835" s="1"/>
      <c r="H835" s="1"/>
      <c r="J835" s="12"/>
      <c r="K835" s="12"/>
      <c r="L835" s="10"/>
      <c r="M835" s="1"/>
      <c r="N835" s="1"/>
      <c r="Q835" s="1"/>
      <c r="T835" s="8"/>
      <c r="U835" s="8"/>
      <c r="V835" s="8"/>
      <c r="W835" s="2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4.25" customHeight="1">
      <c r="A836" s="1"/>
      <c r="B836" s="1"/>
      <c r="C836" s="1"/>
      <c r="E836" s="12"/>
      <c r="F836" s="1"/>
      <c r="G836" s="1"/>
      <c r="H836" s="1"/>
      <c r="J836" s="12"/>
      <c r="K836" s="12"/>
      <c r="L836" s="10"/>
      <c r="M836" s="1"/>
      <c r="N836" s="1"/>
      <c r="Q836" s="1"/>
      <c r="T836" s="8"/>
      <c r="U836" s="8"/>
      <c r="V836" s="8"/>
      <c r="W836" s="2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4.25" customHeight="1">
      <c r="A837" s="1"/>
      <c r="B837" s="1"/>
      <c r="C837" s="1"/>
      <c r="E837" s="12"/>
      <c r="F837" s="1"/>
      <c r="G837" s="1"/>
      <c r="H837" s="1"/>
      <c r="J837" s="12"/>
      <c r="K837" s="12"/>
      <c r="L837" s="10"/>
      <c r="M837" s="1"/>
      <c r="N837" s="1"/>
      <c r="Q837" s="1"/>
      <c r="T837" s="8"/>
      <c r="U837" s="8"/>
      <c r="V837" s="8"/>
      <c r="W837" s="2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4.25" customHeight="1">
      <c r="A838" s="1"/>
      <c r="B838" s="1"/>
      <c r="C838" s="1"/>
      <c r="E838" s="12"/>
      <c r="F838" s="1"/>
      <c r="G838" s="1"/>
      <c r="H838" s="1"/>
      <c r="J838" s="12"/>
      <c r="K838" s="12"/>
      <c r="L838" s="10"/>
      <c r="M838" s="1"/>
      <c r="N838" s="1"/>
      <c r="Q838" s="1"/>
      <c r="T838" s="8"/>
      <c r="U838" s="8"/>
      <c r="V838" s="8"/>
      <c r="W838" s="2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4.25" customHeight="1">
      <c r="A839" s="1"/>
      <c r="B839" s="1"/>
      <c r="C839" s="1"/>
      <c r="E839" s="12"/>
      <c r="F839" s="1"/>
      <c r="G839" s="1"/>
      <c r="H839" s="1"/>
      <c r="J839" s="12"/>
      <c r="K839" s="12"/>
      <c r="L839" s="10"/>
      <c r="M839" s="1"/>
      <c r="N839" s="1"/>
      <c r="Q839" s="1"/>
      <c r="T839" s="8"/>
      <c r="U839" s="8"/>
      <c r="V839" s="8"/>
      <c r="W839" s="2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4.25" customHeight="1">
      <c r="A840" s="1"/>
      <c r="B840" s="1"/>
      <c r="C840" s="1"/>
      <c r="E840" s="12"/>
      <c r="F840" s="1"/>
      <c r="G840" s="1"/>
      <c r="H840" s="1"/>
      <c r="J840" s="12"/>
      <c r="K840" s="12"/>
      <c r="L840" s="10"/>
      <c r="M840" s="1"/>
      <c r="N840" s="1"/>
      <c r="Q840" s="1"/>
      <c r="T840" s="8"/>
      <c r="U840" s="8"/>
      <c r="V840" s="8"/>
      <c r="W840" s="2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4.25" customHeight="1">
      <c r="A841" s="1"/>
      <c r="B841" s="1"/>
      <c r="C841" s="1"/>
      <c r="E841" s="12"/>
      <c r="F841" s="1"/>
      <c r="G841" s="1"/>
      <c r="H841" s="1"/>
      <c r="J841" s="12"/>
      <c r="K841" s="12"/>
      <c r="L841" s="10"/>
      <c r="M841" s="1"/>
      <c r="N841" s="1"/>
      <c r="Q841" s="1"/>
      <c r="T841" s="8"/>
      <c r="U841" s="8"/>
      <c r="V841" s="8"/>
      <c r="W841" s="2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4.25" customHeight="1">
      <c r="A842" s="1"/>
      <c r="B842" s="1"/>
      <c r="C842" s="1"/>
      <c r="E842" s="12"/>
      <c r="F842" s="1"/>
      <c r="G842" s="1"/>
      <c r="H842" s="1"/>
      <c r="J842" s="12"/>
      <c r="K842" s="12"/>
      <c r="L842" s="10"/>
      <c r="M842" s="1"/>
      <c r="N842" s="1"/>
      <c r="Q842" s="1"/>
      <c r="T842" s="8"/>
      <c r="U842" s="8"/>
      <c r="V842" s="8"/>
      <c r="W842" s="2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4.25" customHeight="1">
      <c r="A843" s="1"/>
      <c r="B843" s="1"/>
      <c r="C843" s="1"/>
      <c r="E843" s="12"/>
      <c r="F843" s="1"/>
      <c r="G843" s="1"/>
      <c r="H843" s="1"/>
      <c r="J843" s="12"/>
      <c r="K843" s="12"/>
      <c r="L843" s="10"/>
      <c r="M843" s="1"/>
      <c r="N843" s="1"/>
      <c r="Q843" s="1"/>
      <c r="T843" s="8"/>
      <c r="U843" s="8"/>
      <c r="V843" s="8"/>
      <c r="W843" s="2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4.25" customHeight="1">
      <c r="A844" s="1"/>
      <c r="B844" s="1"/>
      <c r="C844" s="1"/>
      <c r="E844" s="12"/>
      <c r="F844" s="1"/>
      <c r="G844" s="1"/>
      <c r="H844" s="1"/>
      <c r="J844" s="12"/>
      <c r="K844" s="12"/>
      <c r="L844" s="10"/>
      <c r="M844" s="1"/>
      <c r="N844" s="1"/>
      <c r="Q844" s="1"/>
      <c r="T844" s="8"/>
      <c r="U844" s="8"/>
      <c r="V844" s="8"/>
      <c r="W844" s="2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4.25" customHeight="1">
      <c r="A845" s="1"/>
      <c r="B845" s="1"/>
      <c r="C845" s="1"/>
      <c r="E845" s="12"/>
      <c r="F845" s="1"/>
      <c r="G845" s="1"/>
      <c r="H845" s="1"/>
      <c r="J845" s="12"/>
      <c r="K845" s="12"/>
      <c r="L845" s="10"/>
      <c r="M845" s="1"/>
      <c r="N845" s="1"/>
      <c r="Q845" s="1"/>
      <c r="T845" s="8"/>
      <c r="U845" s="8"/>
      <c r="V845" s="8"/>
      <c r="W845" s="2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4.25" customHeight="1">
      <c r="A846" s="1"/>
      <c r="B846" s="1"/>
      <c r="C846" s="1"/>
      <c r="E846" s="12"/>
      <c r="F846" s="1"/>
      <c r="G846" s="1"/>
      <c r="H846" s="1"/>
      <c r="J846" s="12"/>
      <c r="K846" s="12"/>
      <c r="L846" s="10"/>
      <c r="M846" s="1"/>
      <c r="N846" s="1"/>
      <c r="Q846" s="1"/>
      <c r="T846" s="8"/>
      <c r="U846" s="8"/>
      <c r="V846" s="8"/>
      <c r="W846" s="2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4.25" customHeight="1">
      <c r="A847" s="1"/>
      <c r="B847" s="1"/>
      <c r="C847" s="1"/>
      <c r="E847" s="12"/>
      <c r="F847" s="1"/>
      <c r="G847" s="1"/>
      <c r="H847" s="1"/>
      <c r="J847" s="12"/>
      <c r="K847" s="12"/>
      <c r="L847" s="10"/>
      <c r="M847" s="1"/>
      <c r="N847" s="1"/>
      <c r="Q847" s="1"/>
      <c r="T847" s="8"/>
      <c r="U847" s="8"/>
      <c r="V847" s="8"/>
      <c r="W847" s="2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4.25" customHeight="1">
      <c r="A848" s="1"/>
      <c r="B848" s="1"/>
      <c r="C848" s="1"/>
      <c r="E848" s="12"/>
      <c r="F848" s="1"/>
      <c r="G848" s="1"/>
      <c r="H848" s="1"/>
      <c r="J848" s="12"/>
      <c r="K848" s="12"/>
      <c r="L848" s="10"/>
      <c r="M848" s="1"/>
      <c r="N848" s="1"/>
      <c r="Q848" s="1"/>
      <c r="T848" s="8"/>
      <c r="U848" s="8"/>
      <c r="V848" s="8"/>
      <c r="W848" s="2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4.25" customHeight="1">
      <c r="A849" s="1"/>
      <c r="B849" s="1"/>
      <c r="C849" s="1"/>
      <c r="E849" s="12"/>
      <c r="F849" s="1"/>
      <c r="G849" s="1"/>
      <c r="H849" s="1"/>
      <c r="J849" s="12"/>
      <c r="K849" s="12"/>
      <c r="L849" s="10"/>
      <c r="M849" s="1"/>
      <c r="N849" s="1"/>
      <c r="Q849" s="1"/>
      <c r="T849" s="8"/>
      <c r="U849" s="8"/>
      <c r="V849" s="8"/>
      <c r="W849" s="2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4.25" customHeight="1">
      <c r="A850" s="1"/>
      <c r="B850" s="1"/>
      <c r="C850" s="1"/>
      <c r="E850" s="12"/>
      <c r="F850" s="1"/>
      <c r="G850" s="1"/>
      <c r="H850" s="1"/>
      <c r="J850" s="12"/>
      <c r="K850" s="12"/>
      <c r="L850" s="10"/>
      <c r="M850" s="1"/>
      <c r="N850" s="1"/>
      <c r="Q850" s="1"/>
      <c r="T850" s="8"/>
      <c r="U850" s="8"/>
      <c r="V850" s="8"/>
      <c r="W850" s="2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4.25" customHeight="1">
      <c r="A851" s="1"/>
      <c r="B851" s="1"/>
      <c r="C851" s="1"/>
      <c r="E851" s="12"/>
      <c r="F851" s="1"/>
      <c r="G851" s="1"/>
      <c r="H851" s="1"/>
      <c r="J851" s="12"/>
      <c r="K851" s="12"/>
      <c r="L851" s="10"/>
      <c r="M851" s="1"/>
      <c r="N851" s="1"/>
      <c r="Q851" s="1"/>
      <c r="T851" s="8"/>
      <c r="U851" s="8"/>
      <c r="V851" s="8"/>
      <c r="W851" s="2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4.25" customHeight="1">
      <c r="A852" s="1"/>
      <c r="B852" s="1"/>
      <c r="C852" s="1"/>
      <c r="E852" s="12"/>
      <c r="F852" s="1"/>
      <c r="G852" s="1"/>
      <c r="H852" s="1"/>
      <c r="J852" s="12"/>
      <c r="K852" s="12"/>
      <c r="L852" s="10"/>
      <c r="M852" s="1"/>
      <c r="N852" s="1"/>
      <c r="Q852" s="1"/>
      <c r="T852" s="8"/>
      <c r="U852" s="8"/>
      <c r="V852" s="8"/>
      <c r="W852" s="2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4.25" customHeight="1">
      <c r="A853" s="1"/>
      <c r="B853" s="1"/>
      <c r="C853" s="1"/>
      <c r="E853" s="12"/>
      <c r="F853" s="1"/>
      <c r="G853" s="1"/>
      <c r="H853" s="1"/>
      <c r="J853" s="12"/>
      <c r="K853" s="12"/>
      <c r="L853" s="10"/>
      <c r="M853" s="1"/>
      <c r="N853" s="1"/>
      <c r="Q853" s="1"/>
      <c r="T853" s="8"/>
      <c r="U853" s="8"/>
      <c r="V853" s="8"/>
      <c r="W853" s="2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4.25" customHeight="1">
      <c r="A854" s="1"/>
      <c r="B854" s="1"/>
      <c r="C854" s="1"/>
      <c r="E854" s="12"/>
      <c r="F854" s="1"/>
      <c r="G854" s="1"/>
      <c r="H854" s="1"/>
      <c r="J854" s="12"/>
      <c r="K854" s="12"/>
      <c r="L854" s="10"/>
      <c r="M854" s="1"/>
      <c r="N854" s="1"/>
      <c r="Q854" s="1"/>
      <c r="T854" s="8"/>
      <c r="U854" s="8"/>
      <c r="V854" s="8"/>
      <c r="W854" s="2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4.25" customHeight="1">
      <c r="A855" s="1"/>
      <c r="B855" s="1"/>
      <c r="C855" s="1"/>
      <c r="E855" s="12"/>
      <c r="F855" s="1"/>
      <c r="G855" s="1"/>
      <c r="H855" s="1"/>
      <c r="J855" s="12"/>
      <c r="K855" s="12"/>
      <c r="L855" s="10"/>
      <c r="M855" s="1"/>
      <c r="N855" s="1"/>
      <c r="Q855" s="1"/>
      <c r="T855" s="8"/>
      <c r="U855" s="8"/>
      <c r="V855" s="8"/>
      <c r="W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4.25" customHeight="1">
      <c r="A856" s="1"/>
      <c r="B856" s="1"/>
      <c r="C856" s="1"/>
      <c r="E856" s="12"/>
      <c r="F856" s="1"/>
      <c r="G856" s="1"/>
      <c r="H856" s="1"/>
      <c r="J856" s="12"/>
      <c r="K856" s="12"/>
      <c r="L856" s="10"/>
      <c r="M856" s="1"/>
      <c r="N856" s="1"/>
      <c r="Q856" s="1"/>
      <c r="T856" s="8"/>
      <c r="U856" s="8"/>
      <c r="V856" s="8"/>
      <c r="W856" s="2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4.25" customHeight="1">
      <c r="A857" s="1"/>
      <c r="B857" s="1"/>
      <c r="C857" s="1"/>
      <c r="E857" s="12"/>
      <c r="F857" s="1"/>
      <c r="G857" s="1"/>
      <c r="H857" s="1"/>
      <c r="J857" s="12"/>
      <c r="K857" s="12"/>
      <c r="L857" s="10"/>
      <c r="M857" s="1"/>
      <c r="N857" s="1"/>
      <c r="Q857" s="1"/>
      <c r="T857" s="8"/>
      <c r="U857" s="8"/>
      <c r="V857" s="8"/>
      <c r="W857" s="2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4.25" customHeight="1">
      <c r="A858" s="1"/>
      <c r="B858" s="1"/>
      <c r="C858" s="1"/>
      <c r="E858" s="12"/>
      <c r="F858" s="1"/>
      <c r="G858" s="1"/>
      <c r="H858" s="1"/>
      <c r="J858" s="12"/>
      <c r="K858" s="12"/>
      <c r="L858" s="10"/>
      <c r="M858" s="1"/>
      <c r="N858" s="1"/>
      <c r="Q858" s="1"/>
      <c r="T858" s="8"/>
      <c r="U858" s="8"/>
      <c r="V858" s="8"/>
      <c r="W858" s="2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4.25" customHeight="1">
      <c r="A859" s="1"/>
      <c r="B859" s="1"/>
      <c r="C859" s="1"/>
      <c r="E859" s="12"/>
      <c r="F859" s="1"/>
      <c r="G859" s="1"/>
      <c r="H859" s="1"/>
      <c r="J859" s="12"/>
      <c r="K859" s="12"/>
      <c r="L859" s="10"/>
      <c r="M859" s="1"/>
      <c r="N859" s="1"/>
      <c r="Q859" s="1"/>
      <c r="T859" s="8"/>
      <c r="U859" s="8"/>
      <c r="V859" s="8"/>
      <c r="W859" s="2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4.25" customHeight="1">
      <c r="A860" s="1"/>
      <c r="B860" s="1"/>
      <c r="C860" s="1"/>
      <c r="E860" s="12"/>
      <c r="F860" s="1"/>
      <c r="G860" s="1"/>
      <c r="H860" s="1"/>
      <c r="J860" s="12"/>
      <c r="K860" s="12"/>
      <c r="L860" s="10"/>
      <c r="M860" s="1"/>
      <c r="N860" s="1"/>
      <c r="Q860" s="1"/>
      <c r="T860" s="8"/>
      <c r="U860" s="8"/>
      <c r="V860" s="8"/>
      <c r="W860" s="2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4.25" customHeight="1">
      <c r="A861" s="1"/>
      <c r="B861" s="1"/>
      <c r="C861" s="1"/>
      <c r="E861" s="12"/>
      <c r="F861" s="1"/>
      <c r="G861" s="1"/>
      <c r="H861" s="1"/>
      <c r="J861" s="12"/>
      <c r="K861" s="12"/>
      <c r="L861" s="10"/>
      <c r="M861" s="1"/>
      <c r="N861" s="1"/>
      <c r="Q861" s="1"/>
      <c r="T861" s="8"/>
      <c r="U861" s="8"/>
      <c r="V861" s="8"/>
      <c r="W861" s="2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4.25" customHeight="1">
      <c r="A862" s="1"/>
      <c r="B862" s="1"/>
      <c r="C862" s="1"/>
      <c r="E862" s="12"/>
      <c r="F862" s="1"/>
      <c r="G862" s="1"/>
      <c r="H862" s="1"/>
      <c r="J862" s="12"/>
      <c r="K862" s="12"/>
      <c r="L862" s="10"/>
      <c r="M862" s="1"/>
      <c r="N862" s="1"/>
      <c r="Q862" s="1"/>
      <c r="T862" s="8"/>
      <c r="U862" s="8"/>
      <c r="V862" s="8"/>
      <c r="W862" s="2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4.25" customHeight="1">
      <c r="A863" s="1"/>
      <c r="B863" s="1"/>
      <c r="C863" s="1"/>
      <c r="E863" s="12"/>
      <c r="F863" s="1"/>
      <c r="G863" s="1"/>
      <c r="H863" s="1"/>
      <c r="J863" s="12"/>
      <c r="K863" s="12"/>
      <c r="L863" s="10"/>
      <c r="M863" s="1"/>
      <c r="N863" s="1"/>
      <c r="Q863" s="1"/>
      <c r="T863" s="8"/>
      <c r="U863" s="8"/>
      <c r="V863" s="8"/>
      <c r="W863" s="2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4.25" customHeight="1">
      <c r="A864" s="1"/>
      <c r="B864" s="1"/>
      <c r="C864" s="1"/>
      <c r="E864" s="12"/>
      <c r="F864" s="1"/>
      <c r="G864" s="1"/>
      <c r="H864" s="1"/>
      <c r="J864" s="12"/>
      <c r="K864" s="12"/>
      <c r="L864" s="10"/>
      <c r="M864" s="1"/>
      <c r="N864" s="1"/>
      <c r="Q864" s="1"/>
      <c r="T864" s="8"/>
      <c r="U864" s="8"/>
      <c r="V864" s="8"/>
      <c r="W864" s="2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4.25" customHeight="1">
      <c r="A865" s="1"/>
      <c r="B865" s="1"/>
      <c r="C865" s="1"/>
      <c r="E865" s="12"/>
      <c r="F865" s="1"/>
      <c r="G865" s="1"/>
      <c r="H865" s="1"/>
      <c r="J865" s="12"/>
      <c r="K865" s="12"/>
      <c r="L865" s="10"/>
      <c r="M865" s="1"/>
      <c r="N865" s="1"/>
      <c r="Q865" s="1"/>
      <c r="T865" s="8"/>
      <c r="U865" s="8"/>
      <c r="V865" s="8"/>
      <c r="W865" s="2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4.25" customHeight="1">
      <c r="A866" s="1"/>
      <c r="B866" s="1"/>
      <c r="C866" s="1"/>
      <c r="E866" s="12"/>
      <c r="F866" s="1"/>
      <c r="G866" s="1"/>
      <c r="H866" s="1"/>
      <c r="J866" s="12"/>
      <c r="K866" s="12"/>
      <c r="L866" s="10"/>
      <c r="M866" s="1"/>
      <c r="N866" s="1"/>
      <c r="Q866" s="1"/>
      <c r="T866" s="8"/>
      <c r="U866" s="8"/>
      <c r="V866" s="8"/>
      <c r="W866" s="2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4.25" customHeight="1">
      <c r="A867" s="1"/>
      <c r="B867" s="1"/>
      <c r="C867" s="1"/>
      <c r="E867" s="12"/>
      <c r="F867" s="1"/>
      <c r="G867" s="1"/>
      <c r="H867" s="1"/>
      <c r="J867" s="12"/>
      <c r="K867" s="12"/>
      <c r="L867" s="10"/>
      <c r="M867" s="1"/>
      <c r="N867" s="1"/>
      <c r="Q867" s="1"/>
      <c r="T867" s="8"/>
      <c r="U867" s="8"/>
      <c r="V867" s="8"/>
      <c r="W867" s="2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4.25" customHeight="1">
      <c r="A868" s="1"/>
      <c r="B868" s="1"/>
      <c r="C868" s="1"/>
      <c r="E868" s="12"/>
      <c r="F868" s="1"/>
      <c r="G868" s="1"/>
      <c r="H868" s="1"/>
      <c r="J868" s="12"/>
      <c r="K868" s="12"/>
      <c r="L868" s="10"/>
      <c r="M868" s="1"/>
      <c r="N868" s="1"/>
      <c r="Q868" s="1"/>
      <c r="T868" s="8"/>
      <c r="U868" s="8"/>
      <c r="V868" s="8"/>
      <c r="W868" s="2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4.25" customHeight="1">
      <c r="A869" s="1"/>
      <c r="B869" s="1"/>
      <c r="C869" s="1"/>
      <c r="E869" s="12"/>
      <c r="F869" s="1"/>
      <c r="G869" s="1"/>
      <c r="H869" s="1"/>
      <c r="J869" s="12"/>
      <c r="K869" s="12"/>
      <c r="L869" s="10"/>
      <c r="M869" s="1"/>
      <c r="N869" s="1"/>
      <c r="Q869" s="1"/>
      <c r="T869" s="8"/>
      <c r="U869" s="8"/>
      <c r="V869" s="8"/>
      <c r="W869" s="2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4.25" customHeight="1">
      <c r="A870" s="1"/>
      <c r="B870" s="1"/>
      <c r="C870" s="1"/>
      <c r="E870" s="12"/>
      <c r="F870" s="1"/>
      <c r="G870" s="1"/>
      <c r="H870" s="1"/>
      <c r="J870" s="12"/>
      <c r="K870" s="12"/>
      <c r="L870" s="10"/>
      <c r="M870" s="1"/>
      <c r="N870" s="1"/>
      <c r="Q870" s="1"/>
      <c r="T870" s="8"/>
      <c r="U870" s="8"/>
      <c r="V870" s="8"/>
      <c r="W870" s="2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4.25" customHeight="1">
      <c r="A871" s="1"/>
      <c r="B871" s="1"/>
      <c r="C871" s="1"/>
      <c r="E871" s="12"/>
      <c r="F871" s="1"/>
      <c r="G871" s="1"/>
      <c r="H871" s="1"/>
      <c r="J871" s="12"/>
      <c r="K871" s="12"/>
      <c r="L871" s="10"/>
      <c r="M871" s="1"/>
      <c r="N871" s="1"/>
      <c r="Q871" s="1"/>
      <c r="T871" s="8"/>
      <c r="U871" s="8"/>
      <c r="V871" s="8"/>
      <c r="W871" s="2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4.25" customHeight="1">
      <c r="A872" s="1"/>
      <c r="B872" s="1"/>
      <c r="C872" s="1"/>
      <c r="E872" s="12"/>
      <c r="F872" s="1"/>
      <c r="G872" s="1"/>
      <c r="H872" s="1"/>
      <c r="J872" s="12"/>
      <c r="K872" s="12"/>
      <c r="L872" s="10"/>
      <c r="M872" s="1"/>
      <c r="N872" s="1"/>
      <c r="Q872" s="1"/>
      <c r="T872" s="8"/>
      <c r="U872" s="8"/>
      <c r="V872" s="8"/>
      <c r="W872" s="2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4.25" customHeight="1">
      <c r="A873" s="1"/>
      <c r="B873" s="1"/>
      <c r="C873" s="1"/>
      <c r="E873" s="12"/>
      <c r="F873" s="1"/>
      <c r="G873" s="1"/>
      <c r="H873" s="1"/>
      <c r="J873" s="12"/>
      <c r="K873" s="12"/>
      <c r="L873" s="10"/>
      <c r="M873" s="1"/>
      <c r="N873" s="1"/>
      <c r="Q873" s="1"/>
      <c r="T873" s="8"/>
      <c r="U873" s="8"/>
      <c r="V873" s="8"/>
      <c r="W873" s="2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4.25" customHeight="1">
      <c r="A874" s="1"/>
      <c r="B874" s="1"/>
      <c r="C874" s="1"/>
      <c r="E874" s="12"/>
      <c r="F874" s="1"/>
      <c r="G874" s="1"/>
      <c r="H874" s="1"/>
      <c r="J874" s="12"/>
      <c r="K874" s="12"/>
      <c r="L874" s="10"/>
      <c r="M874" s="1"/>
      <c r="N874" s="1"/>
      <c r="Q874" s="1"/>
      <c r="T874" s="8"/>
      <c r="U874" s="8"/>
      <c r="V874" s="8"/>
      <c r="W874" s="2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4.25" customHeight="1">
      <c r="A875" s="1"/>
      <c r="B875" s="1"/>
      <c r="C875" s="1"/>
      <c r="E875" s="12"/>
      <c r="F875" s="1"/>
      <c r="G875" s="1"/>
      <c r="H875" s="1"/>
      <c r="J875" s="12"/>
      <c r="K875" s="12"/>
      <c r="L875" s="10"/>
      <c r="M875" s="1"/>
      <c r="N875" s="1"/>
      <c r="Q875" s="1"/>
      <c r="T875" s="8"/>
      <c r="U875" s="8"/>
      <c r="V875" s="8"/>
      <c r="W875" s="2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4.25" customHeight="1">
      <c r="A876" s="1"/>
      <c r="B876" s="1"/>
      <c r="C876" s="1"/>
      <c r="E876" s="12"/>
      <c r="F876" s="1"/>
      <c r="G876" s="1"/>
      <c r="H876" s="1"/>
      <c r="J876" s="12"/>
      <c r="K876" s="12"/>
      <c r="L876" s="10"/>
      <c r="M876" s="1"/>
      <c r="N876" s="1"/>
      <c r="Q876" s="1"/>
      <c r="T876" s="8"/>
      <c r="U876" s="8"/>
      <c r="V876" s="8"/>
      <c r="W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4.25" customHeight="1">
      <c r="A877" s="1"/>
      <c r="B877" s="1"/>
      <c r="C877" s="1"/>
      <c r="E877" s="12"/>
      <c r="F877" s="1"/>
      <c r="G877" s="1"/>
      <c r="H877" s="1"/>
      <c r="J877" s="12"/>
      <c r="K877" s="12"/>
      <c r="L877" s="10"/>
      <c r="M877" s="1"/>
      <c r="N877" s="1"/>
      <c r="Q877" s="1"/>
      <c r="T877" s="8"/>
      <c r="U877" s="8"/>
      <c r="V877" s="8"/>
      <c r="W877" s="2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4.25" customHeight="1">
      <c r="A878" s="1"/>
      <c r="B878" s="1"/>
      <c r="C878" s="1"/>
      <c r="E878" s="12"/>
      <c r="F878" s="1"/>
      <c r="G878" s="1"/>
      <c r="H878" s="1"/>
      <c r="J878" s="12"/>
      <c r="K878" s="12"/>
      <c r="L878" s="10"/>
      <c r="M878" s="1"/>
      <c r="N878" s="1"/>
      <c r="Q878" s="1"/>
      <c r="T878" s="8"/>
      <c r="U878" s="8"/>
      <c r="V878" s="8"/>
      <c r="W878" s="2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4.25" customHeight="1">
      <c r="A879" s="1"/>
      <c r="B879" s="1"/>
      <c r="C879" s="1"/>
      <c r="E879" s="12"/>
      <c r="F879" s="1"/>
      <c r="G879" s="1"/>
      <c r="H879" s="1"/>
      <c r="J879" s="12"/>
      <c r="K879" s="12"/>
      <c r="L879" s="10"/>
      <c r="M879" s="1"/>
      <c r="N879" s="1"/>
      <c r="Q879" s="1"/>
      <c r="T879" s="8"/>
      <c r="U879" s="8"/>
      <c r="V879" s="8"/>
      <c r="W879" s="2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4.25" customHeight="1">
      <c r="A880" s="1"/>
      <c r="B880" s="1"/>
      <c r="C880" s="1"/>
      <c r="E880" s="12"/>
      <c r="F880" s="1"/>
      <c r="G880" s="1"/>
      <c r="H880" s="1"/>
      <c r="J880" s="12"/>
      <c r="K880" s="12"/>
      <c r="L880" s="10"/>
      <c r="M880" s="1"/>
      <c r="N880" s="1"/>
      <c r="Q880" s="1"/>
      <c r="T880" s="8"/>
      <c r="U880" s="8"/>
      <c r="V880" s="8"/>
      <c r="W880" s="2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4.25" customHeight="1">
      <c r="A881" s="1"/>
      <c r="B881" s="1"/>
      <c r="C881" s="1"/>
      <c r="E881" s="12"/>
      <c r="F881" s="1"/>
      <c r="G881" s="1"/>
      <c r="H881" s="1"/>
      <c r="J881" s="12"/>
      <c r="K881" s="12"/>
      <c r="L881" s="10"/>
      <c r="M881" s="1"/>
      <c r="N881" s="1"/>
      <c r="Q881" s="1"/>
      <c r="T881" s="8"/>
      <c r="U881" s="8"/>
      <c r="V881" s="8"/>
      <c r="W881" s="2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4.25" customHeight="1">
      <c r="A882" s="1"/>
      <c r="B882" s="1"/>
      <c r="C882" s="1"/>
      <c r="E882" s="12"/>
      <c r="F882" s="1"/>
      <c r="G882" s="1"/>
      <c r="H882" s="1"/>
      <c r="J882" s="12"/>
      <c r="K882" s="12"/>
      <c r="L882" s="10"/>
      <c r="M882" s="1"/>
      <c r="N882" s="1"/>
      <c r="Q882" s="1"/>
      <c r="T882" s="8"/>
      <c r="U882" s="8"/>
      <c r="V882" s="8"/>
      <c r="W882" s="2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4.25" customHeight="1">
      <c r="A883" s="1"/>
      <c r="B883" s="1"/>
      <c r="C883" s="1"/>
      <c r="E883" s="12"/>
      <c r="F883" s="1"/>
      <c r="G883" s="1"/>
      <c r="H883" s="1"/>
      <c r="J883" s="12"/>
      <c r="K883" s="12"/>
      <c r="L883" s="10"/>
      <c r="M883" s="1"/>
      <c r="N883" s="1"/>
      <c r="Q883" s="1"/>
      <c r="T883" s="8"/>
      <c r="U883" s="8"/>
      <c r="V883" s="8"/>
      <c r="W883" s="2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4.25" customHeight="1">
      <c r="A884" s="1"/>
      <c r="B884" s="1"/>
      <c r="C884" s="1"/>
      <c r="E884" s="12"/>
      <c r="F884" s="1"/>
      <c r="G884" s="1"/>
      <c r="H884" s="1"/>
      <c r="J884" s="12"/>
      <c r="K884" s="12"/>
      <c r="L884" s="10"/>
      <c r="M884" s="1"/>
      <c r="N884" s="1"/>
      <c r="Q884" s="1"/>
      <c r="T884" s="8"/>
      <c r="U884" s="8"/>
      <c r="V884" s="8"/>
      <c r="W884" s="2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4.25" customHeight="1">
      <c r="A885" s="1"/>
      <c r="B885" s="1"/>
      <c r="C885" s="1"/>
      <c r="E885" s="12"/>
      <c r="F885" s="1"/>
      <c r="G885" s="1"/>
      <c r="H885" s="1"/>
      <c r="J885" s="12"/>
      <c r="K885" s="12"/>
      <c r="L885" s="10"/>
      <c r="M885" s="1"/>
      <c r="N885" s="1"/>
      <c r="Q885" s="1"/>
      <c r="T885" s="8"/>
      <c r="U885" s="8"/>
      <c r="V885" s="8"/>
      <c r="W885" s="2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4.25" customHeight="1">
      <c r="A886" s="1"/>
      <c r="B886" s="1"/>
      <c r="C886" s="1"/>
      <c r="E886" s="12"/>
      <c r="F886" s="1"/>
      <c r="G886" s="1"/>
      <c r="H886" s="1"/>
      <c r="J886" s="12"/>
      <c r="K886" s="12"/>
      <c r="L886" s="10"/>
      <c r="M886" s="1"/>
      <c r="N886" s="1"/>
      <c r="Q886" s="1"/>
      <c r="T886" s="8"/>
      <c r="U886" s="8"/>
      <c r="V886" s="8"/>
      <c r="W886" s="2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4.25" customHeight="1">
      <c r="A887" s="1"/>
      <c r="B887" s="1"/>
      <c r="C887" s="1"/>
      <c r="E887" s="12"/>
      <c r="F887" s="1"/>
      <c r="G887" s="1"/>
      <c r="H887" s="1"/>
      <c r="J887" s="12"/>
      <c r="K887" s="12"/>
      <c r="L887" s="10"/>
      <c r="M887" s="1"/>
      <c r="N887" s="1"/>
      <c r="Q887" s="1"/>
      <c r="T887" s="8"/>
      <c r="U887" s="8"/>
      <c r="V887" s="8"/>
      <c r="W887" s="2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4.25" customHeight="1">
      <c r="A888" s="1"/>
      <c r="B888" s="1"/>
      <c r="C888" s="1"/>
      <c r="E888" s="12"/>
      <c r="F888" s="1"/>
      <c r="G888" s="1"/>
      <c r="H888" s="1"/>
      <c r="J888" s="12"/>
      <c r="K888" s="12"/>
      <c r="L888" s="10"/>
      <c r="M888" s="1"/>
      <c r="N888" s="1"/>
      <c r="Q888" s="1"/>
      <c r="T888" s="8"/>
      <c r="U888" s="8"/>
      <c r="V888" s="8"/>
      <c r="W888" s="2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4.25" customHeight="1">
      <c r="A889" s="1"/>
      <c r="B889" s="1"/>
      <c r="C889" s="1"/>
      <c r="E889" s="12"/>
      <c r="F889" s="1"/>
      <c r="G889" s="1"/>
      <c r="H889" s="1"/>
      <c r="J889" s="12"/>
      <c r="K889" s="12"/>
      <c r="L889" s="10"/>
      <c r="M889" s="1"/>
      <c r="N889" s="1"/>
      <c r="Q889" s="1"/>
      <c r="T889" s="8"/>
      <c r="U889" s="8"/>
      <c r="V889" s="8"/>
      <c r="W889" s="2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4.25" customHeight="1">
      <c r="A890" s="1"/>
      <c r="B890" s="1"/>
      <c r="C890" s="1"/>
      <c r="E890" s="12"/>
      <c r="F890" s="1"/>
      <c r="G890" s="1"/>
      <c r="H890" s="1"/>
      <c r="J890" s="12"/>
      <c r="K890" s="12"/>
      <c r="L890" s="10"/>
      <c r="M890" s="1"/>
      <c r="N890" s="1"/>
      <c r="Q890" s="1"/>
      <c r="T890" s="8"/>
      <c r="U890" s="8"/>
      <c r="V890" s="8"/>
      <c r="W890" s="2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4.25" customHeight="1">
      <c r="A891" s="1"/>
      <c r="B891" s="1"/>
      <c r="C891" s="1"/>
      <c r="E891" s="12"/>
      <c r="F891" s="1"/>
      <c r="G891" s="1"/>
      <c r="H891" s="1"/>
      <c r="J891" s="12"/>
      <c r="K891" s="12"/>
      <c r="L891" s="10"/>
      <c r="M891" s="1"/>
      <c r="N891" s="1"/>
      <c r="Q891" s="1"/>
      <c r="T891" s="8"/>
      <c r="U891" s="8"/>
      <c r="V891" s="8"/>
      <c r="W891" s="2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4.25" customHeight="1">
      <c r="A892" s="1"/>
      <c r="B892" s="1"/>
      <c r="C892" s="1"/>
      <c r="E892" s="12"/>
      <c r="F892" s="1"/>
      <c r="G892" s="1"/>
      <c r="H892" s="1"/>
      <c r="J892" s="12"/>
      <c r="K892" s="12"/>
      <c r="L892" s="10"/>
      <c r="M892" s="1"/>
      <c r="N892" s="1"/>
      <c r="Q892" s="1"/>
      <c r="T892" s="8"/>
      <c r="U892" s="8"/>
      <c r="V892" s="8"/>
      <c r="W892" s="2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4.25" customHeight="1">
      <c r="A893" s="1"/>
      <c r="B893" s="1"/>
      <c r="C893" s="1"/>
      <c r="E893" s="12"/>
      <c r="F893" s="1"/>
      <c r="G893" s="1"/>
      <c r="H893" s="1"/>
      <c r="J893" s="12"/>
      <c r="K893" s="12"/>
      <c r="L893" s="10"/>
      <c r="M893" s="1"/>
      <c r="N893" s="1"/>
      <c r="Q893" s="1"/>
      <c r="T893" s="8"/>
      <c r="U893" s="8"/>
      <c r="V893" s="8"/>
      <c r="W893" s="2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4.25" customHeight="1">
      <c r="A894" s="1"/>
      <c r="B894" s="1"/>
      <c r="C894" s="1"/>
      <c r="E894" s="12"/>
      <c r="F894" s="1"/>
      <c r="G894" s="1"/>
      <c r="H894" s="1"/>
      <c r="J894" s="12"/>
      <c r="K894" s="12"/>
      <c r="L894" s="10"/>
      <c r="M894" s="1"/>
      <c r="N894" s="1"/>
      <c r="Q894" s="1"/>
      <c r="T894" s="8"/>
      <c r="U894" s="8"/>
      <c r="V894" s="8"/>
      <c r="W894" s="2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4.25" customHeight="1">
      <c r="A895" s="1"/>
      <c r="B895" s="1"/>
      <c r="C895" s="1"/>
      <c r="E895" s="12"/>
      <c r="F895" s="1"/>
      <c r="G895" s="1"/>
      <c r="H895" s="1"/>
      <c r="J895" s="12"/>
      <c r="K895" s="12"/>
      <c r="L895" s="10"/>
      <c r="M895" s="1"/>
      <c r="N895" s="1"/>
      <c r="Q895" s="1"/>
      <c r="T895" s="8"/>
      <c r="U895" s="8"/>
      <c r="V895" s="8"/>
      <c r="W895" s="2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4.25" customHeight="1">
      <c r="A896" s="1"/>
      <c r="B896" s="1"/>
      <c r="C896" s="1"/>
      <c r="E896" s="12"/>
      <c r="F896" s="1"/>
      <c r="G896" s="1"/>
      <c r="H896" s="1"/>
      <c r="J896" s="12"/>
      <c r="K896" s="12"/>
      <c r="L896" s="10"/>
      <c r="M896" s="1"/>
      <c r="N896" s="1"/>
      <c r="Q896" s="1"/>
      <c r="T896" s="8"/>
      <c r="U896" s="8"/>
      <c r="V896" s="8"/>
      <c r="W896" s="2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4.25" customHeight="1">
      <c r="A897" s="1"/>
      <c r="B897" s="1"/>
      <c r="C897" s="1"/>
      <c r="E897" s="12"/>
      <c r="F897" s="1"/>
      <c r="G897" s="1"/>
      <c r="H897" s="1"/>
      <c r="J897" s="12"/>
      <c r="K897" s="12"/>
      <c r="L897" s="10"/>
      <c r="M897" s="1"/>
      <c r="N897" s="1"/>
      <c r="Q897" s="1"/>
      <c r="T897" s="8"/>
      <c r="U897" s="8"/>
      <c r="V897" s="8"/>
      <c r="W897" s="2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4.25" customHeight="1">
      <c r="A898" s="1"/>
      <c r="B898" s="1"/>
      <c r="C898" s="1"/>
      <c r="E898" s="12"/>
      <c r="F898" s="1"/>
      <c r="G898" s="1"/>
      <c r="H898" s="1"/>
      <c r="J898" s="12"/>
      <c r="K898" s="12"/>
      <c r="L898" s="10"/>
      <c r="M898" s="1"/>
      <c r="N898" s="1"/>
      <c r="Q898" s="1"/>
      <c r="T898" s="8"/>
      <c r="U898" s="8"/>
      <c r="V898" s="8"/>
      <c r="W898" s="2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4.25" customHeight="1">
      <c r="A899" s="1"/>
      <c r="B899" s="1"/>
      <c r="C899" s="1"/>
      <c r="E899" s="12"/>
      <c r="F899" s="1"/>
      <c r="G899" s="1"/>
      <c r="H899" s="1"/>
      <c r="J899" s="12"/>
      <c r="K899" s="12"/>
      <c r="L899" s="10"/>
      <c r="M899" s="1"/>
      <c r="N899" s="1"/>
      <c r="Q899" s="1"/>
      <c r="T899" s="8"/>
      <c r="U899" s="8"/>
      <c r="V899" s="8"/>
      <c r="W899" s="2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4.25" customHeight="1">
      <c r="A900" s="1"/>
      <c r="B900" s="1"/>
      <c r="C900" s="1"/>
      <c r="E900" s="12"/>
      <c r="F900" s="1"/>
      <c r="G900" s="1"/>
      <c r="H900" s="1"/>
      <c r="J900" s="12"/>
      <c r="K900" s="12"/>
      <c r="L900" s="10"/>
      <c r="M900" s="1"/>
      <c r="N900" s="1"/>
      <c r="Q900" s="1"/>
      <c r="T900" s="8"/>
      <c r="U900" s="8"/>
      <c r="V900" s="8"/>
      <c r="W900" s="2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4.25" customHeight="1">
      <c r="A901" s="1"/>
      <c r="B901" s="1"/>
      <c r="C901" s="1"/>
      <c r="E901" s="12"/>
      <c r="F901" s="1"/>
      <c r="G901" s="1"/>
      <c r="H901" s="1"/>
      <c r="J901" s="12"/>
      <c r="K901" s="12"/>
      <c r="L901" s="10"/>
      <c r="M901" s="1"/>
      <c r="N901" s="1"/>
      <c r="Q901" s="1"/>
      <c r="T901" s="8"/>
      <c r="U901" s="8"/>
      <c r="V901" s="8"/>
      <c r="W901" s="2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4.25" customHeight="1">
      <c r="A902" s="1"/>
      <c r="B902" s="1"/>
      <c r="C902" s="1"/>
      <c r="E902" s="12"/>
      <c r="F902" s="1"/>
      <c r="G902" s="1"/>
      <c r="H902" s="1"/>
      <c r="J902" s="12"/>
      <c r="K902" s="12"/>
      <c r="L902" s="10"/>
      <c r="M902" s="1"/>
      <c r="N902" s="1"/>
      <c r="Q902" s="1"/>
      <c r="T902" s="8"/>
      <c r="U902" s="8"/>
      <c r="V902" s="8"/>
      <c r="W902" s="2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4.25" customHeight="1">
      <c r="A903" s="1"/>
      <c r="B903" s="1"/>
      <c r="C903" s="1"/>
      <c r="E903" s="12"/>
      <c r="F903" s="1"/>
      <c r="G903" s="1"/>
      <c r="H903" s="1"/>
      <c r="J903" s="12"/>
      <c r="K903" s="12"/>
      <c r="L903" s="10"/>
      <c r="M903" s="1"/>
      <c r="N903" s="1"/>
      <c r="Q903" s="1"/>
      <c r="T903" s="8"/>
      <c r="U903" s="8"/>
      <c r="V903" s="8"/>
      <c r="W903" s="2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4.25" customHeight="1">
      <c r="A904" s="1"/>
      <c r="B904" s="1"/>
      <c r="C904" s="1"/>
      <c r="E904" s="12"/>
      <c r="F904" s="1"/>
      <c r="G904" s="1"/>
      <c r="H904" s="1"/>
      <c r="J904" s="12"/>
      <c r="K904" s="12"/>
      <c r="L904" s="10"/>
      <c r="M904" s="1"/>
      <c r="N904" s="1"/>
      <c r="Q904" s="1"/>
      <c r="T904" s="8"/>
      <c r="U904" s="8"/>
      <c r="V904" s="8"/>
      <c r="W904" s="2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4.25" customHeight="1">
      <c r="A905" s="1"/>
      <c r="B905" s="1"/>
      <c r="C905" s="1"/>
      <c r="E905" s="12"/>
      <c r="F905" s="1"/>
      <c r="G905" s="1"/>
      <c r="H905" s="1"/>
      <c r="J905" s="12"/>
      <c r="K905" s="12"/>
      <c r="L905" s="10"/>
      <c r="M905" s="1"/>
      <c r="N905" s="1"/>
      <c r="Q905" s="1"/>
      <c r="T905" s="8"/>
      <c r="U905" s="8"/>
      <c r="V905" s="8"/>
      <c r="W905" s="2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4.25" customHeight="1">
      <c r="A906" s="1"/>
      <c r="B906" s="1"/>
      <c r="C906" s="1"/>
      <c r="E906" s="12"/>
      <c r="F906" s="1"/>
      <c r="G906" s="1"/>
      <c r="H906" s="1"/>
      <c r="J906" s="12"/>
      <c r="K906" s="12"/>
      <c r="L906" s="10"/>
      <c r="M906" s="1"/>
      <c r="N906" s="1"/>
      <c r="Q906" s="1"/>
      <c r="T906" s="8"/>
      <c r="U906" s="8"/>
      <c r="V906" s="8"/>
      <c r="W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4.25" customHeight="1">
      <c r="A907" s="1"/>
      <c r="B907" s="1"/>
      <c r="C907" s="1"/>
      <c r="E907" s="12"/>
      <c r="F907" s="1"/>
      <c r="G907" s="1"/>
      <c r="H907" s="1"/>
      <c r="J907" s="12"/>
      <c r="K907" s="12"/>
      <c r="L907" s="10"/>
      <c r="M907" s="1"/>
      <c r="N907" s="1"/>
      <c r="Q907" s="1"/>
      <c r="T907" s="8"/>
      <c r="U907" s="8"/>
      <c r="V907" s="8"/>
      <c r="W907" s="2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4.25" customHeight="1">
      <c r="A908" s="1"/>
      <c r="B908" s="1"/>
      <c r="C908" s="1"/>
      <c r="E908" s="12"/>
      <c r="F908" s="1"/>
      <c r="G908" s="1"/>
      <c r="H908" s="1"/>
      <c r="J908" s="12"/>
      <c r="K908" s="12"/>
      <c r="L908" s="10"/>
      <c r="M908" s="1"/>
      <c r="N908" s="1"/>
      <c r="Q908" s="1"/>
      <c r="T908" s="8"/>
      <c r="U908" s="8"/>
      <c r="V908" s="8"/>
      <c r="W908" s="2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4.25" customHeight="1">
      <c r="A909" s="1"/>
      <c r="B909" s="1"/>
      <c r="C909" s="1"/>
      <c r="E909" s="12"/>
      <c r="F909" s="1"/>
      <c r="G909" s="1"/>
      <c r="H909" s="1"/>
      <c r="J909" s="12"/>
      <c r="K909" s="12"/>
      <c r="L909" s="10"/>
      <c r="M909" s="1"/>
      <c r="N909" s="1"/>
      <c r="Q909" s="1"/>
      <c r="T909" s="8"/>
      <c r="U909" s="8"/>
      <c r="V909" s="8"/>
      <c r="W909" s="2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4.25" customHeight="1">
      <c r="A910" s="1"/>
      <c r="B910" s="1"/>
      <c r="C910" s="1"/>
      <c r="E910" s="12"/>
      <c r="F910" s="1"/>
      <c r="G910" s="1"/>
      <c r="H910" s="1"/>
      <c r="J910" s="12"/>
      <c r="K910" s="12"/>
      <c r="L910" s="10"/>
      <c r="M910" s="1"/>
      <c r="N910" s="1"/>
      <c r="Q910" s="1"/>
      <c r="T910" s="8"/>
      <c r="U910" s="8"/>
      <c r="V910" s="8"/>
      <c r="W910" s="2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4.25" customHeight="1">
      <c r="A911" s="1"/>
      <c r="B911" s="1"/>
      <c r="C911" s="1"/>
      <c r="E911" s="12"/>
      <c r="F911" s="1"/>
      <c r="G911" s="1"/>
      <c r="H911" s="1"/>
      <c r="J911" s="12"/>
      <c r="K911" s="12"/>
      <c r="L911" s="10"/>
      <c r="M911" s="1"/>
      <c r="N911" s="1"/>
      <c r="Q911" s="1"/>
      <c r="T911" s="8"/>
      <c r="U911" s="8"/>
      <c r="V911" s="8"/>
      <c r="W911" s="2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4.25" customHeight="1">
      <c r="A912" s="1"/>
      <c r="B912" s="1"/>
      <c r="C912" s="1"/>
      <c r="E912" s="12"/>
      <c r="F912" s="1"/>
      <c r="G912" s="1"/>
      <c r="H912" s="1"/>
      <c r="J912" s="12"/>
      <c r="K912" s="12"/>
      <c r="L912" s="10"/>
      <c r="M912" s="1"/>
      <c r="N912" s="1"/>
      <c r="Q912" s="1"/>
      <c r="T912" s="8"/>
      <c r="U912" s="8"/>
      <c r="V912" s="8"/>
      <c r="W912" s="2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4.25" customHeight="1">
      <c r="A913" s="1"/>
      <c r="B913" s="1"/>
      <c r="C913" s="1"/>
      <c r="E913" s="12"/>
      <c r="F913" s="1"/>
      <c r="G913" s="1"/>
      <c r="H913" s="1"/>
      <c r="J913" s="12"/>
      <c r="K913" s="12"/>
      <c r="L913" s="10"/>
      <c r="M913" s="1"/>
      <c r="N913" s="1"/>
      <c r="Q913" s="1"/>
      <c r="T913" s="8"/>
      <c r="U913" s="8"/>
      <c r="V913" s="8"/>
      <c r="W913" s="2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4.25" customHeight="1">
      <c r="A914" s="1"/>
      <c r="B914" s="1"/>
      <c r="C914" s="1"/>
      <c r="E914" s="12"/>
      <c r="F914" s="1"/>
      <c r="G914" s="1"/>
      <c r="H914" s="1"/>
      <c r="J914" s="12"/>
      <c r="K914" s="12"/>
      <c r="L914" s="10"/>
      <c r="M914" s="1"/>
      <c r="N914" s="1"/>
      <c r="Q914" s="1"/>
      <c r="T914" s="8"/>
      <c r="U914" s="8"/>
      <c r="V914" s="8"/>
      <c r="W914" s="2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4.25" customHeight="1">
      <c r="A915" s="1"/>
      <c r="B915" s="1"/>
      <c r="C915" s="1"/>
      <c r="E915" s="12"/>
      <c r="F915" s="1"/>
      <c r="G915" s="1"/>
      <c r="H915" s="1"/>
      <c r="J915" s="12"/>
      <c r="K915" s="12"/>
      <c r="L915" s="10"/>
      <c r="M915" s="1"/>
      <c r="N915" s="1"/>
      <c r="Q915" s="1"/>
      <c r="T915" s="8"/>
      <c r="U915" s="8"/>
      <c r="V915" s="8"/>
      <c r="W915" s="2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4.25" customHeight="1">
      <c r="A916" s="1"/>
      <c r="B916" s="1"/>
      <c r="C916" s="1"/>
      <c r="E916" s="12"/>
      <c r="F916" s="1"/>
      <c r="G916" s="1"/>
      <c r="H916" s="1"/>
      <c r="J916" s="12"/>
      <c r="K916" s="12"/>
      <c r="L916" s="10"/>
      <c r="M916" s="1"/>
      <c r="N916" s="1"/>
      <c r="Q916" s="1"/>
      <c r="T916" s="8"/>
      <c r="U916" s="8"/>
      <c r="V916" s="8"/>
      <c r="W916" s="2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4.25" customHeight="1">
      <c r="A917" s="1"/>
      <c r="B917" s="1"/>
      <c r="C917" s="1"/>
      <c r="E917" s="12"/>
      <c r="F917" s="1"/>
      <c r="G917" s="1"/>
      <c r="H917" s="1"/>
      <c r="J917" s="12"/>
      <c r="K917" s="12"/>
      <c r="L917" s="10"/>
      <c r="M917" s="1"/>
      <c r="N917" s="1"/>
      <c r="Q917" s="1"/>
      <c r="T917" s="8"/>
      <c r="U917" s="8"/>
      <c r="V917" s="8"/>
      <c r="W917" s="2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4.25" customHeight="1">
      <c r="A918" s="1"/>
      <c r="B918" s="1"/>
      <c r="C918" s="1"/>
      <c r="E918" s="12"/>
      <c r="F918" s="1"/>
      <c r="G918" s="1"/>
      <c r="H918" s="1"/>
      <c r="J918" s="12"/>
      <c r="K918" s="12"/>
      <c r="L918" s="10"/>
      <c r="M918" s="1"/>
      <c r="N918" s="1"/>
      <c r="Q918" s="1"/>
      <c r="T918" s="8"/>
      <c r="U918" s="8"/>
      <c r="V918" s="8"/>
      <c r="W918" s="2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4.25" customHeight="1">
      <c r="A919" s="1"/>
      <c r="B919" s="1"/>
      <c r="C919" s="1"/>
      <c r="E919" s="12"/>
      <c r="F919" s="1"/>
      <c r="G919" s="1"/>
      <c r="H919" s="1"/>
      <c r="J919" s="12"/>
      <c r="K919" s="12"/>
      <c r="L919" s="10"/>
      <c r="M919" s="1"/>
      <c r="N919" s="1"/>
      <c r="Q919" s="1"/>
      <c r="T919" s="8"/>
      <c r="U919" s="8"/>
      <c r="V919" s="8"/>
      <c r="W919" s="2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4.25" customHeight="1">
      <c r="A920" s="1"/>
      <c r="B920" s="1"/>
      <c r="C920" s="1"/>
      <c r="E920" s="12"/>
      <c r="F920" s="1"/>
      <c r="G920" s="1"/>
      <c r="H920" s="1"/>
      <c r="J920" s="12"/>
      <c r="K920" s="12"/>
      <c r="L920" s="10"/>
      <c r="M920" s="1"/>
      <c r="N920" s="1"/>
      <c r="Q920" s="1"/>
      <c r="T920" s="8"/>
      <c r="U920" s="8"/>
      <c r="V920" s="8"/>
      <c r="W920" s="2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4.25" customHeight="1">
      <c r="A921" s="1"/>
      <c r="B921" s="1"/>
      <c r="C921" s="1"/>
      <c r="E921" s="12"/>
      <c r="F921" s="1"/>
      <c r="G921" s="1"/>
      <c r="H921" s="1"/>
      <c r="J921" s="12"/>
      <c r="K921" s="12"/>
      <c r="L921" s="10"/>
      <c r="M921" s="1"/>
      <c r="N921" s="1"/>
      <c r="Q921" s="1"/>
      <c r="T921" s="8"/>
      <c r="U921" s="8"/>
      <c r="V921" s="8"/>
      <c r="W921" s="2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4.25" customHeight="1">
      <c r="A922" s="1"/>
      <c r="B922" s="1"/>
      <c r="C922" s="1"/>
      <c r="E922" s="12"/>
      <c r="F922" s="1"/>
      <c r="G922" s="1"/>
      <c r="H922" s="1"/>
      <c r="J922" s="12"/>
      <c r="K922" s="12"/>
      <c r="L922" s="10"/>
      <c r="M922" s="1"/>
      <c r="N922" s="1"/>
      <c r="Q922" s="1"/>
      <c r="T922" s="8"/>
      <c r="U922" s="8"/>
      <c r="V922" s="8"/>
      <c r="W922" s="2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4.25" customHeight="1">
      <c r="A923" s="1"/>
      <c r="B923" s="1"/>
      <c r="C923" s="1"/>
      <c r="E923" s="12"/>
      <c r="F923" s="1"/>
      <c r="G923" s="1"/>
      <c r="H923" s="1"/>
      <c r="J923" s="12"/>
      <c r="K923" s="12"/>
      <c r="L923" s="10"/>
      <c r="M923" s="1"/>
      <c r="N923" s="1"/>
      <c r="Q923" s="1"/>
      <c r="T923" s="8"/>
      <c r="U923" s="8"/>
      <c r="V923" s="8"/>
      <c r="W923" s="2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4.25" customHeight="1">
      <c r="A924" s="1"/>
      <c r="B924" s="1"/>
      <c r="C924" s="1"/>
      <c r="E924" s="12"/>
      <c r="F924" s="1"/>
      <c r="G924" s="1"/>
      <c r="H924" s="1"/>
      <c r="J924" s="12"/>
      <c r="K924" s="12"/>
      <c r="L924" s="10"/>
      <c r="M924" s="1"/>
      <c r="N924" s="1"/>
      <c r="Q924" s="1"/>
      <c r="T924" s="8"/>
      <c r="U924" s="8"/>
      <c r="V924" s="8"/>
      <c r="W924" s="2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4.25" customHeight="1">
      <c r="A925" s="1"/>
      <c r="B925" s="1"/>
      <c r="C925" s="1"/>
      <c r="E925" s="12"/>
      <c r="F925" s="1"/>
      <c r="G925" s="1"/>
      <c r="H925" s="1"/>
      <c r="J925" s="12"/>
      <c r="K925" s="12"/>
      <c r="L925" s="10"/>
      <c r="M925" s="1"/>
      <c r="N925" s="1"/>
      <c r="Q925" s="1"/>
      <c r="T925" s="8"/>
      <c r="U925" s="8"/>
      <c r="V925" s="8"/>
      <c r="W925" s="2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4.25" customHeight="1">
      <c r="A926" s="1"/>
      <c r="B926" s="1"/>
      <c r="C926" s="1"/>
      <c r="E926" s="12"/>
      <c r="F926" s="1"/>
      <c r="G926" s="1"/>
      <c r="H926" s="1"/>
      <c r="J926" s="12"/>
      <c r="K926" s="12"/>
      <c r="L926" s="10"/>
      <c r="M926" s="1"/>
      <c r="N926" s="1"/>
      <c r="Q926" s="1"/>
      <c r="T926" s="8"/>
      <c r="U926" s="8"/>
      <c r="V926" s="8"/>
      <c r="W926" s="2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4.25" customHeight="1">
      <c r="A927" s="1"/>
      <c r="B927" s="1"/>
      <c r="C927" s="1"/>
      <c r="E927" s="12"/>
      <c r="F927" s="1"/>
      <c r="G927" s="1"/>
      <c r="H927" s="1"/>
      <c r="J927" s="12"/>
      <c r="K927" s="12"/>
      <c r="L927" s="10"/>
      <c r="M927" s="1"/>
      <c r="N927" s="1"/>
      <c r="Q927" s="1"/>
      <c r="T927" s="8"/>
      <c r="U927" s="8"/>
      <c r="V927" s="8"/>
      <c r="W927" s="2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4.25" customHeight="1">
      <c r="A928" s="1"/>
      <c r="B928" s="1"/>
      <c r="C928" s="1"/>
      <c r="E928" s="12"/>
      <c r="F928" s="1"/>
      <c r="G928" s="1"/>
      <c r="H928" s="1"/>
      <c r="J928" s="12"/>
      <c r="K928" s="12"/>
      <c r="L928" s="10"/>
      <c r="M928" s="1"/>
      <c r="N928" s="1"/>
      <c r="Q928" s="1"/>
      <c r="T928" s="8"/>
      <c r="U928" s="8"/>
      <c r="V928" s="8"/>
      <c r="W928" s="2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4.25" customHeight="1">
      <c r="A929" s="1"/>
      <c r="B929" s="1"/>
      <c r="C929" s="1"/>
      <c r="E929" s="12"/>
      <c r="F929" s="1"/>
      <c r="G929" s="1"/>
      <c r="H929" s="1"/>
      <c r="J929" s="12"/>
      <c r="K929" s="12"/>
      <c r="L929" s="10"/>
      <c r="M929" s="1"/>
      <c r="N929" s="1"/>
      <c r="Q929" s="1"/>
      <c r="T929" s="8"/>
      <c r="U929" s="8"/>
      <c r="V929" s="8"/>
      <c r="W929" s="2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4.25" customHeight="1">
      <c r="A930" s="1"/>
      <c r="B930" s="1"/>
      <c r="C930" s="1"/>
      <c r="E930" s="12"/>
      <c r="F930" s="1"/>
      <c r="G930" s="1"/>
      <c r="H930" s="1"/>
      <c r="J930" s="12"/>
      <c r="K930" s="12"/>
      <c r="L930" s="10"/>
      <c r="M930" s="1"/>
      <c r="N930" s="1"/>
      <c r="Q930" s="1"/>
      <c r="T930" s="8"/>
      <c r="U930" s="8"/>
      <c r="V930" s="8"/>
      <c r="W930" s="2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4.25" customHeight="1">
      <c r="A931" s="1"/>
      <c r="B931" s="1"/>
      <c r="C931" s="1"/>
      <c r="E931" s="12"/>
      <c r="F931" s="1"/>
      <c r="G931" s="1"/>
      <c r="H931" s="1"/>
      <c r="J931" s="12"/>
      <c r="K931" s="12"/>
      <c r="L931" s="10"/>
      <c r="M931" s="1"/>
      <c r="N931" s="1"/>
      <c r="Q931" s="1"/>
      <c r="T931" s="8"/>
      <c r="U931" s="8"/>
      <c r="V931" s="8"/>
      <c r="W931" s="2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4.25" customHeight="1">
      <c r="A932" s="1"/>
      <c r="B932" s="1"/>
      <c r="C932" s="1"/>
      <c r="E932" s="12"/>
      <c r="F932" s="1"/>
      <c r="G932" s="1"/>
      <c r="H932" s="1"/>
      <c r="J932" s="12"/>
      <c r="K932" s="12"/>
      <c r="L932" s="10"/>
      <c r="M932" s="1"/>
      <c r="N932" s="1"/>
      <c r="Q932" s="1"/>
      <c r="T932" s="8"/>
      <c r="U932" s="8"/>
      <c r="V932" s="8"/>
      <c r="W932" s="2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4.25" customHeight="1">
      <c r="A933" s="1"/>
      <c r="B933" s="1"/>
      <c r="C933" s="1"/>
      <c r="E933" s="12"/>
      <c r="F933" s="1"/>
      <c r="G933" s="1"/>
      <c r="H933" s="1"/>
      <c r="J933" s="12"/>
      <c r="K933" s="12"/>
      <c r="L933" s="10"/>
      <c r="M933" s="1"/>
      <c r="N933" s="1"/>
      <c r="Q933" s="1"/>
      <c r="T933" s="8"/>
      <c r="U933" s="8"/>
      <c r="V933" s="8"/>
      <c r="W933" s="2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4.25" customHeight="1">
      <c r="A934" s="1"/>
      <c r="B934" s="1"/>
      <c r="C934" s="1"/>
      <c r="E934" s="12"/>
      <c r="F934" s="1"/>
      <c r="G934" s="1"/>
      <c r="H934" s="1"/>
      <c r="J934" s="12"/>
      <c r="K934" s="12"/>
      <c r="L934" s="10"/>
      <c r="M934" s="1"/>
      <c r="N934" s="1"/>
      <c r="Q934" s="1"/>
      <c r="T934" s="8"/>
      <c r="U934" s="8"/>
      <c r="V934" s="8"/>
      <c r="W934" s="2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4.25" customHeight="1">
      <c r="A935" s="1"/>
      <c r="B935" s="1"/>
      <c r="C935" s="1"/>
      <c r="E935" s="12"/>
      <c r="F935" s="1"/>
      <c r="G935" s="1"/>
      <c r="H935" s="1"/>
      <c r="J935" s="12"/>
      <c r="K935" s="12"/>
      <c r="L935" s="10"/>
      <c r="M935" s="1"/>
      <c r="N935" s="1"/>
      <c r="Q935" s="1"/>
      <c r="T935" s="8"/>
      <c r="U935" s="8"/>
      <c r="V935" s="8"/>
      <c r="W935" s="2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4.25" customHeight="1">
      <c r="A936" s="1"/>
      <c r="B936" s="1"/>
      <c r="C936" s="1"/>
      <c r="E936" s="12"/>
      <c r="F936" s="1"/>
      <c r="G936" s="1"/>
      <c r="H936" s="1"/>
      <c r="J936" s="12"/>
      <c r="K936" s="12"/>
      <c r="L936" s="10"/>
      <c r="M936" s="1"/>
      <c r="N936" s="1"/>
      <c r="Q936" s="1"/>
      <c r="T936" s="8"/>
      <c r="U936" s="8"/>
      <c r="V936" s="8"/>
      <c r="W936" s="2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4.25" customHeight="1">
      <c r="A937" s="1"/>
      <c r="B937" s="1"/>
      <c r="C937" s="1"/>
      <c r="E937" s="12"/>
      <c r="F937" s="1"/>
      <c r="G937" s="1"/>
      <c r="H937" s="1"/>
      <c r="J937" s="12"/>
      <c r="K937" s="12"/>
      <c r="L937" s="10"/>
      <c r="M937" s="1"/>
      <c r="N937" s="1"/>
      <c r="Q937" s="1"/>
      <c r="T937" s="8"/>
      <c r="U937" s="8"/>
      <c r="V937" s="8"/>
      <c r="W937" s="2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4.25" customHeight="1">
      <c r="A938" s="1"/>
      <c r="B938" s="1"/>
      <c r="C938" s="1"/>
      <c r="E938" s="12"/>
      <c r="F938" s="1"/>
      <c r="G938" s="1"/>
      <c r="H938" s="1"/>
      <c r="J938" s="12"/>
      <c r="K938" s="12"/>
      <c r="L938" s="10"/>
      <c r="M938" s="1"/>
      <c r="N938" s="1"/>
      <c r="Q938" s="1"/>
      <c r="T938" s="8"/>
      <c r="U938" s="8"/>
      <c r="V938" s="8"/>
      <c r="W938" s="2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4.25" customHeight="1">
      <c r="A939" s="1"/>
      <c r="B939" s="1"/>
      <c r="C939" s="1"/>
      <c r="E939" s="12"/>
      <c r="F939" s="1"/>
      <c r="G939" s="1"/>
      <c r="H939" s="1"/>
      <c r="J939" s="12"/>
      <c r="K939" s="12"/>
      <c r="L939" s="10"/>
      <c r="M939" s="1"/>
      <c r="N939" s="1"/>
      <c r="Q939" s="1"/>
      <c r="T939" s="8"/>
      <c r="U939" s="8"/>
      <c r="V939" s="8"/>
      <c r="W939" s="2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4.25" customHeight="1">
      <c r="A940" s="1"/>
      <c r="B940" s="1"/>
      <c r="C940" s="1"/>
      <c r="E940" s="12"/>
      <c r="F940" s="1"/>
      <c r="G940" s="1"/>
      <c r="H940" s="1"/>
      <c r="J940" s="12"/>
      <c r="K940" s="12"/>
      <c r="L940" s="10"/>
      <c r="M940" s="1"/>
      <c r="N940" s="1"/>
      <c r="Q940" s="1"/>
      <c r="T940" s="8"/>
      <c r="U940" s="8"/>
      <c r="V940" s="8"/>
      <c r="W940" s="2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4.25" customHeight="1">
      <c r="A941" s="1"/>
      <c r="B941" s="1"/>
      <c r="C941" s="1"/>
      <c r="E941" s="12"/>
      <c r="F941" s="1"/>
      <c r="G941" s="1"/>
      <c r="H941" s="1"/>
      <c r="J941" s="12"/>
      <c r="K941" s="12"/>
      <c r="L941" s="10"/>
      <c r="M941" s="1"/>
      <c r="N941" s="1"/>
      <c r="Q941" s="1"/>
      <c r="T941" s="8"/>
      <c r="U941" s="8"/>
      <c r="V941" s="8"/>
      <c r="W941" s="2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4.25" customHeight="1">
      <c r="A942" s="1"/>
      <c r="B942" s="1"/>
      <c r="C942" s="1"/>
      <c r="E942" s="12"/>
      <c r="F942" s="1"/>
      <c r="G942" s="1"/>
      <c r="H942" s="1"/>
      <c r="J942" s="12"/>
      <c r="K942" s="12"/>
      <c r="L942" s="10"/>
      <c r="M942" s="1"/>
      <c r="N942" s="1"/>
      <c r="Q942" s="1"/>
      <c r="T942" s="8"/>
      <c r="U942" s="8"/>
      <c r="V942" s="8"/>
      <c r="W942" s="2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4.25" customHeight="1">
      <c r="A943" s="1"/>
      <c r="B943" s="1"/>
      <c r="C943" s="1"/>
      <c r="E943" s="12"/>
      <c r="F943" s="1"/>
      <c r="G943" s="1"/>
      <c r="H943" s="1"/>
      <c r="J943" s="12"/>
      <c r="K943" s="12"/>
      <c r="L943" s="10"/>
      <c r="M943" s="1"/>
      <c r="N943" s="1"/>
      <c r="Q943" s="1"/>
      <c r="T943" s="8"/>
      <c r="U943" s="8"/>
      <c r="V943" s="8"/>
      <c r="W943" s="2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4.25" customHeight="1">
      <c r="A944" s="1"/>
      <c r="B944" s="1"/>
      <c r="C944" s="1"/>
      <c r="E944" s="12"/>
      <c r="F944" s="1"/>
      <c r="G944" s="1"/>
      <c r="H944" s="1"/>
      <c r="J944" s="12"/>
      <c r="K944" s="12"/>
      <c r="L944" s="10"/>
      <c r="M944" s="1"/>
      <c r="N944" s="1"/>
      <c r="Q944" s="1"/>
      <c r="T944" s="8"/>
      <c r="U944" s="8"/>
      <c r="V944" s="8"/>
      <c r="W944" s="2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4.25" customHeight="1">
      <c r="A945" s="1"/>
      <c r="B945" s="1"/>
      <c r="C945" s="1"/>
      <c r="E945" s="12"/>
      <c r="F945" s="1"/>
      <c r="G945" s="1"/>
      <c r="H945" s="1"/>
      <c r="J945" s="12"/>
      <c r="K945" s="12"/>
      <c r="L945" s="10"/>
      <c r="M945" s="1"/>
      <c r="N945" s="1"/>
      <c r="Q945" s="1"/>
      <c r="T945" s="8"/>
      <c r="U945" s="8"/>
      <c r="V945" s="8"/>
      <c r="W945" s="2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4.25" customHeight="1">
      <c r="A946" s="1"/>
      <c r="B946" s="1"/>
      <c r="C946" s="1"/>
      <c r="E946" s="12"/>
      <c r="F946" s="1"/>
      <c r="G946" s="1"/>
      <c r="H946" s="1"/>
      <c r="J946" s="12"/>
      <c r="K946" s="12"/>
      <c r="L946" s="10"/>
      <c r="M946" s="1"/>
      <c r="N946" s="1"/>
      <c r="Q946" s="1"/>
      <c r="T946" s="8"/>
      <c r="U946" s="8"/>
      <c r="V946" s="8"/>
      <c r="W946" s="2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4.25" customHeight="1">
      <c r="A947" s="1"/>
      <c r="B947" s="1"/>
      <c r="C947" s="1"/>
      <c r="E947" s="12"/>
      <c r="F947" s="1"/>
      <c r="G947" s="1"/>
      <c r="H947" s="1"/>
      <c r="J947" s="12"/>
      <c r="K947" s="12"/>
      <c r="L947" s="10"/>
      <c r="M947" s="1"/>
      <c r="N947" s="1"/>
      <c r="Q947" s="1"/>
      <c r="T947" s="8"/>
      <c r="U947" s="8"/>
      <c r="V947" s="8"/>
      <c r="W947" s="2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4.25" customHeight="1">
      <c r="A948" s="1"/>
      <c r="B948" s="1"/>
      <c r="C948" s="1"/>
      <c r="E948" s="12"/>
      <c r="F948" s="1"/>
      <c r="G948" s="1"/>
      <c r="H948" s="1"/>
      <c r="J948" s="12"/>
      <c r="K948" s="12"/>
      <c r="L948" s="10"/>
      <c r="M948" s="1"/>
      <c r="N948" s="1"/>
      <c r="Q948" s="1"/>
      <c r="T948" s="8"/>
      <c r="U948" s="8"/>
      <c r="V948" s="8"/>
      <c r="W948" s="2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4.25" customHeight="1">
      <c r="A949" s="1"/>
      <c r="B949" s="1"/>
      <c r="C949" s="1"/>
      <c r="E949" s="12"/>
      <c r="F949" s="1"/>
      <c r="G949" s="1"/>
      <c r="H949" s="1"/>
      <c r="J949" s="12"/>
      <c r="K949" s="12"/>
      <c r="L949" s="10"/>
      <c r="M949" s="1"/>
      <c r="N949" s="1"/>
      <c r="Q949" s="1"/>
      <c r="T949" s="8"/>
      <c r="U949" s="8"/>
      <c r="V949" s="8"/>
      <c r="W949" s="2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4.25" customHeight="1">
      <c r="A950" s="1"/>
      <c r="B950" s="1"/>
      <c r="C950" s="1"/>
      <c r="E950" s="12"/>
      <c r="F950" s="1"/>
      <c r="G950" s="1"/>
      <c r="H950" s="1"/>
      <c r="J950" s="12"/>
      <c r="K950" s="12"/>
      <c r="L950" s="10"/>
      <c r="M950" s="1"/>
      <c r="N950" s="1"/>
      <c r="Q950" s="1"/>
      <c r="T950" s="8"/>
      <c r="U950" s="8"/>
      <c r="V950" s="8"/>
      <c r="W950" s="2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4.25" customHeight="1">
      <c r="A951" s="1"/>
      <c r="B951" s="1"/>
      <c r="C951" s="1"/>
      <c r="E951" s="12"/>
      <c r="F951" s="1"/>
      <c r="G951" s="1"/>
      <c r="H951" s="1"/>
      <c r="J951" s="12"/>
      <c r="K951" s="12"/>
      <c r="L951" s="10"/>
      <c r="M951" s="1"/>
      <c r="N951" s="1"/>
      <c r="Q951" s="1"/>
      <c r="T951" s="8"/>
      <c r="U951" s="8"/>
      <c r="V951" s="8"/>
      <c r="W951" s="2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4.25" customHeight="1">
      <c r="A952" s="1"/>
      <c r="B952" s="1"/>
      <c r="C952" s="1"/>
      <c r="E952" s="12"/>
      <c r="F952" s="1"/>
      <c r="G952" s="1"/>
      <c r="H952" s="1"/>
      <c r="J952" s="12"/>
      <c r="K952" s="12"/>
      <c r="L952" s="10"/>
      <c r="M952" s="1"/>
      <c r="N952" s="1"/>
      <c r="Q952" s="1"/>
      <c r="T952" s="8"/>
      <c r="U952" s="8"/>
      <c r="V952" s="8"/>
      <c r="W952" s="2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4.25" customHeight="1">
      <c r="A953" s="1"/>
      <c r="B953" s="1"/>
      <c r="C953" s="1"/>
      <c r="E953" s="12"/>
      <c r="F953" s="1"/>
      <c r="G953" s="1"/>
      <c r="H953" s="1"/>
      <c r="J953" s="12"/>
      <c r="K953" s="12"/>
      <c r="L953" s="10"/>
      <c r="M953" s="1"/>
      <c r="N953" s="1"/>
      <c r="Q953" s="1"/>
      <c r="T953" s="8"/>
      <c r="U953" s="8"/>
      <c r="V953" s="8"/>
      <c r="W953" s="2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4.25" customHeight="1">
      <c r="A954" s="1"/>
      <c r="B954" s="1"/>
      <c r="C954" s="1"/>
      <c r="E954" s="12"/>
      <c r="F954" s="1"/>
      <c r="G954" s="1"/>
      <c r="H954" s="1"/>
      <c r="J954" s="12"/>
      <c r="K954" s="12"/>
      <c r="L954" s="10"/>
      <c r="M954" s="1"/>
      <c r="N954" s="1"/>
      <c r="Q954" s="1"/>
      <c r="T954" s="8"/>
      <c r="U954" s="8"/>
      <c r="V954" s="8"/>
      <c r="W954" s="2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4.25" customHeight="1">
      <c r="A955" s="1"/>
      <c r="B955" s="1"/>
      <c r="C955" s="1"/>
      <c r="E955" s="12"/>
      <c r="F955" s="1"/>
      <c r="G955" s="1"/>
      <c r="H955" s="1"/>
      <c r="J955" s="12"/>
      <c r="K955" s="12"/>
      <c r="L955" s="10"/>
      <c r="M955" s="1"/>
      <c r="N955" s="1"/>
      <c r="Q955" s="1"/>
      <c r="T955" s="8"/>
      <c r="U955" s="8"/>
      <c r="V955" s="8"/>
      <c r="W955" s="2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4.25" customHeight="1">
      <c r="A956" s="1"/>
      <c r="B956" s="1"/>
      <c r="C956" s="1"/>
      <c r="E956" s="12"/>
      <c r="F956" s="1"/>
      <c r="G956" s="1"/>
      <c r="H956" s="1"/>
      <c r="J956" s="12"/>
      <c r="K956" s="12"/>
      <c r="L956" s="10"/>
      <c r="M956" s="1"/>
      <c r="N956" s="1"/>
      <c r="Q956" s="1"/>
      <c r="T956" s="8"/>
      <c r="U956" s="8"/>
      <c r="V956" s="8"/>
      <c r="W956" s="2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4.25" customHeight="1">
      <c r="A957" s="1"/>
      <c r="B957" s="1"/>
      <c r="C957" s="1"/>
      <c r="E957" s="12"/>
      <c r="F957" s="1"/>
      <c r="G957" s="1"/>
      <c r="H957" s="1"/>
      <c r="J957" s="12"/>
      <c r="K957" s="12"/>
      <c r="L957" s="10"/>
      <c r="M957" s="1"/>
      <c r="N957" s="1"/>
      <c r="Q957" s="1"/>
      <c r="T957" s="8"/>
      <c r="U957" s="8"/>
      <c r="V957" s="8"/>
      <c r="W957" s="2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4.25" customHeight="1">
      <c r="A958" s="1"/>
      <c r="B958" s="1"/>
      <c r="C958" s="1"/>
      <c r="E958" s="12"/>
      <c r="F958" s="1"/>
      <c r="G958" s="1"/>
      <c r="H958" s="1"/>
      <c r="J958" s="12"/>
      <c r="K958" s="12"/>
      <c r="L958" s="10"/>
      <c r="M958" s="1"/>
      <c r="N958" s="1"/>
      <c r="Q958" s="1"/>
      <c r="T958" s="8"/>
      <c r="U958" s="8"/>
      <c r="V958" s="8"/>
      <c r="W958" s="2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4.25" customHeight="1">
      <c r="A959" s="1"/>
      <c r="B959" s="1"/>
      <c r="C959" s="1"/>
      <c r="E959" s="12"/>
      <c r="F959" s="1"/>
      <c r="G959" s="1"/>
      <c r="H959" s="1"/>
      <c r="J959" s="12"/>
      <c r="K959" s="12"/>
      <c r="L959" s="10"/>
      <c r="M959" s="1"/>
      <c r="N959" s="1"/>
      <c r="Q959" s="1"/>
      <c r="T959" s="8"/>
      <c r="U959" s="8"/>
      <c r="V959" s="8"/>
      <c r="W959" s="2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4.25" customHeight="1">
      <c r="A960" s="1"/>
      <c r="B960" s="1"/>
      <c r="C960" s="1"/>
      <c r="E960" s="12"/>
      <c r="F960" s="1"/>
      <c r="G960" s="1"/>
      <c r="H960" s="1"/>
      <c r="J960" s="12"/>
      <c r="K960" s="12"/>
      <c r="L960" s="10"/>
      <c r="M960" s="1"/>
      <c r="N960" s="1"/>
      <c r="Q960" s="1"/>
      <c r="T960" s="8"/>
      <c r="U960" s="8"/>
      <c r="V960" s="8"/>
      <c r="W960" s="2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4.25" customHeight="1">
      <c r="A961" s="1"/>
      <c r="B961" s="1"/>
      <c r="C961" s="1"/>
      <c r="E961" s="12"/>
      <c r="F961" s="1"/>
      <c r="G961" s="1"/>
      <c r="H961" s="1"/>
      <c r="J961" s="12"/>
      <c r="K961" s="12"/>
      <c r="L961" s="10"/>
      <c r="M961" s="1"/>
      <c r="N961" s="1"/>
      <c r="Q961" s="1"/>
      <c r="T961" s="8"/>
      <c r="U961" s="8"/>
      <c r="V961" s="8"/>
      <c r="W961" s="2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4.25" customHeight="1">
      <c r="A962" s="1"/>
      <c r="B962" s="1"/>
      <c r="C962" s="1"/>
      <c r="E962" s="12"/>
      <c r="F962" s="1"/>
      <c r="G962" s="1"/>
      <c r="H962" s="1"/>
      <c r="J962" s="12"/>
      <c r="K962" s="12"/>
      <c r="L962" s="10"/>
      <c r="M962" s="1"/>
      <c r="N962" s="1"/>
      <c r="Q962" s="1"/>
      <c r="T962" s="8"/>
      <c r="U962" s="8"/>
      <c r="V962" s="8"/>
      <c r="W962" s="2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4.25" customHeight="1">
      <c r="A963" s="1"/>
      <c r="B963" s="1"/>
      <c r="C963" s="1"/>
      <c r="E963" s="12"/>
      <c r="F963" s="1"/>
      <c r="G963" s="1"/>
      <c r="H963" s="1"/>
      <c r="J963" s="12"/>
      <c r="K963" s="12"/>
      <c r="L963" s="10"/>
      <c r="M963" s="1"/>
      <c r="N963" s="1"/>
      <c r="Q963" s="1"/>
      <c r="T963" s="8"/>
      <c r="U963" s="8"/>
      <c r="V963" s="8"/>
      <c r="W963" s="2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4.25" customHeight="1">
      <c r="A964" s="1"/>
      <c r="B964" s="1"/>
      <c r="C964" s="1"/>
      <c r="E964" s="12"/>
      <c r="F964" s="1"/>
      <c r="G964" s="1"/>
      <c r="H964" s="1"/>
      <c r="J964" s="12"/>
      <c r="K964" s="12"/>
      <c r="L964" s="10"/>
      <c r="M964" s="1"/>
      <c r="N964" s="1"/>
      <c r="Q964" s="1"/>
      <c r="T964" s="8"/>
      <c r="U964" s="8"/>
      <c r="V964" s="8"/>
      <c r="W964" s="2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4.25" customHeight="1">
      <c r="A965" s="1"/>
      <c r="B965" s="1"/>
      <c r="C965" s="1"/>
      <c r="E965" s="12"/>
      <c r="F965" s="1"/>
      <c r="G965" s="1"/>
      <c r="H965" s="1"/>
      <c r="J965" s="12"/>
      <c r="K965" s="12"/>
      <c r="L965" s="10"/>
      <c r="M965" s="1"/>
      <c r="N965" s="1"/>
      <c r="Q965" s="1"/>
      <c r="T965" s="8"/>
      <c r="U965" s="8"/>
      <c r="V965" s="8"/>
      <c r="W965" s="2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4.25" customHeight="1">
      <c r="A966" s="1"/>
      <c r="B966" s="1"/>
      <c r="C966" s="1"/>
      <c r="E966" s="12"/>
      <c r="F966" s="1"/>
      <c r="G966" s="1"/>
      <c r="H966" s="1"/>
      <c r="J966" s="12"/>
      <c r="K966" s="12"/>
      <c r="L966" s="10"/>
      <c r="M966" s="1"/>
      <c r="N966" s="1"/>
      <c r="Q966" s="1"/>
      <c r="T966" s="8"/>
      <c r="U966" s="8"/>
      <c r="V966" s="8"/>
      <c r="W966" s="2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4.25" customHeight="1">
      <c r="A967" s="1"/>
      <c r="B967" s="1"/>
      <c r="C967" s="1"/>
      <c r="E967" s="12"/>
      <c r="F967" s="1"/>
      <c r="G967" s="1"/>
      <c r="H967" s="1"/>
      <c r="J967" s="12"/>
      <c r="K967" s="12"/>
      <c r="L967" s="10"/>
      <c r="M967" s="1"/>
      <c r="N967" s="1"/>
      <c r="Q967" s="1"/>
      <c r="T967" s="8"/>
      <c r="U967" s="8"/>
      <c r="V967" s="8"/>
      <c r="W967" s="2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4.25" customHeight="1">
      <c r="A968" s="1"/>
      <c r="B968" s="1"/>
      <c r="C968" s="1"/>
      <c r="E968" s="12"/>
      <c r="F968" s="1"/>
      <c r="G968" s="1"/>
      <c r="H968" s="1"/>
      <c r="J968" s="12"/>
      <c r="K968" s="12"/>
      <c r="L968" s="10"/>
      <c r="M968" s="1"/>
      <c r="N968" s="1"/>
      <c r="Q968" s="1"/>
      <c r="T968" s="8"/>
      <c r="U968" s="8"/>
      <c r="V968" s="8"/>
      <c r="W968" s="2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4.25" customHeight="1">
      <c r="A969" s="1"/>
      <c r="B969" s="1"/>
      <c r="C969" s="1"/>
      <c r="E969" s="12"/>
      <c r="F969" s="1"/>
      <c r="G969" s="1"/>
      <c r="H969" s="1"/>
      <c r="J969" s="12"/>
      <c r="K969" s="12"/>
      <c r="L969" s="10"/>
      <c r="M969" s="1"/>
      <c r="N969" s="1"/>
      <c r="Q969" s="1"/>
      <c r="T969" s="8"/>
      <c r="U969" s="8"/>
      <c r="V969" s="8"/>
      <c r="W969" s="2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4.25" customHeight="1">
      <c r="A970" s="1"/>
      <c r="B970" s="1"/>
      <c r="C970" s="1"/>
      <c r="E970" s="12"/>
      <c r="F970" s="1"/>
      <c r="G970" s="1"/>
      <c r="H970" s="1"/>
      <c r="J970" s="12"/>
      <c r="K970" s="12"/>
      <c r="L970" s="10"/>
      <c r="M970" s="1"/>
      <c r="N970" s="1"/>
      <c r="Q970" s="1"/>
      <c r="T970" s="8"/>
      <c r="U970" s="8"/>
      <c r="V970" s="8"/>
      <c r="W970" s="2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4.25" customHeight="1">
      <c r="A971" s="1"/>
      <c r="B971" s="1"/>
      <c r="C971" s="1"/>
      <c r="E971" s="12"/>
      <c r="F971" s="1"/>
      <c r="G971" s="1"/>
      <c r="H971" s="1"/>
      <c r="J971" s="12"/>
      <c r="K971" s="12"/>
      <c r="L971" s="10"/>
      <c r="M971" s="1"/>
      <c r="N971" s="1"/>
      <c r="Q971" s="1"/>
      <c r="T971" s="8"/>
      <c r="U971" s="8"/>
      <c r="V971" s="8"/>
      <c r="W971" s="2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4.25" customHeight="1">
      <c r="A972" s="1"/>
      <c r="B972" s="1"/>
      <c r="C972" s="1"/>
      <c r="E972" s="12"/>
      <c r="F972" s="1"/>
      <c r="G972" s="1"/>
      <c r="H972" s="1"/>
      <c r="J972" s="12"/>
      <c r="K972" s="12"/>
      <c r="L972" s="10"/>
      <c r="M972" s="1"/>
      <c r="N972" s="1"/>
      <c r="Q972" s="1"/>
      <c r="T972" s="8"/>
      <c r="U972" s="8"/>
      <c r="V972" s="8"/>
      <c r="W972" s="2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5" customHeight="1">
      <c r="N973" s="1"/>
    </row>
  </sheetData>
  <mergeCells count="19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W1:W2"/>
    <mergeCell ref="M1:M2"/>
    <mergeCell ref="N1:N2"/>
    <mergeCell ref="O1:O2"/>
    <mergeCell ref="P1:P2"/>
    <mergeCell ref="Q1:Q2"/>
    <mergeCell ref="R1:R2"/>
  </mergeCells>
  <phoneticPr fontId="20" alignment="center"/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>
      <selection activeCell="H59" sqref="H59"/>
    </sheetView>
  </sheetViews>
  <sheetFormatPr defaultColWidth="12.625" defaultRowHeight="15" customHeight="1"/>
  <cols>
    <col min="1" max="6" width="16.625" style="67" customWidth="1"/>
    <col min="7" max="7" width="21.625" style="67" customWidth="1"/>
    <col min="8" max="8" width="27.625" style="67" customWidth="1"/>
    <col min="9" max="20" width="8" style="67" customWidth="1"/>
    <col min="21" max="16384" width="12.625" style="67"/>
  </cols>
  <sheetData>
    <row r="1" spans="1:20" ht="14.25" customHeight="1">
      <c r="A1" s="234" t="s">
        <v>381</v>
      </c>
      <c r="B1" s="235"/>
      <c r="C1" s="235"/>
      <c r="D1" s="235"/>
      <c r="E1" s="235"/>
      <c r="F1" s="235"/>
      <c r="G1" s="235"/>
      <c r="H1" s="235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ht="14.25" customHeight="1">
      <c r="A2" s="236"/>
      <c r="B2" s="237"/>
      <c r="C2" s="237"/>
      <c r="D2" s="237"/>
      <c r="E2" s="237"/>
      <c r="F2" s="237"/>
      <c r="G2" s="237"/>
      <c r="H2" s="237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</row>
    <row r="3" spans="1:20" ht="15" customHeight="1" thickBot="1">
      <c r="A3" s="238"/>
      <c r="B3" s="238"/>
      <c r="C3" s="238"/>
      <c r="D3" s="238"/>
      <c r="E3" s="238"/>
      <c r="F3" s="238"/>
      <c r="G3" s="238"/>
      <c r="H3" s="238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</row>
    <row r="4" spans="1:20" ht="14.25" customHeight="1">
      <c r="A4" s="66" t="s">
        <v>0</v>
      </c>
      <c r="B4" s="66" t="s">
        <v>382</v>
      </c>
      <c r="C4" s="66" t="s">
        <v>147</v>
      </c>
      <c r="D4" s="66" t="s">
        <v>383</v>
      </c>
      <c r="E4" s="66" t="s">
        <v>384</v>
      </c>
      <c r="F4" s="66" t="s">
        <v>385</v>
      </c>
      <c r="G4" s="66" t="s">
        <v>386</v>
      </c>
      <c r="H4" s="68" t="s">
        <v>7</v>
      </c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</row>
    <row r="5" spans="1:20" ht="14.25" customHeight="1">
      <c r="A5" s="66">
        <v>2</v>
      </c>
      <c r="B5" s="66" t="s">
        <v>387</v>
      </c>
      <c r="C5" s="66">
        <v>195553</v>
      </c>
      <c r="D5" s="66"/>
      <c r="E5" s="66">
        <v>197883</v>
      </c>
      <c r="F5" s="66">
        <v>0</v>
      </c>
      <c r="G5" s="66" t="s">
        <v>61</v>
      </c>
      <c r="H5" s="68" t="s">
        <v>388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</row>
    <row r="6" spans="1:20" ht="14.25" customHeight="1">
      <c r="A6" s="66"/>
      <c r="B6" s="66"/>
      <c r="C6" s="66"/>
      <c r="D6" s="66"/>
      <c r="E6" s="66"/>
      <c r="F6" s="66"/>
      <c r="G6" s="66"/>
      <c r="H6" s="68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</row>
    <row r="7" spans="1:20" ht="14.25" customHeight="1">
      <c r="A7" s="66"/>
      <c r="B7" s="66"/>
      <c r="C7" s="66"/>
      <c r="D7" s="66"/>
      <c r="E7" s="66"/>
      <c r="F7" s="66"/>
      <c r="G7" s="66"/>
      <c r="H7" s="68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</row>
    <row r="8" spans="1:20" ht="14.25" customHeight="1">
      <c r="A8" s="66"/>
      <c r="B8" s="66"/>
      <c r="C8" s="66"/>
      <c r="D8" s="66"/>
      <c r="E8" s="66"/>
      <c r="F8" s="66"/>
      <c r="G8" s="66"/>
      <c r="H8" s="68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</row>
    <row r="9" spans="1:20" ht="14.25" customHeight="1">
      <c r="A9" s="66"/>
      <c r="B9" s="66"/>
      <c r="C9" s="66"/>
      <c r="D9" s="66"/>
      <c r="E9" s="66"/>
      <c r="F9" s="66"/>
      <c r="G9" s="66"/>
      <c r="H9" s="68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</row>
    <row r="10" spans="1:20" ht="14.25" customHeight="1">
      <c r="A10" s="66"/>
      <c r="B10" s="66"/>
      <c r="C10" s="66"/>
      <c r="D10" s="66"/>
      <c r="E10" s="66"/>
      <c r="F10" s="66"/>
      <c r="G10" s="66"/>
      <c r="H10" s="68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</row>
    <row r="11" spans="1:20" ht="14.25" customHeight="1">
      <c r="A11" s="66"/>
      <c r="B11" s="66"/>
      <c r="C11" s="66"/>
      <c r="D11" s="66"/>
      <c r="E11" s="66"/>
      <c r="F11" s="66"/>
      <c r="G11" s="66"/>
      <c r="H11" s="68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</row>
    <row r="12" spans="1:20" ht="14.25" customHeight="1">
      <c r="A12" s="66"/>
      <c r="B12" s="66"/>
      <c r="C12" s="66"/>
      <c r="D12" s="66"/>
      <c r="E12" s="66"/>
      <c r="F12" s="66"/>
      <c r="G12" s="66"/>
      <c r="H12" s="68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</row>
    <row r="13" spans="1:20" ht="14.25" customHeight="1">
      <c r="A13" s="66"/>
      <c r="B13" s="66"/>
      <c r="C13" s="66"/>
      <c r="D13" s="66"/>
      <c r="E13" s="66"/>
      <c r="F13" s="66"/>
      <c r="G13" s="66"/>
      <c r="H13" s="68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</row>
    <row r="14" spans="1:20" ht="14.25" customHeight="1">
      <c r="A14" s="66"/>
      <c r="B14" s="66"/>
      <c r="C14" s="66"/>
      <c r="D14" s="66"/>
      <c r="E14" s="66"/>
      <c r="F14" s="66"/>
      <c r="G14" s="66"/>
      <c r="H14" s="68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</row>
    <row r="15" spans="1:20" ht="14.25" customHeight="1">
      <c r="A15" s="66"/>
      <c r="B15" s="66"/>
      <c r="C15" s="66"/>
      <c r="D15" s="66"/>
      <c r="E15" s="66"/>
      <c r="F15" s="66"/>
      <c r="G15" s="66"/>
      <c r="H15" s="68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</row>
    <row r="16" spans="1:20" ht="14.25" customHeight="1">
      <c r="A16" s="66"/>
      <c r="B16" s="66"/>
      <c r="C16" s="66"/>
      <c r="D16" s="66"/>
      <c r="E16" s="66"/>
      <c r="F16" s="66"/>
      <c r="G16" s="66"/>
      <c r="H16" s="68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</row>
    <row r="17" spans="1:20" ht="14.25" customHeight="1">
      <c r="A17" s="66"/>
      <c r="B17" s="66"/>
      <c r="C17" s="66"/>
      <c r="D17" s="66"/>
      <c r="E17" s="66"/>
      <c r="F17" s="66"/>
      <c r="G17" s="66"/>
      <c r="H17" s="68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</row>
    <row r="18" spans="1:20" ht="14.25" customHeight="1">
      <c r="A18" s="66"/>
      <c r="B18" s="66"/>
      <c r="C18" s="66"/>
      <c r="D18" s="66"/>
      <c r="E18" s="66"/>
      <c r="F18" s="66"/>
      <c r="G18" s="66"/>
      <c r="H18" s="68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</row>
    <row r="19" spans="1:20" ht="14.25" customHeight="1">
      <c r="A19" s="66"/>
      <c r="B19" s="66"/>
      <c r="C19" s="66"/>
      <c r="D19" s="66"/>
      <c r="E19" s="66"/>
      <c r="F19" s="66"/>
      <c r="G19" s="66"/>
      <c r="H19" s="68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</row>
    <row r="20" spans="1:20" ht="14.25" customHeight="1">
      <c r="A20" s="66"/>
      <c r="B20" s="66"/>
      <c r="C20" s="66"/>
      <c r="D20" s="66"/>
      <c r="E20" s="66"/>
      <c r="F20" s="66"/>
      <c r="G20" s="66"/>
      <c r="H20" s="68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</row>
    <row r="21" spans="1:20" ht="14.25" customHeight="1">
      <c r="A21" s="66"/>
      <c r="B21" s="66"/>
      <c r="C21" s="66"/>
      <c r="D21" s="66"/>
      <c r="E21" s="66"/>
      <c r="F21" s="66"/>
      <c r="G21" s="66"/>
      <c r="H21" s="68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</row>
    <row r="22" spans="1:20" ht="14.25" customHeight="1">
      <c r="A22" s="66"/>
      <c r="B22" s="66"/>
      <c r="C22" s="66"/>
      <c r="D22" s="66"/>
      <c r="E22" s="66"/>
      <c r="F22" s="66"/>
      <c r="G22" s="66"/>
      <c r="H22" s="68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</row>
    <row r="23" spans="1:20" ht="14.25" customHeight="1">
      <c r="A23" s="66"/>
      <c r="B23" s="66"/>
      <c r="C23" s="66"/>
      <c r="D23" s="66"/>
      <c r="E23" s="66"/>
      <c r="F23" s="66"/>
      <c r="G23" s="66"/>
      <c r="H23" s="68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</row>
    <row r="24" spans="1:20" ht="14.25" customHeight="1">
      <c r="A24" s="66"/>
      <c r="B24" s="66"/>
      <c r="C24" s="66"/>
      <c r="D24" s="66"/>
      <c r="E24" s="66"/>
      <c r="F24" s="66"/>
      <c r="G24" s="66"/>
      <c r="H24" s="68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</row>
    <row r="25" spans="1:20" ht="14.25" customHeight="1">
      <c r="A25" s="66"/>
      <c r="B25" s="66"/>
      <c r="C25" s="66"/>
      <c r="D25" s="66"/>
      <c r="E25" s="66"/>
      <c r="F25" s="66"/>
      <c r="G25" s="66"/>
      <c r="H25" s="68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</row>
    <row r="26" spans="1:20" ht="14.25" customHeight="1">
      <c r="A26" s="66"/>
      <c r="B26" s="66"/>
      <c r="C26" s="66"/>
      <c r="D26" s="66"/>
      <c r="E26" s="66"/>
      <c r="F26" s="66"/>
      <c r="G26" s="66"/>
      <c r="H26" s="68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</row>
    <row r="27" spans="1:20" ht="14.25" customHeight="1">
      <c r="A27" s="66"/>
      <c r="B27" s="66"/>
      <c r="C27" s="66"/>
      <c r="D27" s="66"/>
      <c r="E27" s="66"/>
      <c r="F27" s="66"/>
      <c r="G27" s="66"/>
      <c r="H27" s="68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</row>
    <row r="28" spans="1:20" ht="14.25" customHeight="1">
      <c r="A28" s="66"/>
      <c r="B28" s="66"/>
      <c r="C28" s="66"/>
      <c r="D28" s="66"/>
      <c r="E28" s="66"/>
      <c r="F28" s="66"/>
      <c r="G28" s="66"/>
      <c r="H28" s="68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spans="1:20" ht="14.25" customHeight="1">
      <c r="A29" s="66"/>
      <c r="B29" s="66"/>
      <c r="C29" s="66"/>
      <c r="D29" s="66"/>
      <c r="E29" s="66"/>
      <c r="F29" s="66"/>
      <c r="G29" s="66"/>
      <c r="H29" s="68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spans="1:20" ht="14.25" customHeight="1">
      <c r="A30" s="66"/>
      <c r="B30" s="66"/>
      <c r="C30" s="66"/>
      <c r="D30" s="66"/>
      <c r="E30" s="66"/>
      <c r="F30" s="66"/>
      <c r="G30" s="66"/>
      <c r="H30" s="68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spans="1:20" ht="14.25" customHeight="1">
      <c r="A31" s="66"/>
      <c r="B31" s="66"/>
      <c r="C31" s="66"/>
      <c r="D31" s="66"/>
      <c r="E31" s="66"/>
      <c r="F31" s="66"/>
      <c r="G31" s="66"/>
      <c r="H31" s="68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spans="1:20" ht="14.25" customHeight="1">
      <c r="A32" s="66"/>
      <c r="B32" s="66"/>
      <c r="C32" s="66"/>
      <c r="D32" s="66"/>
      <c r="E32" s="66"/>
      <c r="F32" s="66"/>
      <c r="G32" s="66"/>
      <c r="H32" s="68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14.25" customHeight="1">
      <c r="A33" s="66"/>
      <c r="B33" s="66"/>
      <c r="C33" s="66"/>
      <c r="D33" s="66"/>
      <c r="E33" s="66"/>
      <c r="F33" s="66"/>
      <c r="G33" s="66"/>
      <c r="H33" s="68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</row>
    <row r="34" spans="1:20" ht="14.25" customHeight="1">
      <c r="A34" s="66"/>
      <c r="B34" s="66"/>
      <c r="C34" s="66"/>
      <c r="D34" s="66"/>
      <c r="E34" s="66"/>
      <c r="F34" s="66"/>
      <c r="G34" s="66"/>
      <c r="H34" s="68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</row>
    <row r="35" spans="1:20" ht="14.25" customHeight="1">
      <c r="A35" s="66"/>
      <c r="B35" s="66"/>
      <c r="C35" s="66"/>
      <c r="D35" s="66"/>
      <c r="E35" s="66"/>
      <c r="F35" s="66"/>
      <c r="G35" s="66"/>
      <c r="H35" s="68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</row>
    <row r="36" spans="1:20" ht="14.25" customHeight="1">
      <c r="A36" s="66"/>
      <c r="B36" s="66"/>
      <c r="C36" s="66"/>
      <c r="D36" s="66"/>
      <c r="E36" s="66"/>
      <c r="F36" s="66"/>
      <c r="G36" s="66"/>
      <c r="H36" s="68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</row>
    <row r="37" spans="1:20" ht="14.25" customHeight="1">
      <c r="A37" s="66"/>
      <c r="B37" s="66"/>
      <c r="C37" s="66"/>
      <c r="D37" s="66"/>
      <c r="E37" s="66"/>
      <c r="F37" s="66"/>
      <c r="G37" s="66"/>
      <c r="H37" s="68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</row>
    <row r="38" spans="1:20" ht="14.25" customHeight="1">
      <c r="A38" s="66"/>
      <c r="B38" s="66"/>
      <c r="C38" s="66"/>
      <c r="D38" s="66"/>
      <c r="E38" s="66"/>
      <c r="F38" s="66"/>
      <c r="G38" s="66"/>
      <c r="H38" s="68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39" spans="1:20" ht="14.25" customHeight="1">
      <c r="A39" s="66"/>
      <c r="B39" s="66"/>
      <c r="C39" s="66"/>
      <c r="D39" s="66"/>
      <c r="E39" s="66"/>
      <c r="F39" s="66"/>
      <c r="G39" s="66"/>
      <c r="H39" s="68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</row>
    <row r="40" spans="1:20" ht="14.25" customHeight="1">
      <c r="A40" s="66"/>
      <c r="B40" s="66"/>
      <c r="C40" s="66"/>
      <c r="D40" s="66"/>
      <c r="E40" s="66"/>
      <c r="F40" s="66"/>
      <c r="G40" s="66"/>
      <c r="H40" s="68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</row>
    <row r="41" spans="1:20" ht="14.25" customHeight="1">
      <c r="A41" s="66"/>
      <c r="B41" s="66"/>
      <c r="C41" s="66"/>
      <c r="D41" s="66"/>
      <c r="E41" s="66"/>
      <c r="F41" s="66"/>
      <c r="G41" s="66"/>
      <c r="H41" s="68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</row>
    <row r="42" spans="1:20" ht="14.25" customHeight="1">
      <c r="A42" s="66"/>
      <c r="B42" s="66"/>
      <c r="C42" s="66"/>
      <c r="D42" s="66"/>
      <c r="E42" s="66"/>
      <c r="F42" s="66"/>
      <c r="G42" s="66"/>
      <c r="H42" s="68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</row>
    <row r="43" spans="1:20" ht="14.25" customHeight="1">
      <c r="A43" s="66"/>
      <c r="B43" s="66"/>
      <c r="C43" s="66"/>
      <c r="D43" s="66"/>
      <c r="E43" s="66"/>
      <c r="F43" s="66"/>
      <c r="G43" s="66"/>
      <c r="H43" s="68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</row>
    <row r="44" spans="1:20" ht="14.25" customHeight="1">
      <c r="A44" s="66"/>
      <c r="B44" s="66"/>
      <c r="C44" s="66"/>
      <c r="D44" s="66"/>
      <c r="E44" s="66"/>
      <c r="F44" s="66"/>
      <c r="G44" s="66"/>
      <c r="H44" s="68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</row>
    <row r="45" spans="1:20" ht="14.25" customHeight="1">
      <c r="A45" s="66"/>
      <c r="B45" s="66"/>
      <c r="C45" s="66"/>
      <c r="D45" s="66"/>
      <c r="E45" s="66"/>
      <c r="F45" s="66"/>
      <c r="G45" s="66"/>
      <c r="H45" s="68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</row>
    <row r="46" spans="1:20" ht="14.25" customHeight="1">
      <c r="A46" s="66"/>
      <c r="B46" s="66"/>
      <c r="C46" s="66"/>
      <c r="D46" s="66"/>
      <c r="E46" s="66"/>
      <c r="F46" s="66"/>
      <c r="G46" s="66"/>
      <c r="H46" s="68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</row>
    <row r="47" spans="1:20" ht="14.25" customHeight="1">
      <c r="A47" s="66"/>
      <c r="B47" s="66"/>
      <c r="C47" s="66"/>
      <c r="D47" s="66"/>
      <c r="E47" s="66"/>
      <c r="F47" s="66"/>
      <c r="G47" s="66"/>
      <c r="H47" s="68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</row>
    <row r="48" spans="1:20" ht="14.25" customHeight="1">
      <c r="A48" s="66"/>
      <c r="B48" s="66"/>
      <c r="C48" s="66"/>
      <c r="D48" s="66"/>
      <c r="E48" s="66"/>
      <c r="F48" s="66"/>
      <c r="G48" s="66"/>
      <c r="H48" s="68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</row>
    <row r="49" spans="1:20" ht="14.25" customHeight="1">
      <c r="A49" s="66"/>
      <c r="B49" s="66"/>
      <c r="C49" s="66"/>
      <c r="D49" s="66"/>
      <c r="E49" s="66"/>
      <c r="F49" s="66"/>
      <c r="G49" s="66"/>
      <c r="H49" s="68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</row>
    <row r="50" spans="1:20" ht="14.25" customHeight="1">
      <c r="A50" s="66"/>
      <c r="B50" s="66"/>
      <c r="C50" s="66"/>
      <c r="D50" s="66"/>
      <c r="E50" s="66"/>
      <c r="F50" s="66"/>
      <c r="G50" s="66"/>
      <c r="H50" s="68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</row>
    <row r="51" spans="1:20" ht="14.25" customHeight="1">
      <c r="A51" s="66"/>
      <c r="B51" s="66"/>
      <c r="C51" s="66"/>
      <c r="D51" s="66"/>
      <c r="E51" s="66"/>
      <c r="F51" s="66"/>
      <c r="G51" s="66"/>
      <c r="H51" s="68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1:20" ht="14.25" customHeight="1">
      <c r="A52" s="66"/>
      <c r="B52" s="66"/>
      <c r="C52" s="66"/>
      <c r="D52" s="66"/>
      <c r="E52" s="66"/>
      <c r="F52" s="66"/>
      <c r="G52" s="66"/>
      <c r="H52" s="68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</row>
    <row r="53" spans="1:20" ht="14.25" customHeight="1">
      <c r="A53" s="66"/>
      <c r="B53" s="66"/>
      <c r="C53" s="66"/>
      <c r="D53" s="66"/>
      <c r="E53" s="66"/>
      <c r="F53" s="66"/>
      <c r="G53" s="66"/>
      <c r="H53" s="68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</row>
    <row r="54" spans="1:20" ht="14.25" customHeight="1">
      <c r="A54" s="66"/>
      <c r="B54" s="66"/>
      <c r="C54" s="66"/>
      <c r="D54" s="66"/>
      <c r="E54" s="66"/>
      <c r="F54" s="66"/>
      <c r="G54" s="66"/>
      <c r="H54" s="68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1:20" ht="14.25" customHeight="1">
      <c r="A55" s="66"/>
      <c r="B55" s="66"/>
      <c r="C55" s="66"/>
      <c r="D55" s="66"/>
      <c r="E55" s="66"/>
      <c r="F55" s="66"/>
      <c r="G55" s="66"/>
      <c r="H55" s="68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</row>
    <row r="56" spans="1:20" ht="14.25" customHeight="1">
      <c r="A56" s="66"/>
      <c r="B56" s="66"/>
      <c r="C56" s="66"/>
      <c r="D56" s="66"/>
      <c r="E56" s="66"/>
      <c r="F56" s="66"/>
      <c r="G56" s="66"/>
      <c r="H56" s="68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</row>
    <row r="57" spans="1:20" ht="14.25" customHeight="1">
      <c r="A57" s="66"/>
      <c r="B57" s="66"/>
      <c r="C57" s="66"/>
      <c r="D57" s="66"/>
      <c r="E57" s="66"/>
      <c r="F57" s="66"/>
      <c r="G57" s="66"/>
      <c r="H57" s="68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1:20" ht="14.25" customHeight="1">
      <c r="A58" s="66"/>
      <c r="B58" s="66"/>
      <c r="C58" s="66"/>
      <c r="D58" s="66"/>
      <c r="E58" s="66"/>
      <c r="F58" s="66"/>
      <c r="G58" s="66"/>
      <c r="H58" s="68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</row>
    <row r="59" spans="1:20" ht="14.25" customHeight="1">
      <c r="A59" s="66"/>
      <c r="B59" s="66"/>
      <c r="C59" s="66"/>
      <c r="D59" s="66"/>
      <c r="E59" s="66"/>
      <c r="F59" s="66"/>
      <c r="G59" s="66"/>
      <c r="H59" s="68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14.25" customHeight="1">
      <c r="A60" s="66"/>
      <c r="B60" s="66"/>
      <c r="C60" s="66"/>
      <c r="D60" s="66"/>
      <c r="E60" s="66"/>
      <c r="F60" s="66"/>
      <c r="G60" s="66"/>
      <c r="H60" s="68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</row>
    <row r="61" spans="1:20" ht="14.25" customHeight="1">
      <c r="A61" s="66"/>
      <c r="B61" s="66"/>
      <c r="C61" s="66"/>
      <c r="D61" s="66"/>
      <c r="E61" s="66"/>
      <c r="F61" s="66"/>
      <c r="G61" s="66"/>
      <c r="H61" s="68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</row>
    <row r="62" spans="1:20" ht="14.25" customHeight="1">
      <c r="A62" s="66"/>
      <c r="B62" s="66"/>
      <c r="C62" s="66"/>
      <c r="D62" s="66"/>
      <c r="E62" s="66"/>
      <c r="F62" s="66"/>
      <c r="G62" s="66"/>
      <c r="H62" s="68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</row>
    <row r="63" spans="1:20" ht="14.25" customHeight="1">
      <c r="A63" s="66"/>
      <c r="B63" s="66"/>
      <c r="C63" s="66"/>
      <c r="D63" s="66"/>
      <c r="E63" s="66"/>
      <c r="F63" s="66"/>
      <c r="G63" s="66"/>
      <c r="H63" s="68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</row>
    <row r="64" spans="1:20" ht="14.25" customHeight="1">
      <c r="A64" s="66"/>
      <c r="B64" s="66"/>
      <c r="C64" s="66"/>
      <c r="D64" s="66"/>
      <c r="E64" s="66"/>
      <c r="F64" s="66"/>
      <c r="G64" s="66"/>
      <c r="H64" s="68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</row>
    <row r="65" spans="1:20" ht="14.25" customHeight="1">
      <c r="A65" s="66"/>
      <c r="B65" s="66"/>
      <c r="C65" s="66"/>
      <c r="D65" s="66"/>
      <c r="E65" s="66"/>
      <c r="F65" s="66"/>
      <c r="G65" s="66"/>
      <c r="H65" s="68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</row>
    <row r="66" spans="1:20" ht="14.25" customHeight="1">
      <c r="A66" s="66"/>
      <c r="B66" s="66"/>
      <c r="C66" s="66"/>
      <c r="D66" s="66"/>
      <c r="E66" s="66"/>
      <c r="F66" s="66"/>
      <c r="G66" s="66"/>
      <c r="H66" s="68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</row>
    <row r="67" spans="1:20" ht="14.25" customHeight="1">
      <c r="A67" s="66"/>
      <c r="B67" s="66"/>
      <c r="C67" s="66"/>
      <c r="D67" s="66"/>
      <c r="E67" s="66"/>
      <c r="F67" s="66"/>
      <c r="G67" s="66"/>
      <c r="H67" s="68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</row>
    <row r="68" spans="1:20" ht="14.25" customHeight="1">
      <c r="A68" s="66"/>
      <c r="B68" s="66"/>
      <c r="C68" s="66"/>
      <c r="D68" s="66"/>
      <c r="E68" s="66"/>
      <c r="F68" s="66"/>
      <c r="G68" s="66"/>
      <c r="H68" s="68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</row>
    <row r="69" spans="1:20" ht="14.25" customHeight="1">
      <c r="A69" s="66"/>
      <c r="B69" s="66"/>
      <c r="C69" s="66"/>
      <c r="D69" s="66"/>
      <c r="E69" s="66"/>
      <c r="F69" s="66"/>
      <c r="G69" s="66"/>
      <c r="H69" s="68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</row>
    <row r="70" spans="1:20" ht="14.25" customHeight="1">
      <c r="A70" s="66"/>
      <c r="B70" s="66"/>
      <c r="C70" s="66"/>
      <c r="D70" s="66"/>
      <c r="E70" s="66"/>
      <c r="F70" s="66"/>
      <c r="G70" s="66"/>
      <c r="H70" s="68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</row>
    <row r="71" spans="1:20" ht="14.25" customHeight="1">
      <c r="A71" s="66"/>
      <c r="B71" s="66"/>
      <c r="C71" s="66"/>
      <c r="D71" s="66"/>
      <c r="E71" s="66"/>
      <c r="F71" s="66"/>
      <c r="G71" s="66"/>
      <c r="H71" s="68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</row>
    <row r="72" spans="1:20" ht="14.25" customHeight="1">
      <c r="A72" s="66"/>
      <c r="B72" s="66"/>
      <c r="C72" s="66"/>
      <c r="D72" s="66"/>
      <c r="E72" s="66"/>
      <c r="F72" s="66"/>
      <c r="G72" s="66"/>
      <c r="H72" s="68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</row>
    <row r="73" spans="1:20" ht="14.25" customHeight="1">
      <c r="A73" s="66"/>
      <c r="B73" s="66"/>
      <c r="C73" s="66"/>
      <c r="D73" s="66"/>
      <c r="E73" s="66"/>
      <c r="F73" s="66"/>
      <c r="G73" s="66"/>
      <c r="H73" s="68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</row>
    <row r="74" spans="1:20" ht="14.25" customHeight="1">
      <c r="A74" s="66"/>
      <c r="B74" s="66"/>
      <c r="C74" s="66"/>
      <c r="D74" s="66"/>
      <c r="E74" s="66"/>
      <c r="F74" s="66"/>
      <c r="G74" s="66"/>
      <c r="H74" s="68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</row>
    <row r="75" spans="1:20" ht="14.25" customHeight="1">
      <c r="A75" s="66"/>
      <c r="B75" s="66"/>
      <c r="C75" s="66"/>
      <c r="D75" s="66"/>
      <c r="E75" s="66"/>
      <c r="F75" s="66"/>
      <c r="G75" s="66"/>
      <c r="H75" s="68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</row>
    <row r="76" spans="1:20" ht="14.25" customHeight="1">
      <c r="A76" s="66"/>
      <c r="B76" s="66"/>
      <c r="C76" s="66"/>
      <c r="D76" s="66"/>
      <c r="E76" s="66"/>
      <c r="F76" s="66"/>
      <c r="G76" s="66"/>
      <c r="H76" s="68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</row>
    <row r="77" spans="1:20" ht="14.25" customHeight="1">
      <c r="A77" s="66"/>
      <c r="B77" s="66"/>
      <c r="C77" s="66"/>
      <c r="D77" s="66"/>
      <c r="E77" s="66"/>
      <c r="F77" s="66"/>
      <c r="G77" s="66"/>
      <c r="H77" s="68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</row>
    <row r="78" spans="1:20" ht="14.25" customHeight="1">
      <c r="A78" s="66"/>
      <c r="B78" s="66"/>
      <c r="C78" s="66"/>
      <c r="D78" s="66"/>
      <c r="E78" s="66"/>
      <c r="F78" s="66"/>
      <c r="G78" s="66"/>
      <c r="H78" s="68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</row>
    <row r="79" spans="1:20" ht="14.25" customHeight="1">
      <c r="A79" s="66"/>
      <c r="B79" s="66"/>
      <c r="C79" s="66"/>
      <c r="D79" s="66"/>
      <c r="E79" s="66"/>
      <c r="F79" s="66"/>
      <c r="G79" s="66"/>
      <c r="H79" s="68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</row>
    <row r="80" spans="1:20" ht="14.25" customHeight="1">
      <c r="A80" s="66"/>
      <c r="B80" s="66"/>
      <c r="C80" s="66"/>
      <c r="D80" s="66"/>
      <c r="E80" s="66"/>
      <c r="F80" s="66"/>
      <c r="G80" s="66"/>
      <c r="H80" s="68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</row>
    <row r="81" spans="1:20" ht="14.25" customHeight="1">
      <c r="A81" s="66"/>
      <c r="B81" s="66"/>
      <c r="C81" s="66"/>
      <c r="D81" s="66"/>
      <c r="E81" s="66"/>
      <c r="F81" s="66"/>
      <c r="G81" s="66"/>
      <c r="H81" s="68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</row>
    <row r="82" spans="1:20" ht="14.25" customHeight="1">
      <c r="A82" s="66"/>
      <c r="B82" s="66"/>
      <c r="C82" s="66"/>
      <c r="D82" s="66"/>
      <c r="E82" s="66"/>
      <c r="F82" s="66"/>
      <c r="G82" s="66"/>
      <c r="H82" s="68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</row>
    <row r="83" spans="1:20" ht="14.25" customHeight="1">
      <c r="A83" s="66"/>
      <c r="B83" s="66"/>
      <c r="C83" s="66"/>
      <c r="D83" s="66"/>
      <c r="E83" s="66"/>
      <c r="F83" s="66"/>
      <c r="G83" s="66"/>
      <c r="H83" s="68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</row>
    <row r="84" spans="1:20" ht="14.25" customHeight="1">
      <c r="A84" s="66"/>
      <c r="B84" s="66"/>
      <c r="C84" s="66"/>
      <c r="D84" s="66"/>
      <c r="E84" s="66"/>
      <c r="F84" s="66"/>
      <c r="G84" s="66"/>
      <c r="H84" s="68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</row>
    <row r="85" spans="1:20" ht="14.25" customHeight="1">
      <c r="A85" s="66"/>
      <c r="B85" s="66"/>
      <c r="C85" s="66"/>
      <c r="D85" s="66"/>
      <c r="E85" s="66"/>
      <c r="F85" s="66"/>
      <c r="G85" s="66"/>
      <c r="H85" s="68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</row>
    <row r="86" spans="1:20" ht="14.25" customHeight="1">
      <c r="A86" s="66"/>
      <c r="B86" s="66"/>
      <c r="C86" s="66"/>
      <c r="D86" s="66"/>
      <c r="E86" s="66"/>
      <c r="F86" s="66"/>
      <c r="G86" s="66"/>
      <c r="H86" s="68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</row>
    <row r="87" spans="1:20" ht="14.25" customHeight="1">
      <c r="A87" s="66"/>
      <c r="B87" s="66"/>
      <c r="C87" s="66"/>
      <c r="D87" s="66"/>
      <c r="E87" s="66"/>
      <c r="F87" s="66"/>
      <c r="G87" s="66"/>
      <c r="H87" s="68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14.25" customHeight="1">
      <c r="A88" s="66"/>
      <c r="B88" s="66"/>
      <c r="C88" s="66"/>
      <c r="D88" s="66"/>
      <c r="E88" s="66"/>
      <c r="F88" s="66"/>
      <c r="G88" s="66"/>
      <c r="H88" s="68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</row>
    <row r="89" spans="1:20" ht="14.25" customHeight="1">
      <c r="A89" s="66"/>
      <c r="B89" s="66"/>
      <c r="C89" s="66"/>
      <c r="D89" s="66"/>
      <c r="E89" s="66"/>
      <c r="F89" s="66"/>
      <c r="G89" s="66"/>
      <c r="H89" s="68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</row>
    <row r="90" spans="1:20" ht="14.25" customHeight="1">
      <c r="A90" s="66"/>
      <c r="B90" s="66"/>
      <c r="C90" s="66"/>
      <c r="D90" s="66"/>
      <c r="E90" s="66"/>
      <c r="F90" s="66"/>
      <c r="G90" s="66"/>
      <c r="H90" s="68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</row>
    <row r="91" spans="1:20" ht="14.25" customHeight="1">
      <c r="A91" s="66"/>
      <c r="B91" s="66"/>
      <c r="C91" s="66"/>
      <c r="D91" s="66"/>
      <c r="E91" s="66"/>
      <c r="F91" s="66"/>
      <c r="G91" s="66"/>
      <c r="H91" s="68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</row>
    <row r="92" spans="1:20" ht="14.25" customHeight="1">
      <c r="A92" s="66"/>
      <c r="B92" s="66"/>
      <c r="C92" s="66"/>
      <c r="D92" s="66"/>
      <c r="E92" s="66"/>
      <c r="F92" s="66"/>
      <c r="G92" s="66"/>
      <c r="H92" s="68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</row>
    <row r="93" spans="1:20" ht="14.25" customHeight="1">
      <c r="A93" s="66"/>
      <c r="B93" s="66"/>
      <c r="C93" s="66"/>
      <c r="D93" s="66"/>
      <c r="E93" s="66"/>
      <c r="F93" s="66"/>
      <c r="G93" s="66"/>
      <c r="H93" s="68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</row>
    <row r="94" spans="1:20" ht="14.25" customHeight="1">
      <c r="A94" s="66"/>
      <c r="B94" s="66"/>
      <c r="C94" s="66"/>
      <c r="D94" s="66"/>
      <c r="E94" s="66"/>
      <c r="F94" s="66"/>
      <c r="G94" s="66"/>
      <c r="H94" s="68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</row>
    <row r="95" spans="1:20" ht="14.25" customHeight="1">
      <c r="A95" s="66"/>
      <c r="B95" s="66"/>
      <c r="C95" s="66"/>
      <c r="D95" s="66"/>
      <c r="E95" s="66"/>
      <c r="F95" s="66"/>
      <c r="G95" s="66"/>
      <c r="H95" s="68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</row>
    <row r="96" spans="1:20" ht="14.25" customHeight="1">
      <c r="A96" s="66"/>
      <c r="B96" s="66"/>
      <c r="C96" s="66"/>
      <c r="D96" s="66"/>
      <c r="E96" s="66"/>
      <c r="F96" s="66"/>
      <c r="G96" s="66"/>
      <c r="H96" s="68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</row>
    <row r="97" spans="1:20" ht="14.25" customHeight="1">
      <c r="A97" s="66"/>
      <c r="B97" s="66"/>
      <c r="C97" s="66"/>
      <c r="D97" s="66"/>
      <c r="E97" s="66"/>
      <c r="F97" s="66"/>
      <c r="G97" s="66"/>
      <c r="H97" s="68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</row>
    <row r="98" spans="1:20" ht="14.25" customHeight="1">
      <c r="A98" s="66"/>
      <c r="B98" s="66"/>
      <c r="C98" s="66"/>
      <c r="D98" s="66"/>
      <c r="E98" s="66"/>
      <c r="F98" s="66"/>
      <c r="G98" s="66"/>
      <c r="H98" s="68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</row>
    <row r="99" spans="1:20" ht="14.25" customHeight="1">
      <c r="A99" s="66"/>
      <c r="B99" s="66"/>
      <c r="C99" s="66"/>
      <c r="D99" s="66"/>
      <c r="E99" s="66"/>
      <c r="F99" s="66"/>
      <c r="G99" s="66"/>
      <c r="H99" s="68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</row>
    <row r="100" spans="1:20" ht="14.25" customHeight="1">
      <c r="A100" s="66"/>
      <c r="B100" s="66"/>
      <c r="C100" s="66"/>
      <c r="D100" s="66"/>
      <c r="E100" s="66"/>
      <c r="F100" s="66"/>
      <c r="G100" s="66"/>
      <c r="H100" s="68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</row>
    <row r="101" spans="1:20" ht="14.25" customHeight="1">
      <c r="A101" s="66"/>
      <c r="B101" s="66"/>
      <c r="C101" s="66"/>
      <c r="D101" s="66"/>
      <c r="E101" s="66"/>
      <c r="F101" s="66"/>
      <c r="G101" s="66"/>
      <c r="H101" s="68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</row>
    <row r="102" spans="1:20" ht="14.25" customHeight="1">
      <c r="A102" s="66"/>
      <c r="B102" s="66"/>
      <c r="C102" s="66"/>
      <c r="D102" s="66"/>
      <c r="E102" s="66"/>
      <c r="F102" s="66"/>
      <c r="G102" s="66"/>
      <c r="H102" s="68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</row>
    <row r="103" spans="1:20" ht="14.25" customHeight="1">
      <c r="A103" s="66"/>
      <c r="B103" s="66"/>
      <c r="C103" s="66"/>
      <c r="D103" s="66"/>
      <c r="E103" s="66"/>
      <c r="F103" s="66"/>
      <c r="G103" s="66"/>
      <c r="H103" s="68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</row>
    <row r="104" spans="1:20" ht="14.25" customHeight="1">
      <c r="A104" s="66"/>
      <c r="B104" s="66"/>
      <c r="C104" s="66"/>
      <c r="D104" s="66"/>
      <c r="E104" s="66"/>
      <c r="F104" s="66"/>
      <c r="G104" s="66"/>
      <c r="H104" s="68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</row>
    <row r="105" spans="1:20" ht="14.25" customHeight="1">
      <c r="A105" s="66"/>
      <c r="B105" s="66"/>
      <c r="C105" s="66"/>
      <c r="D105" s="66"/>
      <c r="E105" s="66"/>
      <c r="F105" s="66"/>
      <c r="G105" s="66"/>
      <c r="H105" s="68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</row>
    <row r="106" spans="1:20" ht="14.25" customHeight="1">
      <c r="A106" s="66"/>
      <c r="B106" s="66"/>
      <c r="C106" s="66"/>
      <c r="D106" s="66"/>
      <c r="E106" s="66"/>
      <c r="F106" s="66"/>
      <c r="G106" s="66"/>
      <c r="H106" s="68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</row>
    <row r="107" spans="1:20" ht="14.25" customHeight="1">
      <c r="A107" s="66"/>
      <c r="B107" s="66"/>
      <c r="C107" s="66"/>
      <c r="D107" s="66"/>
      <c r="E107" s="66"/>
      <c r="F107" s="66"/>
      <c r="G107" s="66"/>
      <c r="H107" s="68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</row>
    <row r="108" spans="1:20" ht="14.25" customHeight="1">
      <c r="A108" s="66"/>
      <c r="B108" s="66"/>
      <c r="C108" s="66"/>
      <c r="D108" s="66"/>
      <c r="E108" s="66"/>
      <c r="F108" s="66"/>
      <c r="G108" s="66"/>
      <c r="H108" s="68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</row>
    <row r="109" spans="1:20" ht="14.25" customHeight="1">
      <c r="A109" s="66"/>
      <c r="B109" s="66"/>
      <c r="C109" s="66"/>
      <c r="D109" s="66"/>
      <c r="E109" s="66"/>
      <c r="F109" s="66"/>
      <c r="G109" s="66"/>
      <c r="H109" s="68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</row>
    <row r="110" spans="1:20" ht="14.25" customHeight="1">
      <c r="A110" s="66"/>
      <c r="B110" s="66"/>
      <c r="C110" s="66"/>
      <c r="D110" s="66"/>
      <c r="E110" s="66"/>
      <c r="F110" s="66"/>
      <c r="G110" s="66"/>
      <c r="H110" s="68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</row>
    <row r="111" spans="1:20" ht="14.25" customHeight="1">
      <c r="A111" s="66"/>
      <c r="B111" s="66"/>
      <c r="C111" s="66"/>
      <c r="D111" s="66"/>
      <c r="E111" s="66"/>
      <c r="F111" s="66"/>
      <c r="G111" s="66"/>
      <c r="H111" s="68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</row>
    <row r="112" spans="1:20" ht="14.25" customHeight="1">
      <c r="A112" s="66"/>
      <c r="B112" s="66"/>
      <c r="C112" s="66"/>
      <c r="D112" s="66"/>
      <c r="E112" s="66"/>
      <c r="F112" s="66"/>
      <c r="G112" s="66"/>
      <c r="H112" s="68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</row>
    <row r="113" spans="1:20" ht="14.25" customHeight="1">
      <c r="A113" s="66"/>
      <c r="B113" s="66"/>
      <c r="C113" s="66"/>
      <c r="D113" s="66"/>
      <c r="E113" s="66"/>
      <c r="F113" s="66"/>
      <c r="G113" s="66"/>
      <c r="H113" s="68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</row>
    <row r="114" spans="1:20" ht="14.25" customHeight="1">
      <c r="A114" s="66"/>
      <c r="B114" s="66"/>
      <c r="C114" s="66"/>
      <c r="D114" s="66"/>
      <c r="E114" s="66"/>
      <c r="F114" s="66"/>
      <c r="G114" s="66"/>
      <c r="H114" s="68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</row>
    <row r="115" spans="1:20" ht="14.25" customHeight="1">
      <c r="A115" s="66"/>
      <c r="B115" s="66"/>
      <c r="C115" s="66"/>
      <c r="D115" s="66"/>
      <c r="E115" s="66"/>
      <c r="F115" s="66"/>
      <c r="G115" s="66"/>
      <c r="H115" s="68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</row>
    <row r="116" spans="1:20" ht="14.25" customHeight="1">
      <c r="A116" s="66"/>
      <c r="B116" s="66"/>
      <c r="C116" s="66"/>
      <c r="D116" s="66"/>
      <c r="E116" s="66"/>
      <c r="F116" s="66"/>
      <c r="G116" s="66"/>
      <c r="H116" s="68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</row>
    <row r="117" spans="1:20" ht="14.25" customHeight="1">
      <c r="A117" s="66"/>
      <c r="B117" s="66"/>
      <c r="C117" s="66"/>
      <c r="D117" s="66"/>
      <c r="E117" s="66"/>
      <c r="F117" s="66"/>
      <c r="G117" s="66"/>
      <c r="H117" s="68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</row>
    <row r="118" spans="1:20" ht="14.25" customHeight="1">
      <c r="A118" s="66"/>
      <c r="B118" s="66"/>
      <c r="C118" s="66"/>
      <c r="D118" s="66"/>
      <c r="E118" s="66"/>
      <c r="F118" s="66"/>
      <c r="G118" s="66"/>
      <c r="H118" s="68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</row>
    <row r="119" spans="1:20" ht="14.25" customHeight="1">
      <c r="A119" s="66"/>
      <c r="B119" s="66"/>
      <c r="C119" s="66"/>
      <c r="D119" s="66"/>
      <c r="E119" s="66"/>
      <c r="F119" s="66"/>
      <c r="G119" s="66"/>
      <c r="H119" s="68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</row>
    <row r="120" spans="1:20" ht="14.25" customHeight="1">
      <c r="A120" s="66"/>
      <c r="B120" s="66"/>
      <c r="C120" s="66"/>
      <c r="D120" s="66"/>
      <c r="E120" s="66"/>
      <c r="F120" s="66"/>
      <c r="G120" s="66"/>
      <c r="H120" s="68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</row>
    <row r="121" spans="1:20" ht="14.25" customHeight="1">
      <c r="A121" s="66"/>
      <c r="B121" s="66"/>
      <c r="C121" s="66"/>
      <c r="D121" s="66"/>
      <c r="E121" s="66"/>
      <c r="F121" s="66"/>
      <c r="G121" s="66"/>
      <c r="H121" s="68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</row>
    <row r="122" spans="1:20" ht="14.25" customHeight="1">
      <c r="A122" s="66"/>
      <c r="B122" s="66"/>
      <c r="C122" s="66"/>
      <c r="D122" s="66"/>
      <c r="E122" s="66"/>
      <c r="F122" s="66"/>
      <c r="G122" s="66"/>
      <c r="H122" s="68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</row>
    <row r="123" spans="1:20" ht="14.25" customHeight="1">
      <c r="A123" s="66"/>
      <c r="B123" s="66"/>
      <c r="C123" s="66"/>
      <c r="D123" s="66"/>
      <c r="E123" s="66"/>
      <c r="F123" s="66"/>
      <c r="G123" s="66"/>
      <c r="H123" s="68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</row>
    <row r="124" spans="1:20" ht="14.25" customHeight="1">
      <c r="A124" s="66"/>
      <c r="B124" s="66"/>
      <c r="C124" s="66"/>
      <c r="D124" s="66"/>
      <c r="E124" s="66"/>
      <c r="F124" s="66"/>
      <c r="G124" s="66"/>
      <c r="H124" s="68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</row>
    <row r="125" spans="1:20" ht="14.25" customHeight="1">
      <c r="A125" s="66"/>
      <c r="B125" s="66"/>
      <c r="C125" s="66"/>
      <c r="D125" s="66"/>
      <c r="E125" s="66"/>
      <c r="F125" s="66"/>
      <c r="G125" s="66"/>
      <c r="H125" s="68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</row>
    <row r="126" spans="1:20" ht="14.25" customHeight="1">
      <c r="A126" s="66"/>
      <c r="B126" s="66"/>
      <c r="C126" s="66"/>
      <c r="D126" s="66"/>
      <c r="E126" s="66"/>
      <c r="F126" s="66"/>
      <c r="G126" s="66"/>
      <c r="H126" s="68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</row>
    <row r="127" spans="1:20" ht="14.25" customHeight="1">
      <c r="A127" s="66"/>
      <c r="B127" s="66"/>
      <c r="C127" s="66"/>
      <c r="D127" s="66"/>
      <c r="E127" s="66"/>
      <c r="F127" s="66"/>
      <c r="G127" s="66"/>
      <c r="H127" s="68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1:20" ht="14.25" customHeight="1">
      <c r="A128" s="66"/>
      <c r="B128" s="66"/>
      <c r="C128" s="66"/>
      <c r="D128" s="66"/>
      <c r="E128" s="66"/>
      <c r="F128" s="66"/>
      <c r="G128" s="66"/>
      <c r="H128" s="68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</row>
    <row r="129" spans="1:20" ht="14.25" customHeight="1">
      <c r="A129" s="66"/>
      <c r="B129" s="66"/>
      <c r="C129" s="66"/>
      <c r="D129" s="66"/>
      <c r="E129" s="66"/>
      <c r="F129" s="66"/>
      <c r="G129" s="66"/>
      <c r="H129" s="68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</row>
    <row r="130" spans="1:20" ht="14.25" customHeight="1">
      <c r="A130" s="66"/>
      <c r="B130" s="66"/>
      <c r="C130" s="66"/>
      <c r="D130" s="66"/>
      <c r="E130" s="66"/>
      <c r="F130" s="66"/>
      <c r="G130" s="66"/>
      <c r="H130" s="68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</row>
    <row r="131" spans="1:20" ht="14.25" customHeight="1">
      <c r="A131" s="66"/>
      <c r="B131" s="66"/>
      <c r="C131" s="66"/>
      <c r="D131" s="66"/>
      <c r="E131" s="66"/>
      <c r="F131" s="66"/>
      <c r="G131" s="66"/>
      <c r="H131" s="68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</row>
    <row r="132" spans="1:20" ht="14.25" customHeight="1">
      <c r="A132" s="66"/>
      <c r="B132" s="66"/>
      <c r="C132" s="66"/>
      <c r="D132" s="66"/>
      <c r="E132" s="66"/>
      <c r="F132" s="66"/>
      <c r="G132" s="66"/>
      <c r="H132" s="68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</row>
    <row r="133" spans="1:20" ht="14.25" customHeight="1">
      <c r="A133" s="66"/>
      <c r="B133" s="66"/>
      <c r="C133" s="66"/>
      <c r="D133" s="66"/>
      <c r="E133" s="66"/>
      <c r="F133" s="66"/>
      <c r="G133" s="66"/>
      <c r="H133" s="68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</row>
    <row r="134" spans="1:20" ht="14.25" customHeight="1">
      <c r="A134" s="66"/>
      <c r="B134" s="66"/>
      <c r="C134" s="66"/>
      <c r="D134" s="66"/>
      <c r="E134" s="66"/>
      <c r="F134" s="66"/>
      <c r="G134" s="66"/>
      <c r="H134" s="68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</row>
    <row r="135" spans="1:20" ht="14.25" customHeight="1">
      <c r="A135" s="66"/>
      <c r="B135" s="66"/>
      <c r="C135" s="66"/>
      <c r="D135" s="66"/>
      <c r="E135" s="66"/>
      <c r="F135" s="66"/>
      <c r="G135" s="66"/>
      <c r="H135" s="68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</row>
    <row r="136" spans="1:20" ht="14.25" customHeight="1">
      <c r="A136" s="66"/>
      <c r="B136" s="66"/>
      <c r="C136" s="66"/>
      <c r="D136" s="66"/>
      <c r="E136" s="66"/>
      <c r="F136" s="66"/>
      <c r="G136" s="66"/>
      <c r="H136" s="68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</row>
    <row r="137" spans="1:20" ht="14.25" customHeight="1">
      <c r="A137" s="66"/>
      <c r="B137" s="66"/>
      <c r="C137" s="66"/>
      <c r="D137" s="66"/>
      <c r="E137" s="66"/>
      <c r="F137" s="66"/>
      <c r="G137" s="66"/>
      <c r="H137" s="68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</row>
    <row r="138" spans="1:20" ht="14.25" customHeight="1">
      <c r="A138" s="66"/>
      <c r="B138" s="66"/>
      <c r="C138" s="66"/>
      <c r="D138" s="66"/>
      <c r="E138" s="66"/>
      <c r="F138" s="66"/>
      <c r="G138" s="66"/>
      <c r="H138" s="68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</row>
    <row r="139" spans="1:20" ht="14.25" customHeight="1">
      <c r="A139" s="66"/>
      <c r="B139" s="66"/>
      <c r="C139" s="66"/>
      <c r="D139" s="66"/>
      <c r="E139" s="66"/>
      <c r="F139" s="66"/>
      <c r="G139" s="66"/>
      <c r="H139" s="68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</row>
    <row r="140" spans="1:20" ht="14.25" customHeight="1">
      <c r="A140" s="66"/>
      <c r="B140" s="66"/>
      <c r="C140" s="66"/>
      <c r="D140" s="66"/>
      <c r="E140" s="66"/>
      <c r="F140" s="66"/>
      <c r="G140" s="66"/>
      <c r="H140" s="68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</row>
    <row r="141" spans="1:20" ht="14.25" customHeight="1">
      <c r="A141" s="66"/>
      <c r="B141" s="66"/>
      <c r="C141" s="66"/>
      <c r="D141" s="66"/>
      <c r="E141" s="66"/>
      <c r="F141" s="66"/>
      <c r="G141" s="66"/>
      <c r="H141" s="68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</row>
    <row r="142" spans="1:20" ht="14.25" customHeight="1">
      <c r="A142" s="66"/>
      <c r="B142" s="66"/>
      <c r="C142" s="66"/>
      <c r="D142" s="66"/>
      <c r="E142" s="66"/>
      <c r="F142" s="66"/>
      <c r="G142" s="66"/>
      <c r="H142" s="68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</row>
    <row r="143" spans="1:20" ht="14.25" customHeight="1">
      <c r="A143" s="66"/>
      <c r="B143" s="66"/>
      <c r="C143" s="66"/>
      <c r="D143" s="66"/>
      <c r="E143" s="66"/>
      <c r="F143" s="66"/>
      <c r="G143" s="66"/>
      <c r="H143" s="68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</row>
    <row r="144" spans="1:20" ht="14.25" customHeight="1">
      <c r="A144" s="66"/>
      <c r="B144" s="66"/>
      <c r="C144" s="66"/>
      <c r="D144" s="66"/>
      <c r="E144" s="66"/>
      <c r="F144" s="66"/>
      <c r="G144" s="66"/>
      <c r="H144" s="68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</row>
    <row r="145" spans="1:20" ht="14.25" customHeight="1">
      <c r="A145" s="66"/>
      <c r="B145" s="66"/>
      <c r="C145" s="66"/>
      <c r="D145" s="66"/>
      <c r="E145" s="66"/>
      <c r="F145" s="66"/>
      <c r="G145" s="66"/>
      <c r="H145" s="68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</row>
    <row r="146" spans="1:20" ht="14.25" customHeight="1">
      <c r="A146" s="66"/>
      <c r="B146" s="66"/>
      <c r="C146" s="66"/>
      <c r="D146" s="66"/>
      <c r="E146" s="66"/>
      <c r="F146" s="66"/>
      <c r="G146" s="66"/>
      <c r="H146" s="68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</row>
    <row r="147" spans="1:20" ht="14.25" customHeight="1">
      <c r="A147" s="66"/>
      <c r="B147" s="66"/>
      <c r="C147" s="66"/>
      <c r="D147" s="66"/>
      <c r="E147" s="66"/>
      <c r="F147" s="66"/>
      <c r="G147" s="66"/>
      <c r="H147" s="68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</row>
    <row r="148" spans="1:20" ht="14.25" customHeight="1">
      <c r="A148" s="66"/>
      <c r="B148" s="66"/>
      <c r="C148" s="66"/>
      <c r="D148" s="66"/>
      <c r="E148" s="66"/>
      <c r="F148" s="66"/>
      <c r="G148" s="66"/>
      <c r="H148" s="68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</row>
    <row r="149" spans="1:20" ht="14.25" customHeight="1">
      <c r="A149" s="66"/>
      <c r="B149" s="66"/>
      <c r="C149" s="66"/>
      <c r="D149" s="66"/>
      <c r="E149" s="66"/>
      <c r="F149" s="66"/>
      <c r="G149" s="66"/>
      <c r="H149" s="68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</row>
    <row r="150" spans="1:20" ht="14.25" customHeight="1">
      <c r="A150" s="66"/>
      <c r="B150" s="66"/>
      <c r="C150" s="66"/>
      <c r="D150" s="66"/>
      <c r="E150" s="66"/>
      <c r="F150" s="66"/>
      <c r="G150" s="66"/>
      <c r="H150" s="68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</row>
    <row r="151" spans="1:20" ht="14.25" customHeight="1">
      <c r="A151" s="66"/>
      <c r="B151" s="66"/>
      <c r="C151" s="66"/>
      <c r="D151" s="66"/>
      <c r="E151" s="66"/>
      <c r="F151" s="66"/>
      <c r="G151" s="66"/>
      <c r="H151" s="68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</row>
    <row r="152" spans="1:20" ht="14.25" customHeight="1">
      <c r="A152" s="66"/>
      <c r="B152" s="66"/>
      <c r="C152" s="66"/>
      <c r="D152" s="66"/>
      <c r="E152" s="66"/>
      <c r="F152" s="66"/>
      <c r="G152" s="66"/>
      <c r="H152" s="68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</row>
    <row r="153" spans="1:20" ht="14.25" customHeight="1">
      <c r="A153" s="66"/>
      <c r="B153" s="66"/>
      <c r="C153" s="66"/>
      <c r="D153" s="66"/>
      <c r="E153" s="66"/>
      <c r="F153" s="66"/>
      <c r="G153" s="66"/>
      <c r="H153" s="68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</row>
    <row r="154" spans="1:20" ht="14.25" customHeight="1">
      <c r="A154" s="66"/>
      <c r="B154" s="66"/>
      <c r="C154" s="66"/>
      <c r="D154" s="66"/>
      <c r="E154" s="66"/>
      <c r="F154" s="66"/>
      <c r="G154" s="66"/>
      <c r="H154" s="68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</row>
    <row r="155" spans="1:20" ht="14.25" customHeight="1">
      <c r="A155" s="66"/>
      <c r="B155" s="66"/>
      <c r="C155" s="66"/>
      <c r="D155" s="66"/>
      <c r="E155" s="66"/>
      <c r="F155" s="66"/>
      <c r="G155" s="66"/>
      <c r="H155" s="68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</row>
    <row r="156" spans="1:20" ht="14.25" customHeight="1">
      <c r="A156" s="66"/>
      <c r="B156" s="66"/>
      <c r="C156" s="66"/>
      <c r="D156" s="66"/>
      <c r="E156" s="66"/>
      <c r="F156" s="66"/>
      <c r="G156" s="66"/>
      <c r="H156" s="68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</row>
    <row r="157" spans="1:20" ht="14.25" customHeight="1">
      <c r="A157" s="66"/>
      <c r="B157" s="66"/>
      <c r="C157" s="66"/>
      <c r="D157" s="66"/>
      <c r="E157" s="66"/>
      <c r="F157" s="66"/>
      <c r="G157" s="66"/>
      <c r="H157" s="68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</row>
    <row r="158" spans="1:20" ht="14.25" customHeight="1">
      <c r="A158" s="66"/>
      <c r="B158" s="66"/>
      <c r="C158" s="66"/>
      <c r="D158" s="66"/>
      <c r="E158" s="66"/>
      <c r="F158" s="66"/>
      <c r="G158" s="66"/>
      <c r="H158" s="68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</row>
    <row r="159" spans="1:20" ht="14.25" customHeight="1">
      <c r="A159" s="66"/>
      <c r="B159" s="66"/>
      <c r="C159" s="66"/>
      <c r="D159" s="66"/>
      <c r="E159" s="66"/>
      <c r="F159" s="66"/>
      <c r="G159" s="66"/>
      <c r="H159" s="68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</row>
    <row r="160" spans="1:20" ht="14.25" customHeight="1">
      <c r="A160" s="66"/>
      <c r="B160" s="66"/>
      <c r="C160" s="66"/>
      <c r="D160" s="66"/>
      <c r="E160" s="66"/>
      <c r="F160" s="66"/>
      <c r="G160" s="66"/>
      <c r="H160" s="68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</row>
    <row r="161" spans="1:20" ht="14.25" customHeight="1">
      <c r="A161" s="66"/>
      <c r="B161" s="66"/>
      <c r="C161" s="66"/>
      <c r="D161" s="66"/>
      <c r="E161" s="66"/>
      <c r="F161" s="66"/>
      <c r="G161" s="66"/>
      <c r="H161" s="68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</row>
    <row r="162" spans="1:20" ht="14.25" customHeight="1">
      <c r="A162" s="66"/>
      <c r="B162" s="66"/>
      <c r="C162" s="66"/>
      <c r="D162" s="66"/>
      <c r="E162" s="66"/>
      <c r="F162" s="66"/>
      <c r="G162" s="66"/>
      <c r="H162" s="68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</row>
    <row r="163" spans="1:20" ht="14.25" customHeight="1">
      <c r="A163" s="66"/>
      <c r="B163" s="66"/>
      <c r="C163" s="66"/>
      <c r="D163" s="66"/>
      <c r="E163" s="66"/>
      <c r="F163" s="66"/>
      <c r="G163" s="66"/>
      <c r="H163" s="68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</row>
    <row r="164" spans="1:20" ht="14.25" customHeight="1">
      <c r="A164" s="66"/>
      <c r="B164" s="66"/>
      <c r="C164" s="66"/>
      <c r="D164" s="66"/>
      <c r="E164" s="66"/>
      <c r="F164" s="66"/>
      <c r="G164" s="66"/>
      <c r="H164" s="68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</row>
    <row r="165" spans="1:20" ht="14.25" customHeight="1">
      <c r="A165" s="66"/>
      <c r="B165" s="66"/>
      <c r="C165" s="66"/>
      <c r="D165" s="66"/>
      <c r="E165" s="66"/>
      <c r="F165" s="66"/>
      <c r="G165" s="66"/>
      <c r="H165" s="68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</row>
    <row r="166" spans="1:20" ht="14.25" customHeight="1">
      <c r="A166" s="66"/>
      <c r="B166" s="66"/>
      <c r="C166" s="66"/>
      <c r="D166" s="66"/>
      <c r="E166" s="66"/>
      <c r="F166" s="66"/>
      <c r="G166" s="66"/>
      <c r="H166" s="68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</row>
    <row r="167" spans="1:20" ht="14.25" customHeight="1">
      <c r="A167" s="66"/>
      <c r="B167" s="66"/>
      <c r="C167" s="66"/>
      <c r="D167" s="66"/>
      <c r="E167" s="66"/>
      <c r="F167" s="66"/>
      <c r="G167" s="66"/>
      <c r="H167" s="68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</row>
    <row r="168" spans="1:20" ht="14.25" customHeight="1">
      <c r="A168" s="66"/>
      <c r="B168" s="66"/>
      <c r="C168" s="66"/>
      <c r="D168" s="66"/>
      <c r="E168" s="66"/>
      <c r="F168" s="66"/>
      <c r="G168" s="66"/>
      <c r="H168" s="68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</row>
    <row r="169" spans="1:20" ht="14.25" customHeight="1">
      <c r="A169" s="66"/>
      <c r="B169" s="66"/>
      <c r="C169" s="66"/>
      <c r="D169" s="66"/>
      <c r="E169" s="66"/>
      <c r="F169" s="66"/>
      <c r="G169" s="66"/>
      <c r="H169" s="68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</row>
    <row r="170" spans="1:20" ht="14.25" customHeight="1">
      <c r="A170" s="66"/>
      <c r="B170" s="66"/>
      <c r="C170" s="66"/>
      <c r="D170" s="66"/>
      <c r="E170" s="66"/>
      <c r="F170" s="66"/>
      <c r="G170" s="66"/>
      <c r="H170" s="68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</row>
    <row r="171" spans="1:20" ht="14.25" customHeight="1">
      <c r="A171" s="66"/>
      <c r="B171" s="66"/>
      <c r="C171" s="66"/>
      <c r="D171" s="66"/>
      <c r="E171" s="66"/>
      <c r="F171" s="66"/>
      <c r="G171" s="66"/>
      <c r="H171" s="68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</row>
    <row r="172" spans="1:20" ht="14.25" customHeight="1">
      <c r="A172" s="66"/>
      <c r="B172" s="66"/>
      <c r="C172" s="66"/>
      <c r="D172" s="66"/>
      <c r="E172" s="66"/>
      <c r="F172" s="66"/>
      <c r="G172" s="66"/>
      <c r="H172" s="68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</row>
    <row r="173" spans="1:20" ht="14.25" customHeight="1">
      <c r="A173" s="66"/>
      <c r="B173" s="66"/>
      <c r="C173" s="66"/>
      <c r="D173" s="66"/>
      <c r="E173" s="66"/>
      <c r="F173" s="66"/>
      <c r="G173" s="66"/>
      <c r="H173" s="68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</row>
    <row r="174" spans="1:20" ht="14.25" customHeight="1">
      <c r="A174" s="66"/>
      <c r="B174" s="66"/>
      <c r="C174" s="66"/>
      <c r="D174" s="66"/>
      <c r="E174" s="66"/>
      <c r="F174" s="66"/>
      <c r="G174" s="66"/>
      <c r="H174" s="68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</row>
    <row r="175" spans="1:20" ht="14.25" customHeight="1">
      <c r="A175" s="66"/>
      <c r="B175" s="66"/>
      <c r="C175" s="66"/>
      <c r="D175" s="66"/>
      <c r="E175" s="66"/>
      <c r="F175" s="66"/>
      <c r="G175" s="66"/>
      <c r="H175" s="68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</row>
    <row r="176" spans="1:20" ht="14.25" customHeight="1">
      <c r="A176" s="66"/>
      <c r="B176" s="66"/>
      <c r="C176" s="66"/>
      <c r="D176" s="66"/>
      <c r="E176" s="66"/>
      <c r="F176" s="66"/>
      <c r="G176" s="66"/>
      <c r="H176" s="68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</row>
    <row r="177" spans="1:20" ht="14.25" customHeight="1">
      <c r="A177" s="66"/>
      <c r="B177" s="66"/>
      <c r="C177" s="66"/>
      <c r="D177" s="66"/>
      <c r="E177" s="66"/>
      <c r="F177" s="66"/>
      <c r="G177" s="66"/>
      <c r="H177" s="68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</row>
    <row r="178" spans="1:20" ht="14.25" customHeight="1">
      <c r="A178" s="66"/>
      <c r="B178" s="66"/>
      <c r="C178" s="66"/>
      <c r="D178" s="66"/>
      <c r="E178" s="66"/>
      <c r="F178" s="66"/>
      <c r="G178" s="66"/>
      <c r="H178" s="68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</row>
    <row r="179" spans="1:20" ht="14.25" customHeight="1">
      <c r="A179" s="66"/>
      <c r="B179" s="66"/>
      <c r="C179" s="66"/>
      <c r="D179" s="66"/>
      <c r="E179" s="66"/>
      <c r="F179" s="66"/>
      <c r="G179" s="66"/>
      <c r="H179" s="68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</row>
    <row r="180" spans="1:20" ht="14.25" customHeight="1">
      <c r="A180" s="66"/>
      <c r="B180" s="66"/>
      <c r="C180" s="66"/>
      <c r="D180" s="66"/>
      <c r="E180" s="66"/>
      <c r="F180" s="66"/>
      <c r="G180" s="66"/>
      <c r="H180" s="68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</row>
    <row r="181" spans="1:20" ht="14.25" customHeight="1">
      <c r="A181" s="66"/>
      <c r="B181" s="66"/>
      <c r="C181" s="66"/>
      <c r="D181" s="66"/>
      <c r="E181" s="66"/>
      <c r="F181" s="66"/>
      <c r="G181" s="66"/>
      <c r="H181" s="68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</row>
    <row r="182" spans="1:20" ht="14.25" customHeight="1">
      <c r="A182" s="66"/>
      <c r="B182" s="66"/>
      <c r="C182" s="66"/>
      <c r="D182" s="66"/>
      <c r="E182" s="66"/>
      <c r="F182" s="66"/>
      <c r="G182" s="66"/>
      <c r="H182" s="68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</row>
    <row r="183" spans="1:20" ht="14.25" customHeight="1">
      <c r="A183" s="66"/>
      <c r="B183" s="66"/>
      <c r="C183" s="66"/>
      <c r="D183" s="66"/>
      <c r="E183" s="66"/>
      <c r="F183" s="66"/>
      <c r="G183" s="66"/>
      <c r="H183" s="68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</row>
    <row r="184" spans="1:20" ht="14.25" customHeight="1">
      <c r="A184" s="66"/>
      <c r="B184" s="66"/>
      <c r="C184" s="66"/>
      <c r="D184" s="66"/>
      <c r="E184" s="66"/>
      <c r="F184" s="66"/>
      <c r="G184" s="66"/>
      <c r="H184" s="68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</row>
    <row r="185" spans="1:20" ht="14.25" customHeight="1">
      <c r="A185" s="66"/>
      <c r="B185" s="66"/>
      <c r="C185" s="66"/>
      <c r="D185" s="66"/>
      <c r="E185" s="66"/>
      <c r="F185" s="66"/>
      <c r="G185" s="66"/>
      <c r="H185" s="68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</row>
    <row r="186" spans="1:20" ht="14.25" customHeight="1">
      <c r="A186" s="66"/>
      <c r="B186" s="66"/>
      <c r="C186" s="66"/>
      <c r="D186" s="66"/>
      <c r="E186" s="66"/>
      <c r="F186" s="66"/>
      <c r="G186" s="66"/>
      <c r="H186" s="68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</row>
    <row r="187" spans="1:20" ht="14.25" customHeight="1">
      <c r="A187" s="66"/>
      <c r="B187" s="66"/>
      <c r="C187" s="66"/>
      <c r="D187" s="66"/>
      <c r="E187" s="66"/>
      <c r="F187" s="66"/>
      <c r="G187" s="66"/>
      <c r="H187" s="68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</row>
    <row r="188" spans="1:20" ht="14.25" customHeight="1">
      <c r="A188" s="66"/>
      <c r="B188" s="66"/>
      <c r="C188" s="66"/>
      <c r="D188" s="66"/>
      <c r="E188" s="66"/>
      <c r="F188" s="66"/>
      <c r="G188" s="66"/>
      <c r="H188" s="68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</row>
    <row r="189" spans="1:20" ht="14.25" customHeight="1">
      <c r="A189" s="66"/>
      <c r="B189" s="66"/>
      <c r="C189" s="66"/>
      <c r="D189" s="66"/>
      <c r="E189" s="66"/>
      <c r="F189" s="66"/>
      <c r="G189" s="66"/>
      <c r="H189" s="68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</row>
    <row r="190" spans="1:20" ht="14.25" customHeight="1">
      <c r="A190" s="66"/>
      <c r="B190" s="66"/>
      <c r="C190" s="66"/>
      <c r="D190" s="66"/>
      <c r="E190" s="66"/>
      <c r="F190" s="66"/>
      <c r="G190" s="66"/>
      <c r="H190" s="68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</row>
    <row r="191" spans="1:20" ht="14.25" customHeight="1">
      <c r="A191" s="66"/>
      <c r="B191" s="66"/>
      <c r="C191" s="66"/>
      <c r="D191" s="66"/>
      <c r="E191" s="66"/>
      <c r="F191" s="66"/>
      <c r="G191" s="66"/>
      <c r="H191" s="68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</row>
    <row r="192" spans="1:20" ht="14.25" customHeight="1">
      <c r="A192" s="66"/>
      <c r="B192" s="66"/>
      <c r="C192" s="66"/>
      <c r="D192" s="66"/>
      <c r="E192" s="66"/>
      <c r="F192" s="66"/>
      <c r="G192" s="66"/>
      <c r="H192" s="68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</row>
    <row r="193" spans="1:20" ht="14.25" customHeight="1">
      <c r="A193" s="66"/>
      <c r="B193" s="66"/>
      <c r="C193" s="66"/>
      <c r="D193" s="66"/>
      <c r="E193" s="66"/>
      <c r="F193" s="66"/>
      <c r="G193" s="66"/>
      <c r="H193" s="68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</row>
    <row r="194" spans="1:20" ht="14.25" customHeight="1">
      <c r="A194" s="66"/>
      <c r="B194" s="66"/>
      <c r="C194" s="66"/>
      <c r="D194" s="66"/>
      <c r="E194" s="66"/>
      <c r="F194" s="66"/>
      <c r="G194" s="66"/>
      <c r="H194" s="68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</row>
    <row r="195" spans="1:20" ht="14.25" customHeight="1">
      <c r="A195" s="66"/>
      <c r="B195" s="66"/>
      <c r="C195" s="66"/>
      <c r="D195" s="66"/>
      <c r="E195" s="66"/>
      <c r="F195" s="66"/>
      <c r="G195" s="66"/>
      <c r="H195" s="68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</row>
    <row r="196" spans="1:20" ht="14.25" customHeight="1">
      <c r="A196" s="66"/>
      <c r="B196" s="66"/>
      <c r="C196" s="66"/>
      <c r="D196" s="66"/>
      <c r="E196" s="66"/>
      <c r="F196" s="66"/>
      <c r="G196" s="66"/>
      <c r="H196" s="68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</row>
    <row r="197" spans="1:20" ht="14.25" customHeight="1">
      <c r="A197" s="66"/>
      <c r="B197" s="66"/>
      <c r="C197" s="66"/>
      <c r="D197" s="66"/>
      <c r="E197" s="66"/>
      <c r="F197" s="66"/>
      <c r="G197" s="66"/>
      <c r="H197" s="68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</row>
    <row r="198" spans="1:20" ht="14.25" customHeight="1">
      <c r="A198" s="66"/>
      <c r="B198" s="66"/>
      <c r="C198" s="66"/>
      <c r="D198" s="66"/>
      <c r="E198" s="66"/>
      <c r="F198" s="66"/>
      <c r="G198" s="66"/>
      <c r="H198" s="68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</row>
    <row r="199" spans="1:20" ht="14.25" customHeight="1">
      <c r="A199" s="66"/>
      <c r="B199" s="66"/>
      <c r="C199" s="66"/>
      <c r="D199" s="66"/>
      <c r="E199" s="66"/>
      <c r="F199" s="66"/>
      <c r="G199" s="66"/>
      <c r="H199" s="68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</row>
    <row r="200" spans="1:20" ht="14.25" customHeight="1">
      <c r="A200" s="66"/>
      <c r="B200" s="66"/>
      <c r="C200" s="66"/>
      <c r="D200" s="66"/>
      <c r="E200" s="66"/>
      <c r="F200" s="66"/>
      <c r="G200" s="66"/>
      <c r="H200" s="68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</row>
    <row r="201" spans="1:20" ht="14.25" customHeight="1">
      <c r="A201" s="66"/>
      <c r="B201" s="66"/>
      <c r="C201" s="66"/>
      <c r="D201" s="66"/>
      <c r="E201" s="66"/>
      <c r="F201" s="66"/>
      <c r="G201" s="66"/>
      <c r="H201" s="68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</row>
    <row r="202" spans="1:20" ht="14.25" customHeight="1">
      <c r="A202" s="66"/>
      <c r="B202" s="66"/>
      <c r="C202" s="66"/>
      <c r="D202" s="66"/>
      <c r="E202" s="66"/>
      <c r="F202" s="66"/>
      <c r="G202" s="66"/>
      <c r="H202" s="68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</row>
    <row r="203" spans="1:20" ht="14.25" customHeight="1">
      <c r="A203" s="66"/>
      <c r="B203" s="66"/>
      <c r="C203" s="66"/>
      <c r="D203" s="66"/>
      <c r="E203" s="66"/>
      <c r="F203" s="66"/>
      <c r="G203" s="66"/>
      <c r="H203" s="68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</row>
    <row r="204" spans="1:20" ht="14.25" customHeight="1">
      <c r="A204" s="66"/>
      <c r="B204" s="66"/>
      <c r="C204" s="66"/>
      <c r="D204" s="66"/>
      <c r="E204" s="66"/>
      <c r="F204" s="66"/>
      <c r="G204" s="66"/>
      <c r="H204" s="68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</row>
    <row r="205" spans="1:20" ht="14.25" customHeight="1">
      <c r="A205" s="66"/>
      <c r="B205" s="66"/>
      <c r="C205" s="66"/>
      <c r="D205" s="66"/>
      <c r="E205" s="66"/>
      <c r="F205" s="66"/>
      <c r="G205" s="66"/>
      <c r="H205" s="68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</row>
    <row r="206" spans="1:20" ht="14.25" customHeight="1">
      <c r="A206" s="66"/>
      <c r="B206" s="66"/>
      <c r="C206" s="66"/>
      <c r="D206" s="66"/>
      <c r="E206" s="66"/>
      <c r="F206" s="66"/>
      <c r="G206" s="66"/>
      <c r="H206" s="68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</row>
    <row r="207" spans="1:20" ht="14.25" customHeight="1">
      <c r="A207" s="66"/>
      <c r="B207" s="66"/>
      <c r="C207" s="66"/>
      <c r="D207" s="66"/>
      <c r="E207" s="66"/>
      <c r="F207" s="66"/>
      <c r="G207" s="66"/>
      <c r="H207" s="68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</row>
    <row r="208" spans="1:20" ht="14.25" customHeight="1">
      <c r="A208" s="66"/>
      <c r="B208" s="66"/>
      <c r="C208" s="66"/>
      <c r="D208" s="66"/>
      <c r="E208" s="66"/>
      <c r="F208" s="66"/>
      <c r="G208" s="66"/>
      <c r="H208" s="68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</row>
    <row r="209" spans="1:20" ht="14.25" customHeight="1">
      <c r="A209" s="66"/>
      <c r="B209" s="66"/>
      <c r="C209" s="66"/>
      <c r="D209" s="66"/>
      <c r="E209" s="66"/>
      <c r="F209" s="66"/>
      <c r="G209" s="66"/>
      <c r="H209" s="68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</row>
    <row r="210" spans="1:20" ht="14.25" customHeight="1">
      <c r="A210" s="66"/>
      <c r="B210" s="66"/>
      <c r="C210" s="66"/>
      <c r="D210" s="66"/>
      <c r="E210" s="66"/>
      <c r="F210" s="66"/>
      <c r="G210" s="66"/>
      <c r="H210" s="68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</row>
    <row r="211" spans="1:20" ht="14.25" customHeight="1">
      <c r="A211" s="66"/>
      <c r="B211" s="66"/>
      <c r="C211" s="66"/>
      <c r="D211" s="66"/>
      <c r="E211" s="66"/>
      <c r="F211" s="66"/>
      <c r="G211" s="66"/>
      <c r="H211" s="68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</row>
    <row r="212" spans="1:20" ht="14.25" customHeight="1">
      <c r="A212" s="66"/>
      <c r="B212" s="66"/>
      <c r="C212" s="66"/>
      <c r="D212" s="66"/>
      <c r="E212" s="66"/>
      <c r="F212" s="66"/>
      <c r="G212" s="66"/>
      <c r="H212" s="68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</row>
    <row r="213" spans="1:20" ht="14.25" customHeight="1">
      <c r="A213" s="66"/>
      <c r="B213" s="66"/>
      <c r="C213" s="66"/>
      <c r="D213" s="66"/>
      <c r="E213" s="66"/>
      <c r="F213" s="66"/>
      <c r="G213" s="66"/>
      <c r="H213" s="68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</row>
    <row r="214" spans="1:20" ht="14.25" customHeight="1">
      <c r="A214" s="66"/>
      <c r="B214" s="66"/>
      <c r="C214" s="66"/>
      <c r="D214" s="66"/>
      <c r="E214" s="66"/>
      <c r="F214" s="66"/>
      <c r="G214" s="66"/>
      <c r="H214" s="68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</row>
    <row r="215" spans="1:20" ht="14.25" customHeight="1">
      <c r="A215" s="66"/>
      <c r="B215" s="66"/>
      <c r="C215" s="66"/>
      <c r="D215" s="66"/>
      <c r="E215" s="66"/>
      <c r="F215" s="66"/>
      <c r="G215" s="66"/>
      <c r="H215" s="68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</row>
    <row r="216" spans="1:20" ht="14.25" customHeight="1">
      <c r="A216" s="66"/>
      <c r="B216" s="66"/>
      <c r="C216" s="66"/>
      <c r="D216" s="66"/>
      <c r="E216" s="66"/>
      <c r="F216" s="66"/>
      <c r="G216" s="66"/>
      <c r="H216" s="68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</row>
    <row r="217" spans="1:20" ht="14.25" customHeight="1">
      <c r="A217" s="66"/>
      <c r="B217" s="66"/>
      <c r="C217" s="66"/>
      <c r="D217" s="66"/>
      <c r="E217" s="66"/>
      <c r="F217" s="66"/>
      <c r="G217" s="66"/>
      <c r="H217" s="68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</row>
    <row r="218" spans="1:20" ht="14.25" customHeight="1">
      <c r="A218" s="66"/>
      <c r="B218" s="66"/>
      <c r="C218" s="66"/>
      <c r="D218" s="66"/>
      <c r="E218" s="66"/>
      <c r="F218" s="66"/>
      <c r="G218" s="66"/>
      <c r="H218" s="68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</row>
    <row r="219" spans="1:20" ht="14.25" customHeight="1">
      <c r="A219" s="66"/>
      <c r="B219" s="66"/>
      <c r="C219" s="66"/>
      <c r="D219" s="66"/>
      <c r="E219" s="66"/>
      <c r="F219" s="66"/>
      <c r="G219" s="66"/>
      <c r="H219" s="68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</row>
    <row r="220" spans="1:20" ht="14.25" customHeight="1">
      <c r="A220" s="66"/>
      <c r="B220" s="66"/>
      <c r="C220" s="66"/>
      <c r="D220" s="66"/>
      <c r="E220" s="66"/>
      <c r="F220" s="66"/>
      <c r="G220" s="66"/>
      <c r="H220" s="68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</row>
    <row r="221" spans="1:20" ht="14.25" customHeight="1">
      <c r="A221" s="66"/>
      <c r="B221" s="66"/>
      <c r="C221" s="66"/>
      <c r="D221" s="66"/>
      <c r="E221" s="66"/>
      <c r="F221" s="66"/>
      <c r="G221" s="66"/>
      <c r="H221" s="68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</row>
    <row r="222" spans="1:20" ht="14.25" customHeight="1">
      <c r="A222" s="66"/>
      <c r="B222" s="66"/>
      <c r="C222" s="66"/>
      <c r="D222" s="66"/>
      <c r="E222" s="66"/>
      <c r="F222" s="66"/>
      <c r="G222" s="66"/>
      <c r="H222" s="68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</row>
    <row r="223" spans="1:20" ht="14.25" customHeight="1">
      <c r="A223" s="66"/>
      <c r="B223" s="66"/>
      <c r="C223" s="66"/>
      <c r="D223" s="66"/>
      <c r="E223" s="66"/>
      <c r="F223" s="66"/>
      <c r="G223" s="66"/>
      <c r="H223" s="68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</row>
    <row r="224" spans="1:20" ht="14.25" customHeight="1">
      <c r="A224" s="66"/>
      <c r="B224" s="66"/>
      <c r="C224" s="66"/>
      <c r="D224" s="66"/>
      <c r="E224" s="66"/>
      <c r="F224" s="66"/>
      <c r="G224" s="66"/>
      <c r="H224" s="68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</row>
    <row r="225" spans="1:20" ht="14.25" customHeight="1">
      <c r="A225" s="66"/>
      <c r="B225" s="66"/>
      <c r="C225" s="66"/>
      <c r="D225" s="66"/>
      <c r="E225" s="66"/>
      <c r="F225" s="66"/>
      <c r="G225" s="66"/>
      <c r="H225" s="68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</row>
    <row r="226" spans="1:20" ht="14.25" customHeight="1">
      <c r="A226" s="66"/>
      <c r="B226" s="66"/>
      <c r="C226" s="66"/>
      <c r="D226" s="66"/>
      <c r="E226" s="66"/>
      <c r="F226" s="66"/>
      <c r="G226" s="66"/>
      <c r="H226" s="68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</row>
    <row r="227" spans="1:20" ht="14.25" customHeight="1">
      <c r="A227" s="66"/>
      <c r="B227" s="66"/>
      <c r="C227" s="66"/>
      <c r="D227" s="66"/>
      <c r="E227" s="66"/>
      <c r="F227" s="66"/>
      <c r="G227" s="66"/>
      <c r="H227" s="68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</row>
    <row r="228" spans="1:20" ht="14.25" customHeight="1">
      <c r="A228" s="66"/>
      <c r="B228" s="66"/>
      <c r="C228" s="66"/>
      <c r="D228" s="66"/>
      <c r="E228" s="66"/>
      <c r="F228" s="66"/>
      <c r="G228" s="66"/>
      <c r="H228" s="68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</row>
    <row r="229" spans="1:20" ht="14.25" customHeight="1">
      <c r="A229" s="66"/>
      <c r="B229" s="66"/>
      <c r="C229" s="66"/>
      <c r="D229" s="66"/>
      <c r="E229" s="66"/>
      <c r="F229" s="66"/>
      <c r="G229" s="66"/>
      <c r="H229" s="68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</row>
    <row r="230" spans="1:20" ht="14.25" customHeight="1">
      <c r="A230" s="66"/>
      <c r="B230" s="66"/>
      <c r="C230" s="66"/>
      <c r="D230" s="66"/>
      <c r="E230" s="66"/>
      <c r="F230" s="66"/>
      <c r="G230" s="66"/>
      <c r="H230" s="68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</row>
    <row r="231" spans="1:20" ht="14.25" customHeight="1">
      <c r="A231" s="66"/>
      <c r="B231" s="66"/>
      <c r="C231" s="66"/>
      <c r="D231" s="66"/>
      <c r="E231" s="66"/>
      <c r="F231" s="66"/>
      <c r="G231" s="66"/>
      <c r="H231" s="68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</row>
    <row r="232" spans="1:20" ht="14.25" customHeight="1">
      <c r="A232" s="66"/>
      <c r="B232" s="66"/>
      <c r="C232" s="66"/>
      <c r="D232" s="66"/>
      <c r="E232" s="66"/>
      <c r="F232" s="66"/>
      <c r="G232" s="66"/>
      <c r="H232" s="68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</row>
    <row r="233" spans="1:20" ht="14.25" customHeight="1">
      <c r="A233" s="66"/>
      <c r="B233" s="66"/>
      <c r="C233" s="66"/>
      <c r="D233" s="66"/>
      <c r="E233" s="66"/>
      <c r="F233" s="66"/>
      <c r="G233" s="66"/>
      <c r="H233" s="68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</row>
    <row r="234" spans="1:20" ht="14.25" customHeight="1">
      <c r="A234" s="66"/>
      <c r="B234" s="66"/>
      <c r="C234" s="66"/>
      <c r="D234" s="66"/>
      <c r="E234" s="66"/>
      <c r="F234" s="66"/>
      <c r="G234" s="66"/>
      <c r="H234" s="68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</row>
    <row r="235" spans="1:20" ht="14.25" customHeight="1">
      <c r="A235" s="66"/>
      <c r="B235" s="66"/>
      <c r="C235" s="66"/>
      <c r="D235" s="66"/>
      <c r="E235" s="66"/>
      <c r="F235" s="66"/>
      <c r="G235" s="66"/>
      <c r="H235" s="68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</row>
    <row r="236" spans="1:20" ht="14.25" customHeight="1">
      <c r="A236" s="66"/>
      <c r="B236" s="66"/>
      <c r="C236" s="66"/>
      <c r="D236" s="66"/>
      <c r="E236" s="66"/>
      <c r="F236" s="66"/>
      <c r="G236" s="66"/>
      <c r="H236" s="68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</row>
    <row r="237" spans="1:20" ht="14.25" customHeight="1">
      <c r="A237" s="66"/>
      <c r="B237" s="66"/>
      <c r="C237" s="66"/>
      <c r="D237" s="66"/>
      <c r="E237" s="66"/>
      <c r="F237" s="66"/>
      <c r="G237" s="66"/>
      <c r="H237" s="68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</row>
    <row r="238" spans="1:20" ht="14.25" customHeight="1">
      <c r="A238" s="66"/>
      <c r="B238" s="66"/>
      <c r="C238" s="66"/>
      <c r="D238" s="66"/>
      <c r="E238" s="66"/>
      <c r="F238" s="66"/>
      <c r="G238" s="66"/>
      <c r="H238" s="68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</row>
    <row r="239" spans="1:20" ht="14.25" customHeight="1">
      <c r="A239" s="66"/>
      <c r="B239" s="66"/>
      <c r="C239" s="66"/>
      <c r="D239" s="66"/>
      <c r="E239" s="66"/>
      <c r="F239" s="66"/>
      <c r="G239" s="66"/>
      <c r="H239" s="68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</row>
    <row r="240" spans="1:20" ht="14.25" customHeight="1">
      <c r="A240" s="66"/>
      <c r="B240" s="66"/>
      <c r="C240" s="66"/>
      <c r="D240" s="66"/>
      <c r="E240" s="66"/>
      <c r="F240" s="66"/>
      <c r="G240" s="66"/>
      <c r="H240" s="68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</row>
    <row r="241" spans="1:20" ht="14.25" customHeight="1">
      <c r="A241" s="66"/>
      <c r="B241" s="66"/>
      <c r="C241" s="66"/>
      <c r="D241" s="66"/>
      <c r="E241" s="66"/>
      <c r="F241" s="66"/>
      <c r="G241" s="66"/>
      <c r="H241" s="68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</row>
    <row r="242" spans="1:20" ht="14.25" customHeight="1">
      <c r="A242" s="66"/>
      <c r="B242" s="66"/>
      <c r="C242" s="66"/>
      <c r="D242" s="66"/>
      <c r="E242" s="66"/>
      <c r="F242" s="66"/>
      <c r="G242" s="66"/>
      <c r="H242" s="68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</row>
    <row r="243" spans="1:20" ht="14.25" customHeight="1">
      <c r="A243" s="66"/>
      <c r="B243" s="66"/>
      <c r="C243" s="66"/>
      <c r="D243" s="66"/>
      <c r="E243" s="66"/>
      <c r="F243" s="66"/>
      <c r="G243" s="66"/>
      <c r="H243" s="68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</row>
    <row r="244" spans="1:20" ht="14.25" customHeight="1">
      <c r="A244" s="66"/>
      <c r="B244" s="66"/>
      <c r="C244" s="66"/>
      <c r="D244" s="66"/>
      <c r="E244" s="66"/>
      <c r="F244" s="66"/>
      <c r="G244" s="66"/>
      <c r="H244" s="68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</row>
    <row r="245" spans="1:20" ht="14.25" customHeight="1">
      <c r="A245" s="66"/>
      <c r="B245" s="66"/>
      <c r="C245" s="66"/>
      <c r="D245" s="66"/>
      <c r="E245" s="66"/>
      <c r="F245" s="66"/>
      <c r="G245" s="66"/>
      <c r="H245" s="68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</row>
    <row r="246" spans="1:20" ht="14.25" customHeight="1">
      <c r="A246" s="66"/>
      <c r="B246" s="66"/>
      <c r="C246" s="66"/>
      <c r="D246" s="66"/>
      <c r="E246" s="66"/>
      <c r="F246" s="66"/>
      <c r="G246" s="66"/>
      <c r="H246" s="68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</row>
    <row r="247" spans="1:20" ht="14.25" customHeight="1">
      <c r="A247" s="66"/>
      <c r="B247" s="66"/>
      <c r="C247" s="66"/>
      <c r="D247" s="66"/>
      <c r="E247" s="66"/>
      <c r="F247" s="66"/>
      <c r="G247" s="66"/>
      <c r="H247" s="68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</row>
    <row r="248" spans="1:20" ht="14.25" customHeight="1">
      <c r="A248" s="66"/>
      <c r="B248" s="66"/>
      <c r="C248" s="66"/>
      <c r="D248" s="66"/>
      <c r="E248" s="66"/>
      <c r="F248" s="66"/>
      <c r="G248" s="66"/>
      <c r="H248" s="68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</row>
    <row r="249" spans="1:20" ht="14.25" customHeight="1">
      <c r="A249" s="66"/>
      <c r="B249" s="66"/>
      <c r="C249" s="66"/>
      <c r="D249" s="66"/>
      <c r="E249" s="66"/>
      <c r="F249" s="66"/>
      <c r="G249" s="66"/>
      <c r="H249" s="68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</row>
    <row r="250" spans="1:20" ht="14.25" customHeight="1">
      <c r="A250" s="66"/>
      <c r="B250" s="66"/>
      <c r="C250" s="66"/>
      <c r="D250" s="66"/>
      <c r="E250" s="66"/>
      <c r="F250" s="66"/>
      <c r="G250" s="66"/>
      <c r="H250" s="68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</row>
    <row r="251" spans="1:20" ht="14.25" customHeight="1">
      <c r="A251" s="66"/>
      <c r="B251" s="66"/>
      <c r="C251" s="66"/>
      <c r="D251" s="66"/>
      <c r="E251" s="66"/>
      <c r="F251" s="66"/>
      <c r="G251" s="66"/>
      <c r="H251" s="68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</row>
    <row r="252" spans="1:20" ht="14.25" customHeight="1">
      <c r="A252" s="66"/>
      <c r="B252" s="66"/>
      <c r="C252" s="66"/>
      <c r="D252" s="66"/>
      <c r="E252" s="66"/>
      <c r="F252" s="66"/>
      <c r="G252" s="66"/>
      <c r="H252" s="68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</row>
    <row r="253" spans="1:20" ht="14.25" customHeight="1">
      <c r="A253" s="66"/>
      <c r="B253" s="66"/>
      <c r="C253" s="66"/>
      <c r="D253" s="66"/>
      <c r="E253" s="66"/>
      <c r="F253" s="66"/>
      <c r="G253" s="66"/>
      <c r="H253" s="68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</row>
    <row r="254" spans="1:20" ht="14.25" customHeight="1">
      <c r="A254" s="66"/>
      <c r="B254" s="66"/>
      <c r="C254" s="66"/>
      <c r="D254" s="66"/>
      <c r="E254" s="66"/>
      <c r="F254" s="66"/>
      <c r="G254" s="66"/>
      <c r="H254" s="68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</row>
    <row r="255" spans="1:20" ht="14.25" customHeight="1">
      <c r="A255" s="66"/>
      <c r="B255" s="66"/>
      <c r="C255" s="66"/>
      <c r="D255" s="66"/>
      <c r="E255" s="66"/>
      <c r="F255" s="66"/>
      <c r="G255" s="66"/>
      <c r="H255" s="68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</row>
    <row r="256" spans="1:20" ht="14.25" customHeight="1">
      <c r="A256" s="66"/>
      <c r="B256" s="66"/>
      <c r="C256" s="66"/>
      <c r="D256" s="66"/>
      <c r="E256" s="66"/>
      <c r="F256" s="66"/>
      <c r="G256" s="66"/>
      <c r="H256" s="68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</row>
    <row r="257" spans="1:20" ht="14.25" customHeight="1">
      <c r="A257" s="66"/>
      <c r="B257" s="66"/>
      <c r="C257" s="66"/>
      <c r="D257" s="66"/>
      <c r="E257" s="66"/>
      <c r="F257" s="66"/>
      <c r="G257" s="66"/>
      <c r="H257" s="68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</row>
    <row r="258" spans="1:20" ht="14.25" customHeight="1">
      <c r="A258" s="66"/>
      <c r="B258" s="66"/>
      <c r="C258" s="66"/>
      <c r="D258" s="66"/>
      <c r="E258" s="66"/>
      <c r="F258" s="66"/>
      <c r="G258" s="66"/>
      <c r="H258" s="68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</row>
    <row r="259" spans="1:20" ht="14.25" customHeight="1">
      <c r="A259" s="66"/>
      <c r="B259" s="66"/>
      <c r="C259" s="66"/>
      <c r="D259" s="66"/>
      <c r="E259" s="66"/>
      <c r="F259" s="66"/>
      <c r="G259" s="66"/>
      <c r="H259" s="68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</row>
    <row r="260" spans="1:20" ht="14.25" customHeight="1">
      <c r="A260" s="66"/>
      <c r="B260" s="66"/>
      <c r="C260" s="66"/>
      <c r="D260" s="66"/>
      <c r="E260" s="66"/>
      <c r="F260" s="66"/>
      <c r="G260" s="66"/>
      <c r="H260" s="68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</row>
    <row r="261" spans="1:20" ht="14.25" customHeight="1">
      <c r="A261" s="66"/>
      <c r="B261" s="66"/>
      <c r="C261" s="66"/>
      <c r="D261" s="66"/>
      <c r="E261" s="66"/>
      <c r="F261" s="66"/>
      <c r="G261" s="66"/>
      <c r="H261" s="68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</row>
    <row r="262" spans="1:20" ht="14.25" customHeight="1">
      <c r="A262" s="66"/>
      <c r="B262" s="66"/>
      <c r="C262" s="66"/>
      <c r="D262" s="66"/>
      <c r="E262" s="66"/>
      <c r="F262" s="66"/>
      <c r="G262" s="66"/>
      <c r="H262" s="68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</row>
    <row r="263" spans="1:20" ht="14.25" customHeight="1">
      <c r="A263" s="66"/>
      <c r="B263" s="66"/>
      <c r="C263" s="66"/>
      <c r="D263" s="66"/>
      <c r="E263" s="66"/>
      <c r="F263" s="66"/>
      <c r="G263" s="66"/>
      <c r="H263" s="68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</row>
    <row r="264" spans="1:20" ht="14.25" customHeight="1">
      <c r="A264" s="66"/>
      <c r="B264" s="66"/>
      <c r="C264" s="66"/>
      <c r="D264" s="66"/>
      <c r="E264" s="66"/>
      <c r="F264" s="66"/>
      <c r="G264" s="66"/>
      <c r="H264" s="68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</row>
    <row r="265" spans="1:20" ht="14.25" customHeight="1">
      <c r="A265" s="66"/>
      <c r="B265" s="66"/>
      <c r="C265" s="66"/>
      <c r="D265" s="66"/>
      <c r="E265" s="66"/>
      <c r="F265" s="66"/>
      <c r="G265" s="66"/>
      <c r="H265" s="68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</row>
    <row r="266" spans="1:20" ht="14.25" customHeight="1">
      <c r="A266" s="66"/>
      <c r="B266" s="66"/>
      <c r="C266" s="66"/>
      <c r="D266" s="66"/>
      <c r="E266" s="66"/>
      <c r="F266" s="66"/>
      <c r="G266" s="66"/>
      <c r="H266" s="68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</row>
    <row r="267" spans="1:20" ht="14.25" customHeight="1">
      <c r="A267" s="66"/>
      <c r="B267" s="66"/>
      <c r="C267" s="66"/>
      <c r="D267" s="66"/>
      <c r="E267" s="66"/>
      <c r="F267" s="66"/>
      <c r="G267" s="66"/>
      <c r="H267" s="68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</row>
    <row r="268" spans="1:20" ht="14.25" customHeight="1">
      <c r="A268" s="66"/>
      <c r="B268" s="66"/>
      <c r="C268" s="66"/>
      <c r="D268" s="66"/>
      <c r="E268" s="66"/>
      <c r="F268" s="66"/>
      <c r="G268" s="66"/>
      <c r="H268" s="68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</row>
    <row r="269" spans="1:20" ht="14.25" customHeight="1">
      <c r="A269" s="66"/>
      <c r="B269" s="66"/>
      <c r="C269" s="66"/>
      <c r="D269" s="66"/>
      <c r="E269" s="66"/>
      <c r="F269" s="66"/>
      <c r="G269" s="66"/>
      <c r="H269" s="68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</row>
    <row r="270" spans="1:20" ht="14.25" customHeight="1">
      <c r="A270" s="66"/>
      <c r="B270" s="66"/>
      <c r="C270" s="66"/>
      <c r="D270" s="66"/>
      <c r="E270" s="66"/>
      <c r="F270" s="66"/>
      <c r="G270" s="66"/>
      <c r="H270" s="68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</row>
    <row r="271" spans="1:20" ht="14.25" customHeight="1">
      <c r="A271" s="66"/>
      <c r="B271" s="66"/>
      <c r="C271" s="66"/>
      <c r="D271" s="66"/>
      <c r="E271" s="66"/>
      <c r="F271" s="66"/>
      <c r="G271" s="66"/>
      <c r="H271" s="68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</row>
    <row r="272" spans="1:20" ht="14.25" customHeight="1">
      <c r="A272" s="66"/>
      <c r="B272" s="66"/>
      <c r="C272" s="66"/>
      <c r="D272" s="66"/>
      <c r="E272" s="66"/>
      <c r="F272" s="66"/>
      <c r="G272" s="66"/>
      <c r="H272" s="68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</row>
    <row r="273" spans="1:20" ht="14.25" customHeight="1">
      <c r="A273" s="66"/>
      <c r="B273" s="66"/>
      <c r="C273" s="66"/>
      <c r="D273" s="66"/>
      <c r="E273" s="66"/>
      <c r="F273" s="66"/>
      <c r="G273" s="66"/>
      <c r="H273" s="68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</row>
    <row r="274" spans="1:20" ht="14.25" customHeight="1">
      <c r="A274" s="66"/>
      <c r="B274" s="66"/>
      <c r="C274" s="66"/>
      <c r="D274" s="66"/>
      <c r="E274" s="66"/>
      <c r="F274" s="66"/>
      <c r="G274" s="66"/>
      <c r="H274" s="68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</row>
    <row r="275" spans="1:20" ht="14.25" customHeight="1">
      <c r="A275" s="66"/>
      <c r="B275" s="66"/>
      <c r="C275" s="66"/>
      <c r="D275" s="66"/>
      <c r="E275" s="66"/>
      <c r="F275" s="66"/>
      <c r="G275" s="66"/>
      <c r="H275" s="68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</row>
    <row r="276" spans="1:20" ht="14.25" customHeight="1">
      <c r="A276" s="66"/>
      <c r="B276" s="66"/>
      <c r="C276" s="66"/>
      <c r="D276" s="66"/>
      <c r="E276" s="66"/>
      <c r="F276" s="66"/>
      <c r="G276" s="66"/>
      <c r="H276" s="68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</row>
    <row r="277" spans="1:20" ht="14.25" customHeight="1">
      <c r="A277" s="66"/>
      <c r="B277" s="66"/>
      <c r="C277" s="66"/>
      <c r="D277" s="66"/>
      <c r="E277" s="66"/>
      <c r="F277" s="66"/>
      <c r="G277" s="66"/>
      <c r="H277" s="68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</row>
    <row r="278" spans="1:20" ht="14.25" customHeight="1">
      <c r="A278" s="66"/>
      <c r="B278" s="66"/>
      <c r="C278" s="66"/>
      <c r="D278" s="66"/>
      <c r="E278" s="66"/>
      <c r="F278" s="66"/>
      <c r="G278" s="66"/>
      <c r="H278" s="68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</row>
    <row r="279" spans="1:20" ht="14.25" customHeight="1">
      <c r="A279" s="66"/>
      <c r="B279" s="66"/>
      <c r="C279" s="66"/>
      <c r="D279" s="66"/>
      <c r="E279" s="66"/>
      <c r="F279" s="66"/>
      <c r="G279" s="66"/>
      <c r="H279" s="68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</row>
    <row r="280" spans="1:20" ht="14.25" customHeight="1">
      <c r="A280" s="66"/>
      <c r="B280" s="66"/>
      <c r="C280" s="66"/>
      <c r="D280" s="66"/>
      <c r="E280" s="66"/>
      <c r="F280" s="66"/>
      <c r="G280" s="66"/>
      <c r="H280" s="68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</row>
    <row r="281" spans="1:20" ht="14.25" customHeight="1">
      <c r="A281" s="66"/>
      <c r="B281" s="66"/>
      <c r="C281" s="66"/>
      <c r="D281" s="66"/>
      <c r="E281" s="66"/>
      <c r="F281" s="66"/>
      <c r="G281" s="66"/>
      <c r="H281" s="68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</row>
    <row r="282" spans="1:20" ht="14.25" customHeight="1">
      <c r="A282" s="66"/>
      <c r="B282" s="66"/>
      <c r="C282" s="66"/>
      <c r="D282" s="66"/>
      <c r="E282" s="66"/>
      <c r="F282" s="66"/>
      <c r="G282" s="66"/>
      <c r="H282" s="68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</row>
    <row r="283" spans="1:20" ht="14.25" customHeight="1">
      <c r="A283" s="66"/>
      <c r="B283" s="66"/>
      <c r="C283" s="66"/>
      <c r="D283" s="66"/>
      <c r="E283" s="66"/>
      <c r="F283" s="66"/>
      <c r="G283" s="66"/>
      <c r="H283" s="68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</row>
    <row r="284" spans="1:20" ht="14.25" customHeight="1">
      <c r="A284" s="66"/>
      <c r="B284" s="66"/>
      <c r="C284" s="66"/>
      <c r="D284" s="66"/>
      <c r="E284" s="66"/>
      <c r="F284" s="66"/>
      <c r="G284" s="66"/>
      <c r="H284" s="68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</row>
    <row r="285" spans="1:20" ht="14.25" customHeight="1">
      <c r="A285" s="66"/>
      <c r="B285" s="66"/>
      <c r="C285" s="66"/>
      <c r="D285" s="66"/>
      <c r="E285" s="66"/>
      <c r="F285" s="66"/>
      <c r="G285" s="66"/>
      <c r="H285" s="68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</row>
    <row r="286" spans="1:20" ht="14.25" customHeight="1">
      <c r="A286" s="66"/>
      <c r="B286" s="66"/>
      <c r="C286" s="66"/>
      <c r="D286" s="66"/>
      <c r="E286" s="66"/>
      <c r="F286" s="66"/>
      <c r="G286" s="66"/>
      <c r="H286" s="68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</row>
    <row r="287" spans="1:20" ht="14.25" customHeight="1">
      <c r="A287" s="66"/>
      <c r="B287" s="66"/>
      <c r="C287" s="66"/>
      <c r="D287" s="66"/>
      <c r="E287" s="66"/>
      <c r="F287" s="66"/>
      <c r="G287" s="66"/>
      <c r="H287" s="68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</row>
    <row r="288" spans="1:20" ht="14.25" customHeight="1">
      <c r="A288" s="66"/>
      <c r="B288" s="66"/>
      <c r="C288" s="66"/>
      <c r="D288" s="66"/>
      <c r="E288" s="66"/>
      <c r="F288" s="66"/>
      <c r="G288" s="66"/>
      <c r="H288" s="68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</row>
    <row r="289" spans="1:20" ht="14.25" customHeight="1">
      <c r="A289" s="66"/>
      <c r="B289" s="66"/>
      <c r="C289" s="66"/>
      <c r="D289" s="66"/>
      <c r="E289" s="66"/>
      <c r="F289" s="66"/>
      <c r="G289" s="66"/>
      <c r="H289" s="68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</row>
    <row r="290" spans="1:20" ht="14.25" customHeight="1">
      <c r="A290" s="66"/>
      <c r="B290" s="66"/>
      <c r="C290" s="66"/>
      <c r="D290" s="66"/>
      <c r="E290" s="66"/>
      <c r="F290" s="66"/>
      <c r="G290" s="66"/>
      <c r="H290" s="68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</row>
    <row r="291" spans="1:20" ht="14.25" customHeight="1">
      <c r="A291" s="66"/>
      <c r="B291" s="66"/>
      <c r="C291" s="66"/>
      <c r="D291" s="66"/>
      <c r="E291" s="66"/>
      <c r="F291" s="66"/>
      <c r="G291" s="66"/>
      <c r="H291" s="68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</row>
    <row r="292" spans="1:20" ht="14.25" customHeight="1">
      <c r="A292" s="66"/>
      <c r="B292" s="66"/>
      <c r="C292" s="66"/>
      <c r="D292" s="66"/>
      <c r="E292" s="66"/>
      <c r="F292" s="66"/>
      <c r="G292" s="66"/>
      <c r="H292" s="68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</row>
    <row r="293" spans="1:20" ht="14.25" customHeight="1">
      <c r="A293" s="66"/>
      <c r="B293" s="66"/>
      <c r="C293" s="66"/>
      <c r="D293" s="66"/>
      <c r="E293" s="66"/>
      <c r="F293" s="66"/>
      <c r="G293" s="66"/>
      <c r="H293" s="68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</row>
    <row r="294" spans="1:20" ht="14.25" customHeight="1">
      <c r="A294" s="66"/>
      <c r="B294" s="66"/>
      <c r="C294" s="66"/>
      <c r="D294" s="66"/>
      <c r="E294" s="66"/>
      <c r="F294" s="66"/>
      <c r="G294" s="66"/>
      <c r="H294" s="68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</row>
    <row r="295" spans="1:20" ht="14.25" customHeight="1">
      <c r="A295" s="66"/>
      <c r="B295" s="66"/>
      <c r="C295" s="66"/>
      <c r="D295" s="66"/>
      <c r="E295" s="66"/>
      <c r="F295" s="66"/>
      <c r="G295" s="66"/>
      <c r="H295" s="68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</row>
    <row r="296" spans="1:20" ht="14.25" customHeight="1">
      <c r="A296" s="66"/>
      <c r="B296" s="66"/>
      <c r="C296" s="66"/>
      <c r="D296" s="66"/>
      <c r="E296" s="66"/>
      <c r="F296" s="66"/>
      <c r="G296" s="66"/>
      <c r="H296" s="68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</row>
    <row r="297" spans="1:20" ht="14.25" customHeight="1">
      <c r="A297" s="66"/>
      <c r="B297" s="66"/>
      <c r="C297" s="66"/>
      <c r="D297" s="66"/>
      <c r="E297" s="66"/>
      <c r="F297" s="66"/>
      <c r="G297" s="66"/>
      <c r="H297" s="68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</row>
    <row r="298" spans="1:20" ht="14.25" customHeight="1">
      <c r="A298" s="66"/>
      <c r="B298" s="66"/>
      <c r="C298" s="66"/>
      <c r="D298" s="66"/>
      <c r="E298" s="66"/>
      <c r="F298" s="66"/>
      <c r="G298" s="66"/>
      <c r="H298" s="68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</row>
    <row r="299" spans="1:20" ht="14.25" customHeight="1">
      <c r="A299" s="66"/>
      <c r="B299" s="66"/>
      <c r="C299" s="66"/>
      <c r="D299" s="66"/>
      <c r="E299" s="66"/>
      <c r="F299" s="66"/>
      <c r="G299" s="66"/>
      <c r="H299" s="68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</row>
    <row r="300" spans="1:20" ht="14.25" customHeight="1">
      <c r="A300" s="66"/>
      <c r="B300" s="66"/>
      <c r="C300" s="66"/>
      <c r="D300" s="66"/>
      <c r="E300" s="66"/>
      <c r="F300" s="66"/>
      <c r="G300" s="66"/>
      <c r="H300" s="68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</row>
    <row r="301" spans="1:20" ht="14.25" customHeight="1">
      <c r="A301" s="66"/>
      <c r="B301" s="66"/>
      <c r="C301" s="66"/>
      <c r="D301" s="66"/>
      <c r="E301" s="66"/>
      <c r="F301" s="66"/>
      <c r="G301" s="66"/>
      <c r="H301" s="68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</row>
    <row r="302" spans="1:20" ht="14.25" customHeight="1">
      <c r="A302" s="66"/>
      <c r="B302" s="66"/>
      <c r="C302" s="66"/>
      <c r="D302" s="66"/>
      <c r="E302" s="66"/>
      <c r="F302" s="66"/>
      <c r="G302" s="66"/>
      <c r="H302" s="68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</row>
    <row r="303" spans="1:20" ht="14.25" customHeight="1">
      <c r="A303" s="66"/>
      <c r="B303" s="66"/>
      <c r="C303" s="66"/>
      <c r="D303" s="66"/>
      <c r="E303" s="66"/>
      <c r="F303" s="66"/>
      <c r="G303" s="66"/>
      <c r="H303" s="68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</row>
    <row r="304" spans="1:20" ht="14.25" customHeight="1">
      <c r="A304" s="66"/>
      <c r="B304" s="66"/>
      <c r="C304" s="66"/>
      <c r="D304" s="66"/>
      <c r="E304" s="66"/>
      <c r="F304" s="66"/>
      <c r="G304" s="66"/>
      <c r="H304" s="68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</row>
    <row r="305" spans="1:20" ht="14.25" customHeight="1">
      <c r="A305" s="66"/>
      <c r="B305" s="66"/>
      <c r="C305" s="66"/>
      <c r="D305" s="66"/>
      <c r="E305" s="66"/>
      <c r="F305" s="66"/>
      <c r="G305" s="66"/>
      <c r="H305" s="68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</row>
    <row r="306" spans="1:20" ht="14.25" customHeight="1">
      <c r="A306" s="66"/>
      <c r="B306" s="66"/>
      <c r="C306" s="66"/>
      <c r="D306" s="66"/>
      <c r="E306" s="66"/>
      <c r="F306" s="66"/>
      <c r="G306" s="66"/>
      <c r="H306" s="68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</row>
    <row r="307" spans="1:20" ht="14.25" customHeight="1">
      <c r="A307" s="66"/>
      <c r="B307" s="66"/>
      <c r="C307" s="66"/>
      <c r="D307" s="66"/>
      <c r="E307" s="66"/>
      <c r="F307" s="66"/>
      <c r="G307" s="66"/>
      <c r="H307" s="68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</row>
    <row r="308" spans="1:20" ht="14.25" customHeight="1">
      <c r="A308" s="66"/>
      <c r="B308" s="66"/>
      <c r="C308" s="66"/>
      <c r="D308" s="66"/>
      <c r="E308" s="66"/>
      <c r="F308" s="66"/>
      <c r="G308" s="66"/>
      <c r="H308" s="68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</row>
    <row r="309" spans="1:20" ht="14.25" customHeight="1">
      <c r="A309" s="66"/>
      <c r="B309" s="66"/>
      <c r="C309" s="66"/>
      <c r="D309" s="66"/>
      <c r="E309" s="66"/>
      <c r="F309" s="66"/>
      <c r="G309" s="66"/>
      <c r="H309" s="68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</row>
    <row r="310" spans="1:20" ht="14.25" customHeight="1">
      <c r="A310" s="66"/>
      <c r="B310" s="66"/>
      <c r="C310" s="66"/>
      <c r="D310" s="66"/>
      <c r="E310" s="66"/>
      <c r="F310" s="66"/>
      <c r="G310" s="66"/>
      <c r="H310" s="68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</row>
    <row r="311" spans="1:20" ht="14.25" customHeight="1">
      <c r="A311" s="66"/>
      <c r="B311" s="66"/>
      <c r="C311" s="66"/>
      <c r="D311" s="66"/>
      <c r="E311" s="66"/>
      <c r="F311" s="66"/>
      <c r="G311" s="66"/>
      <c r="H311" s="68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</row>
    <row r="312" spans="1:20" ht="14.25" customHeight="1">
      <c r="A312" s="66"/>
      <c r="B312" s="66"/>
      <c r="C312" s="66"/>
      <c r="D312" s="66"/>
      <c r="E312" s="66"/>
      <c r="F312" s="66"/>
      <c r="G312" s="66"/>
      <c r="H312" s="68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</row>
    <row r="313" spans="1:20" ht="14.25" customHeight="1">
      <c r="A313" s="66"/>
      <c r="B313" s="66"/>
      <c r="C313" s="66"/>
      <c r="D313" s="66"/>
      <c r="E313" s="66"/>
      <c r="F313" s="66"/>
      <c r="G313" s="66"/>
      <c r="H313" s="68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</row>
    <row r="314" spans="1:20" ht="14.25" customHeight="1">
      <c r="A314" s="66"/>
      <c r="B314" s="66"/>
      <c r="C314" s="66"/>
      <c r="D314" s="66"/>
      <c r="E314" s="66"/>
      <c r="F314" s="66"/>
      <c r="G314" s="66"/>
      <c r="H314" s="68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</row>
    <row r="315" spans="1:20" ht="14.25" customHeight="1">
      <c r="A315" s="66"/>
      <c r="B315" s="66"/>
      <c r="C315" s="66"/>
      <c r="D315" s="66"/>
      <c r="E315" s="66"/>
      <c r="F315" s="66"/>
      <c r="G315" s="66"/>
      <c r="H315" s="68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</row>
    <row r="316" spans="1:20" ht="14.25" customHeight="1">
      <c r="A316" s="66"/>
      <c r="B316" s="66"/>
      <c r="C316" s="66"/>
      <c r="D316" s="66"/>
      <c r="E316" s="66"/>
      <c r="F316" s="66"/>
      <c r="G316" s="66"/>
      <c r="H316" s="68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</row>
    <row r="317" spans="1:20" ht="14.25" customHeight="1">
      <c r="A317" s="66"/>
      <c r="B317" s="66"/>
      <c r="C317" s="66"/>
      <c r="D317" s="66"/>
      <c r="E317" s="66"/>
      <c r="F317" s="66"/>
      <c r="G317" s="66"/>
      <c r="H317" s="68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</row>
    <row r="318" spans="1:20" ht="14.25" customHeight="1">
      <c r="A318" s="66"/>
      <c r="B318" s="66"/>
      <c r="C318" s="66"/>
      <c r="D318" s="66"/>
      <c r="E318" s="66"/>
      <c r="F318" s="66"/>
      <c r="G318" s="66"/>
      <c r="H318" s="68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</row>
    <row r="319" spans="1:20" ht="14.25" customHeight="1">
      <c r="A319" s="66"/>
      <c r="B319" s="66"/>
      <c r="C319" s="66"/>
      <c r="D319" s="66"/>
      <c r="E319" s="66"/>
      <c r="F319" s="66"/>
      <c r="G319" s="66"/>
      <c r="H319" s="68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</row>
    <row r="320" spans="1:20" ht="14.25" customHeight="1">
      <c r="A320" s="66"/>
      <c r="B320" s="66"/>
      <c r="C320" s="66"/>
      <c r="D320" s="66"/>
      <c r="E320" s="66"/>
      <c r="F320" s="66"/>
      <c r="G320" s="66"/>
      <c r="H320" s="68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</row>
    <row r="321" spans="1:20" ht="14.25" customHeight="1">
      <c r="A321" s="66"/>
      <c r="B321" s="66"/>
      <c r="C321" s="66"/>
      <c r="D321" s="66"/>
      <c r="E321" s="66"/>
      <c r="F321" s="66"/>
      <c r="G321" s="66"/>
      <c r="H321" s="68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</row>
    <row r="322" spans="1:20" ht="14.25" customHeight="1">
      <c r="A322" s="66"/>
      <c r="B322" s="66"/>
      <c r="C322" s="66"/>
      <c r="D322" s="66"/>
      <c r="E322" s="66"/>
      <c r="F322" s="66"/>
      <c r="G322" s="66"/>
      <c r="H322" s="68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</row>
    <row r="323" spans="1:20" ht="14.25" customHeight="1">
      <c r="A323" s="66"/>
      <c r="B323" s="66"/>
      <c r="C323" s="66"/>
      <c r="D323" s="66"/>
      <c r="E323" s="66"/>
      <c r="F323" s="66"/>
      <c r="G323" s="66"/>
      <c r="H323" s="68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</row>
    <row r="324" spans="1:20" ht="14.25" customHeight="1">
      <c r="A324" s="66"/>
      <c r="B324" s="66"/>
      <c r="C324" s="66"/>
      <c r="D324" s="66"/>
      <c r="E324" s="66"/>
      <c r="F324" s="66"/>
      <c r="G324" s="66"/>
      <c r="H324" s="68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</row>
    <row r="325" spans="1:20" ht="14.25" customHeight="1">
      <c r="A325" s="66"/>
      <c r="B325" s="66"/>
      <c r="C325" s="66"/>
      <c r="D325" s="66"/>
      <c r="E325" s="66"/>
      <c r="F325" s="66"/>
      <c r="G325" s="66"/>
      <c r="H325" s="68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</row>
    <row r="326" spans="1:20" ht="14.25" customHeight="1">
      <c r="A326" s="66"/>
      <c r="B326" s="66"/>
      <c r="C326" s="66"/>
      <c r="D326" s="66"/>
      <c r="E326" s="66"/>
      <c r="F326" s="66"/>
      <c r="G326" s="66"/>
      <c r="H326" s="68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</row>
    <row r="327" spans="1:20" ht="14.25" customHeight="1">
      <c r="A327" s="66"/>
      <c r="B327" s="66"/>
      <c r="C327" s="66"/>
      <c r="D327" s="66"/>
      <c r="E327" s="66"/>
      <c r="F327" s="66"/>
      <c r="G327" s="66"/>
      <c r="H327" s="68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</row>
    <row r="328" spans="1:20" ht="14.25" customHeight="1">
      <c r="A328" s="66"/>
      <c r="B328" s="66"/>
      <c r="C328" s="66"/>
      <c r="D328" s="66"/>
      <c r="E328" s="66"/>
      <c r="F328" s="66"/>
      <c r="G328" s="66"/>
      <c r="H328" s="68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</row>
    <row r="329" spans="1:20" ht="14.25" customHeight="1">
      <c r="A329" s="66"/>
      <c r="B329" s="66"/>
      <c r="C329" s="66"/>
      <c r="D329" s="66"/>
      <c r="E329" s="66"/>
      <c r="F329" s="66"/>
      <c r="G329" s="66"/>
      <c r="H329" s="68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</row>
    <row r="330" spans="1:20" ht="14.25" customHeight="1">
      <c r="A330" s="66"/>
      <c r="B330" s="66"/>
      <c r="C330" s="66"/>
      <c r="D330" s="66"/>
      <c r="E330" s="66"/>
      <c r="F330" s="66"/>
      <c r="G330" s="66"/>
      <c r="H330" s="68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</row>
    <row r="331" spans="1:20" ht="14.25" customHeight="1">
      <c r="A331" s="66"/>
      <c r="B331" s="66"/>
      <c r="C331" s="66"/>
      <c r="D331" s="66"/>
      <c r="E331" s="66"/>
      <c r="F331" s="66"/>
      <c r="G331" s="66"/>
      <c r="H331" s="68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</row>
    <row r="332" spans="1:20" ht="14.25" customHeight="1">
      <c r="A332" s="66"/>
      <c r="B332" s="66"/>
      <c r="C332" s="66"/>
      <c r="D332" s="66"/>
      <c r="E332" s="66"/>
      <c r="F332" s="66"/>
      <c r="G332" s="66"/>
      <c r="H332" s="68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</row>
    <row r="333" spans="1:20" ht="14.25" customHeight="1">
      <c r="A333" s="66"/>
      <c r="B333" s="66"/>
      <c r="C333" s="66"/>
      <c r="D333" s="66"/>
      <c r="E333" s="66"/>
      <c r="F333" s="66"/>
      <c r="G333" s="66"/>
      <c r="H333" s="68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</row>
    <row r="334" spans="1:20" ht="14.25" customHeight="1">
      <c r="A334" s="66"/>
      <c r="B334" s="66"/>
      <c r="C334" s="66"/>
      <c r="D334" s="66"/>
      <c r="E334" s="66"/>
      <c r="F334" s="66"/>
      <c r="G334" s="66"/>
      <c r="H334" s="68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</row>
    <row r="335" spans="1:20" ht="14.25" customHeight="1">
      <c r="A335" s="66"/>
      <c r="B335" s="66"/>
      <c r="C335" s="66"/>
      <c r="D335" s="66"/>
      <c r="E335" s="66"/>
      <c r="F335" s="66"/>
      <c r="G335" s="66"/>
      <c r="H335" s="68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</row>
    <row r="336" spans="1:20" ht="14.25" customHeight="1">
      <c r="A336" s="66"/>
      <c r="B336" s="66"/>
      <c r="C336" s="66"/>
      <c r="D336" s="66"/>
      <c r="E336" s="66"/>
      <c r="F336" s="66"/>
      <c r="G336" s="66"/>
      <c r="H336" s="68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</row>
    <row r="337" spans="1:20" ht="14.25" customHeight="1">
      <c r="A337" s="66"/>
      <c r="B337" s="66"/>
      <c r="C337" s="66"/>
      <c r="D337" s="66"/>
      <c r="E337" s="66"/>
      <c r="F337" s="66"/>
      <c r="G337" s="66"/>
      <c r="H337" s="68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</row>
    <row r="338" spans="1:20" ht="14.25" customHeight="1">
      <c r="A338" s="66"/>
      <c r="B338" s="66"/>
      <c r="C338" s="66"/>
      <c r="D338" s="66"/>
      <c r="E338" s="66"/>
      <c r="F338" s="66"/>
      <c r="G338" s="66"/>
      <c r="H338" s="68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</row>
    <row r="339" spans="1:20" ht="14.25" customHeight="1">
      <c r="A339" s="66"/>
      <c r="B339" s="66"/>
      <c r="C339" s="66"/>
      <c r="D339" s="66"/>
      <c r="E339" s="66"/>
      <c r="F339" s="66"/>
      <c r="G339" s="66"/>
      <c r="H339" s="68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</row>
    <row r="340" spans="1:20" ht="14.25" customHeight="1">
      <c r="A340" s="66"/>
      <c r="B340" s="66"/>
      <c r="C340" s="66"/>
      <c r="D340" s="66"/>
      <c r="E340" s="66"/>
      <c r="F340" s="66"/>
      <c r="G340" s="66"/>
      <c r="H340" s="68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</row>
    <row r="341" spans="1:20" ht="14.25" customHeight="1">
      <c r="A341" s="66"/>
      <c r="B341" s="66"/>
      <c r="C341" s="66"/>
      <c r="D341" s="66"/>
      <c r="E341" s="66"/>
      <c r="F341" s="66"/>
      <c r="G341" s="66"/>
      <c r="H341" s="68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</row>
    <row r="342" spans="1:20" ht="14.25" customHeight="1">
      <c r="A342" s="66"/>
      <c r="B342" s="66"/>
      <c r="C342" s="66"/>
      <c r="D342" s="66"/>
      <c r="E342" s="66"/>
      <c r="F342" s="66"/>
      <c r="G342" s="66"/>
      <c r="H342" s="68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</row>
    <row r="343" spans="1:20" ht="14.25" customHeight="1">
      <c r="A343" s="66"/>
      <c r="B343" s="66"/>
      <c r="C343" s="66"/>
      <c r="D343" s="66"/>
      <c r="E343" s="66"/>
      <c r="F343" s="66"/>
      <c r="G343" s="66"/>
      <c r="H343" s="68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</row>
    <row r="344" spans="1:20" ht="14.25" customHeight="1">
      <c r="A344" s="66"/>
      <c r="B344" s="66"/>
      <c r="C344" s="66"/>
      <c r="D344" s="66"/>
      <c r="E344" s="66"/>
      <c r="F344" s="66"/>
      <c r="G344" s="66"/>
      <c r="H344" s="68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</row>
    <row r="345" spans="1:20" ht="14.25" customHeight="1">
      <c r="A345" s="66"/>
      <c r="B345" s="66"/>
      <c r="C345" s="66"/>
      <c r="D345" s="66"/>
      <c r="E345" s="66"/>
      <c r="F345" s="66"/>
      <c r="G345" s="66"/>
      <c r="H345" s="68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</row>
    <row r="346" spans="1:20" ht="14.25" customHeight="1">
      <c r="A346" s="66"/>
      <c r="B346" s="66"/>
      <c r="C346" s="66"/>
      <c r="D346" s="66"/>
      <c r="E346" s="66"/>
      <c r="F346" s="66"/>
      <c r="G346" s="66"/>
      <c r="H346" s="68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</row>
    <row r="347" spans="1:20" ht="14.25" customHeight="1">
      <c r="A347" s="66"/>
      <c r="B347" s="66"/>
      <c r="C347" s="66"/>
      <c r="D347" s="66"/>
      <c r="E347" s="66"/>
      <c r="F347" s="66"/>
      <c r="G347" s="66"/>
      <c r="H347" s="68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</row>
    <row r="348" spans="1:20" ht="14.25" customHeight="1">
      <c r="A348" s="66"/>
      <c r="B348" s="66"/>
      <c r="C348" s="66"/>
      <c r="D348" s="66"/>
      <c r="E348" s="66"/>
      <c r="F348" s="66"/>
      <c r="G348" s="66"/>
      <c r="H348" s="68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</row>
    <row r="349" spans="1:20" ht="14.25" customHeight="1">
      <c r="A349" s="66"/>
      <c r="B349" s="66"/>
      <c r="C349" s="66"/>
      <c r="D349" s="66"/>
      <c r="E349" s="66"/>
      <c r="F349" s="66"/>
      <c r="G349" s="66"/>
      <c r="H349" s="68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</row>
    <row r="350" spans="1:20" ht="14.25" customHeight="1">
      <c r="A350" s="66"/>
      <c r="B350" s="66"/>
      <c r="C350" s="66"/>
      <c r="D350" s="66"/>
      <c r="E350" s="66"/>
      <c r="F350" s="66"/>
      <c r="G350" s="66"/>
      <c r="H350" s="68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</row>
    <row r="351" spans="1:20" ht="14.25" customHeight="1">
      <c r="A351" s="66"/>
      <c r="B351" s="66"/>
      <c r="C351" s="66"/>
      <c r="D351" s="66"/>
      <c r="E351" s="66"/>
      <c r="F351" s="66"/>
      <c r="G351" s="66"/>
      <c r="H351" s="68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</row>
    <row r="352" spans="1:20" ht="14.25" customHeight="1">
      <c r="A352" s="66"/>
      <c r="B352" s="66"/>
      <c r="C352" s="66"/>
      <c r="D352" s="66"/>
      <c r="E352" s="66"/>
      <c r="F352" s="66"/>
      <c r="G352" s="66"/>
      <c r="H352" s="68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</row>
    <row r="353" spans="1:20" ht="14.25" customHeight="1">
      <c r="A353" s="66"/>
      <c r="B353" s="66"/>
      <c r="C353" s="66"/>
      <c r="D353" s="66"/>
      <c r="E353" s="66"/>
      <c r="F353" s="66"/>
      <c r="G353" s="66"/>
      <c r="H353" s="68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</row>
    <row r="354" spans="1:20" ht="14.25" customHeight="1">
      <c r="A354" s="66"/>
      <c r="B354" s="66"/>
      <c r="C354" s="66"/>
      <c r="D354" s="66"/>
      <c r="E354" s="66"/>
      <c r="F354" s="66"/>
      <c r="G354" s="66"/>
      <c r="H354" s="68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</row>
    <row r="355" spans="1:20" ht="14.25" customHeight="1">
      <c r="A355" s="66"/>
      <c r="B355" s="66"/>
      <c r="C355" s="66"/>
      <c r="D355" s="66"/>
      <c r="E355" s="66"/>
      <c r="F355" s="66"/>
      <c r="G355" s="66"/>
      <c r="H355" s="68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</row>
    <row r="356" spans="1:20" ht="14.25" customHeight="1">
      <c r="A356" s="66"/>
      <c r="B356" s="66"/>
      <c r="C356" s="66"/>
      <c r="D356" s="66"/>
      <c r="E356" s="66"/>
      <c r="F356" s="66"/>
      <c r="G356" s="66"/>
      <c r="H356" s="68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</row>
    <row r="357" spans="1:20" ht="14.25" customHeight="1">
      <c r="A357" s="66"/>
      <c r="B357" s="66"/>
      <c r="C357" s="66"/>
      <c r="D357" s="66"/>
      <c r="E357" s="66"/>
      <c r="F357" s="66"/>
      <c r="G357" s="66"/>
      <c r="H357" s="68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</row>
    <row r="358" spans="1:20" ht="14.25" customHeight="1">
      <c r="A358" s="66"/>
      <c r="B358" s="66"/>
      <c r="C358" s="66"/>
      <c r="D358" s="66"/>
      <c r="E358" s="66"/>
      <c r="F358" s="66"/>
      <c r="G358" s="66"/>
      <c r="H358" s="68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</row>
    <row r="359" spans="1:20" ht="14.25" customHeight="1">
      <c r="A359" s="66"/>
      <c r="B359" s="66"/>
      <c r="C359" s="66"/>
      <c r="D359" s="66"/>
      <c r="E359" s="66"/>
      <c r="F359" s="66"/>
      <c r="G359" s="66"/>
      <c r="H359" s="68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</row>
    <row r="360" spans="1:20" ht="14.25" customHeight="1">
      <c r="A360" s="66"/>
      <c r="B360" s="66"/>
      <c r="C360" s="66"/>
      <c r="D360" s="66"/>
      <c r="E360" s="66"/>
      <c r="F360" s="66"/>
      <c r="G360" s="66"/>
      <c r="H360" s="68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</row>
    <row r="361" spans="1:20" ht="14.25" customHeight="1">
      <c r="A361" s="66"/>
      <c r="B361" s="66"/>
      <c r="C361" s="66"/>
      <c r="D361" s="66"/>
      <c r="E361" s="66"/>
      <c r="F361" s="66"/>
      <c r="G361" s="66"/>
      <c r="H361" s="68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</row>
    <row r="362" spans="1:20" ht="14.25" customHeight="1">
      <c r="A362" s="66"/>
      <c r="B362" s="66"/>
      <c r="C362" s="66"/>
      <c r="D362" s="66"/>
      <c r="E362" s="66"/>
      <c r="F362" s="66"/>
      <c r="G362" s="66"/>
      <c r="H362" s="68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</row>
    <row r="363" spans="1:20" ht="14.25" customHeight="1">
      <c r="A363" s="66"/>
      <c r="B363" s="66"/>
      <c r="C363" s="66"/>
      <c r="D363" s="66"/>
      <c r="E363" s="66"/>
      <c r="F363" s="66"/>
      <c r="G363" s="66"/>
      <c r="H363" s="68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</row>
    <row r="364" spans="1:20" ht="14.25" customHeight="1">
      <c r="A364" s="66"/>
      <c r="B364" s="66"/>
      <c r="C364" s="66"/>
      <c r="D364" s="66"/>
      <c r="E364" s="66"/>
      <c r="F364" s="66"/>
      <c r="G364" s="66"/>
      <c r="H364" s="68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</row>
    <row r="365" spans="1:20" ht="14.25" customHeight="1">
      <c r="A365" s="66"/>
      <c r="B365" s="66"/>
      <c r="C365" s="66"/>
      <c r="D365" s="66"/>
      <c r="E365" s="66"/>
      <c r="F365" s="66"/>
      <c r="G365" s="66"/>
      <c r="H365" s="68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</row>
    <row r="366" spans="1:20" ht="14.25" customHeight="1">
      <c r="A366" s="66"/>
      <c r="B366" s="66"/>
      <c r="C366" s="66"/>
      <c r="D366" s="66"/>
      <c r="E366" s="66"/>
      <c r="F366" s="66"/>
      <c r="G366" s="66"/>
      <c r="H366" s="68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</row>
    <row r="367" spans="1:20" ht="14.25" customHeight="1">
      <c r="A367" s="66"/>
      <c r="B367" s="66"/>
      <c r="C367" s="66"/>
      <c r="D367" s="66"/>
      <c r="E367" s="66"/>
      <c r="F367" s="66"/>
      <c r="G367" s="66"/>
      <c r="H367" s="68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</row>
    <row r="368" spans="1:20" ht="14.25" customHeight="1">
      <c r="A368" s="66"/>
      <c r="B368" s="66"/>
      <c r="C368" s="66"/>
      <c r="D368" s="66"/>
      <c r="E368" s="66"/>
      <c r="F368" s="66"/>
      <c r="G368" s="66"/>
      <c r="H368" s="68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</row>
    <row r="369" spans="1:20" ht="14.25" customHeight="1">
      <c r="A369" s="66"/>
      <c r="B369" s="66"/>
      <c r="C369" s="66"/>
      <c r="D369" s="66"/>
      <c r="E369" s="66"/>
      <c r="F369" s="66"/>
      <c r="G369" s="66"/>
      <c r="H369" s="68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</row>
    <row r="370" spans="1:20" ht="14.25" customHeight="1">
      <c r="A370" s="66"/>
      <c r="B370" s="66"/>
      <c r="C370" s="66"/>
      <c r="D370" s="66"/>
      <c r="E370" s="66"/>
      <c r="F370" s="66"/>
      <c r="G370" s="66"/>
      <c r="H370" s="68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</row>
    <row r="371" spans="1:20" ht="14.25" customHeight="1">
      <c r="A371" s="66"/>
      <c r="B371" s="66"/>
      <c r="C371" s="66"/>
      <c r="D371" s="66"/>
      <c r="E371" s="66"/>
      <c r="F371" s="66"/>
      <c r="G371" s="66"/>
      <c r="H371" s="68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</row>
    <row r="372" spans="1:20" ht="14.25" customHeight="1">
      <c r="A372" s="66"/>
      <c r="B372" s="66"/>
      <c r="C372" s="66"/>
      <c r="D372" s="66"/>
      <c r="E372" s="66"/>
      <c r="F372" s="66"/>
      <c r="G372" s="66"/>
      <c r="H372" s="68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</row>
    <row r="373" spans="1:20" ht="14.25" customHeight="1">
      <c r="A373" s="66"/>
      <c r="B373" s="66"/>
      <c r="C373" s="66"/>
      <c r="D373" s="66"/>
      <c r="E373" s="66"/>
      <c r="F373" s="66"/>
      <c r="G373" s="66"/>
      <c r="H373" s="68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</row>
    <row r="374" spans="1:20" ht="14.25" customHeight="1">
      <c r="A374" s="66"/>
      <c r="B374" s="66"/>
      <c r="C374" s="66"/>
      <c r="D374" s="66"/>
      <c r="E374" s="66"/>
      <c r="F374" s="66"/>
      <c r="G374" s="66"/>
      <c r="H374" s="68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</row>
    <row r="375" spans="1:20" ht="14.25" customHeight="1">
      <c r="A375" s="66"/>
      <c r="B375" s="66"/>
      <c r="C375" s="66"/>
      <c r="D375" s="66"/>
      <c r="E375" s="66"/>
      <c r="F375" s="66"/>
      <c r="G375" s="66"/>
      <c r="H375" s="68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</row>
    <row r="376" spans="1:20" ht="14.25" customHeight="1">
      <c r="A376" s="66"/>
      <c r="B376" s="66"/>
      <c r="C376" s="66"/>
      <c r="D376" s="66"/>
      <c r="E376" s="66"/>
      <c r="F376" s="66"/>
      <c r="G376" s="66"/>
      <c r="H376" s="68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</row>
    <row r="377" spans="1:20" ht="14.25" customHeight="1">
      <c r="A377" s="66"/>
      <c r="B377" s="66"/>
      <c r="C377" s="66"/>
      <c r="D377" s="66"/>
      <c r="E377" s="66"/>
      <c r="F377" s="66"/>
      <c r="G377" s="66"/>
      <c r="H377" s="68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</row>
    <row r="378" spans="1:20" ht="14.25" customHeight="1">
      <c r="A378" s="66"/>
      <c r="B378" s="66"/>
      <c r="C378" s="66"/>
      <c r="D378" s="66"/>
      <c r="E378" s="66"/>
      <c r="F378" s="66"/>
      <c r="G378" s="66"/>
      <c r="H378" s="68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</row>
    <row r="379" spans="1:20" ht="14.25" customHeight="1">
      <c r="A379" s="66"/>
      <c r="B379" s="66"/>
      <c r="C379" s="66"/>
      <c r="D379" s="66"/>
      <c r="E379" s="66"/>
      <c r="F379" s="66"/>
      <c r="G379" s="66"/>
      <c r="H379" s="68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</row>
    <row r="380" spans="1:20" ht="14.25" customHeight="1">
      <c r="A380" s="66"/>
      <c r="B380" s="66"/>
      <c r="C380" s="66"/>
      <c r="D380" s="66"/>
      <c r="E380" s="66"/>
      <c r="F380" s="66"/>
      <c r="G380" s="66"/>
      <c r="H380" s="68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</row>
    <row r="381" spans="1:20" ht="14.25" customHeight="1">
      <c r="A381" s="66"/>
      <c r="B381" s="66"/>
      <c r="C381" s="66"/>
      <c r="D381" s="66"/>
      <c r="E381" s="66"/>
      <c r="F381" s="66"/>
      <c r="G381" s="66"/>
      <c r="H381" s="68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</row>
    <row r="382" spans="1:20" ht="14.25" customHeight="1">
      <c r="A382" s="66"/>
      <c r="B382" s="66"/>
      <c r="C382" s="66"/>
      <c r="D382" s="66"/>
      <c r="E382" s="66"/>
      <c r="F382" s="66"/>
      <c r="G382" s="66"/>
      <c r="H382" s="68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</row>
    <row r="383" spans="1:20" ht="14.25" customHeight="1">
      <c r="A383" s="66"/>
      <c r="B383" s="66"/>
      <c r="C383" s="66"/>
      <c r="D383" s="66"/>
      <c r="E383" s="66"/>
      <c r="F383" s="66"/>
      <c r="G383" s="66"/>
      <c r="H383" s="68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</row>
    <row r="384" spans="1:20" ht="14.25" customHeight="1">
      <c r="A384" s="66"/>
      <c r="B384" s="66"/>
      <c r="C384" s="66"/>
      <c r="D384" s="66"/>
      <c r="E384" s="66"/>
      <c r="F384" s="66"/>
      <c r="G384" s="66"/>
      <c r="H384" s="68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</row>
    <row r="385" spans="1:20" ht="14.25" customHeight="1">
      <c r="A385" s="66"/>
      <c r="B385" s="66"/>
      <c r="C385" s="66"/>
      <c r="D385" s="66"/>
      <c r="E385" s="66"/>
      <c r="F385" s="66"/>
      <c r="G385" s="66"/>
      <c r="H385" s="68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</row>
    <row r="386" spans="1:20" ht="14.25" customHeight="1">
      <c r="A386" s="66"/>
      <c r="B386" s="66"/>
      <c r="C386" s="66"/>
      <c r="D386" s="66"/>
      <c r="E386" s="66"/>
      <c r="F386" s="66"/>
      <c r="G386" s="66"/>
      <c r="H386" s="68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</row>
    <row r="387" spans="1:20" ht="14.25" customHeight="1">
      <c r="A387" s="66"/>
      <c r="B387" s="66"/>
      <c r="C387" s="66"/>
      <c r="D387" s="66"/>
      <c r="E387" s="66"/>
      <c r="F387" s="66"/>
      <c r="G387" s="66"/>
      <c r="H387" s="68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</row>
    <row r="388" spans="1:20" ht="14.25" customHeight="1">
      <c r="A388" s="66"/>
      <c r="B388" s="66"/>
      <c r="C388" s="66"/>
      <c r="D388" s="66"/>
      <c r="E388" s="66"/>
      <c r="F388" s="66"/>
      <c r="G388" s="66"/>
      <c r="H388" s="68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</row>
    <row r="389" spans="1:20" ht="14.25" customHeight="1">
      <c r="A389" s="66"/>
      <c r="B389" s="66"/>
      <c r="C389" s="66"/>
      <c r="D389" s="66"/>
      <c r="E389" s="66"/>
      <c r="F389" s="66"/>
      <c r="G389" s="66"/>
      <c r="H389" s="68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</row>
    <row r="390" spans="1:20" ht="14.25" customHeight="1">
      <c r="A390" s="66"/>
      <c r="B390" s="66"/>
      <c r="C390" s="66"/>
      <c r="D390" s="66"/>
      <c r="E390" s="66"/>
      <c r="F390" s="66"/>
      <c r="G390" s="66"/>
      <c r="H390" s="68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</row>
    <row r="391" spans="1:20" ht="14.25" customHeight="1">
      <c r="A391" s="66"/>
      <c r="B391" s="66"/>
      <c r="C391" s="66"/>
      <c r="D391" s="66"/>
      <c r="E391" s="66"/>
      <c r="F391" s="66"/>
      <c r="G391" s="66"/>
      <c r="H391" s="68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</row>
    <row r="392" spans="1:20" ht="14.25" customHeight="1">
      <c r="A392" s="66"/>
      <c r="B392" s="66"/>
      <c r="C392" s="66"/>
      <c r="D392" s="66"/>
      <c r="E392" s="66"/>
      <c r="F392" s="66"/>
      <c r="G392" s="66"/>
      <c r="H392" s="68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</row>
    <row r="393" spans="1:20" ht="14.25" customHeight="1">
      <c r="A393" s="66"/>
      <c r="B393" s="66"/>
      <c r="C393" s="66"/>
      <c r="D393" s="66"/>
      <c r="E393" s="66"/>
      <c r="F393" s="66"/>
      <c r="G393" s="66"/>
      <c r="H393" s="68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</row>
    <row r="394" spans="1:20" ht="14.25" customHeight="1">
      <c r="A394" s="66"/>
      <c r="B394" s="66"/>
      <c r="C394" s="66"/>
      <c r="D394" s="66"/>
      <c r="E394" s="66"/>
      <c r="F394" s="66"/>
      <c r="G394" s="66"/>
      <c r="H394" s="68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</row>
    <row r="395" spans="1:20" ht="14.25" customHeight="1">
      <c r="A395" s="66"/>
      <c r="B395" s="66"/>
      <c r="C395" s="66"/>
      <c r="D395" s="66"/>
      <c r="E395" s="66"/>
      <c r="F395" s="66"/>
      <c r="G395" s="66"/>
      <c r="H395" s="68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</row>
    <row r="396" spans="1:20" ht="14.25" customHeight="1">
      <c r="A396" s="66"/>
      <c r="B396" s="66"/>
      <c r="C396" s="66"/>
      <c r="D396" s="66"/>
      <c r="E396" s="66"/>
      <c r="F396" s="66"/>
      <c r="G396" s="66"/>
      <c r="H396" s="68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</row>
    <row r="397" spans="1:20" ht="14.25" customHeight="1">
      <c r="A397" s="66"/>
      <c r="B397" s="66"/>
      <c r="C397" s="66"/>
      <c r="D397" s="66"/>
      <c r="E397" s="66"/>
      <c r="F397" s="66"/>
      <c r="G397" s="66"/>
      <c r="H397" s="68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</row>
    <row r="398" spans="1:20" ht="14.25" customHeight="1">
      <c r="A398" s="66"/>
      <c r="B398" s="66"/>
      <c r="C398" s="66"/>
      <c r="D398" s="66"/>
      <c r="E398" s="66"/>
      <c r="F398" s="66"/>
      <c r="G398" s="66"/>
      <c r="H398" s="68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</row>
    <row r="399" spans="1:20" ht="14.25" customHeight="1">
      <c r="A399" s="66"/>
      <c r="B399" s="66"/>
      <c r="C399" s="66"/>
      <c r="D399" s="66"/>
      <c r="E399" s="66"/>
      <c r="F399" s="66"/>
      <c r="G399" s="66"/>
      <c r="H399" s="68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</row>
    <row r="400" spans="1:20" ht="14.25" customHeight="1">
      <c r="A400" s="66"/>
      <c r="B400" s="66"/>
      <c r="C400" s="66"/>
      <c r="D400" s="66"/>
      <c r="E400" s="66"/>
      <c r="F400" s="66"/>
      <c r="G400" s="66"/>
      <c r="H400" s="68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</row>
    <row r="401" spans="1:20" ht="14.25" customHeight="1">
      <c r="A401" s="66"/>
      <c r="B401" s="66"/>
      <c r="C401" s="66"/>
      <c r="D401" s="66"/>
      <c r="E401" s="66"/>
      <c r="F401" s="66"/>
      <c r="G401" s="66"/>
      <c r="H401" s="68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</row>
    <row r="402" spans="1:20" ht="14.25" customHeight="1">
      <c r="A402" s="66"/>
      <c r="B402" s="66"/>
      <c r="C402" s="66"/>
      <c r="D402" s="66"/>
      <c r="E402" s="66"/>
      <c r="F402" s="66"/>
      <c r="G402" s="66"/>
      <c r="H402" s="68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</row>
    <row r="403" spans="1:20" ht="14.25" customHeight="1">
      <c r="A403" s="66"/>
      <c r="B403" s="66"/>
      <c r="C403" s="66"/>
      <c r="D403" s="66"/>
      <c r="E403" s="66"/>
      <c r="F403" s="66"/>
      <c r="G403" s="66"/>
      <c r="H403" s="68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</row>
    <row r="404" spans="1:20" ht="14.25" customHeight="1">
      <c r="A404" s="66"/>
      <c r="B404" s="66"/>
      <c r="C404" s="66"/>
      <c r="D404" s="66"/>
      <c r="E404" s="66"/>
      <c r="F404" s="66"/>
      <c r="G404" s="66"/>
      <c r="H404" s="68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</row>
    <row r="405" spans="1:20" ht="14.25" customHeight="1">
      <c r="A405" s="66"/>
      <c r="B405" s="66"/>
      <c r="C405" s="66"/>
      <c r="D405" s="66"/>
      <c r="E405" s="66"/>
      <c r="F405" s="66"/>
      <c r="G405" s="66"/>
      <c r="H405" s="68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</row>
    <row r="406" spans="1:20" ht="14.25" customHeight="1">
      <c r="A406" s="66"/>
      <c r="B406" s="66"/>
      <c r="C406" s="66"/>
      <c r="D406" s="66"/>
      <c r="E406" s="66"/>
      <c r="F406" s="66"/>
      <c r="G406" s="66"/>
      <c r="H406" s="68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</row>
    <row r="407" spans="1:20" ht="14.25" customHeight="1">
      <c r="A407" s="66"/>
      <c r="B407" s="66"/>
      <c r="C407" s="66"/>
      <c r="D407" s="66"/>
      <c r="E407" s="66"/>
      <c r="F407" s="66"/>
      <c r="G407" s="66"/>
      <c r="H407" s="68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</row>
    <row r="408" spans="1:20" ht="14.25" customHeight="1">
      <c r="A408" s="66"/>
      <c r="B408" s="66"/>
      <c r="C408" s="66"/>
      <c r="D408" s="66"/>
      <c r="E408" s="66"/>
      <c r="F408" s="66"/>
      <c r="G408" s="66"/>
      <c r="H408" s="68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</row>
    <row r="409" spans="1:20" ht="14.25" customHeight="1">
      <c r="A409" s="66"/>
      <c r="B409" s="66"/>
      <c r="C409" s="66"/>
      <c r="D409" s="66"/>
      <c r="E409" s="66"/>
      <c r="F409" s="66"/>
      <c r="G409" s="66"/>
      <c r="H409" s="68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</row>
    <row r="410" spans="1:20" ht="14.25" customHeight="1">
      <c r="A410" s="66"/>
      <c r="B410" s="66"/>
      <c r="C410" s="66"/>
      <c r="D410" s="66"/>
      <c r="E410" s="66"/>
      <c r="F410" s="66"/>
      <c r="G410" s="66"/>
      <c r="H410" s="68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</row>
    <row r="411" spans="1:20" ht="14.25" customHeight="1">
      <c r="A411" s="66"/>
      <c r="B411" s="66"/>
      <c r="C411" s="66"/>
      <c r="D411" s="66"/>
      <c r="E411" s="66"/>
      <c r="F411" s="66"/>
      <c r="G411" s="66"/>
      <c r="H411" s="68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</row>
    <row r="412" spans="1:20" ht="14.25" customHeight="1">
      <c r="A412" s="66"/>
      <c r="B412" s="66"/>
      <c r="C412" s="66"/>
      <c r="D412" s="66"/>
      <c r="E412" s="66"/>
      <c r="F412" s="66"/>
      <c r="G412" s="66"/>
      <c r="H412" s="68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</row>
    <row r="413" spans="1:20" ht="14.25" customHeight="1">
      <c r="A413" s="66"/>
      <c r="B413" s="66"/>
      <c r="C413" s="66"/>
      <c r="D413" s="66"/>
      <c r="E413" s="66"/>
      <c r="F413" s="66"/>
      <c r="G413" s="66"/>
      <c r="H413" s="68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</row>
    <row r="414" spans="1:20" ht="14.25" customHeight="1">
      <c r="A414" s="66"/>
      <c r="B414" s="66"/>
      <c r="C414" s="66"/>
      <c r="D414" s="66"/>
      <c r="E414" s="66"/>
      <c r="F414" s="66"/>
      <c r="G414" s="66"/>
      <c r="H414" s="68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</row>
    <row r="415" spans="1:20" ht="14.25" customHeight="1">
      <c r="A415" s="66"/>
      <c r="B415" s="66"/>
      <c r="C415" s="66"/>
      <c r="D415" s="66"/>
      <c r="E415" s="66"/>
      <c r="F415" s="66"/>
      <c r="G415" s="66"/>
      <c r="H415" s="68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</row>
    <row r="416" spans="1:20" ht="14.25" customHeight="1">
      <c r="A416" s="66"/>
      <c r="B416" s="66"/>
      <c r="C416" s="66"/>
      <c r="D416" s="66"/>
      <c r="E416" s="66"/>
      <c r="F416" s="66"/>
      <c r="G416" s="66"/>
      <c r="H416" s="68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</row>
    <row r="417" spans="1:20" ht="14.25" customHeight="1">
      <c r="A417" s="66"/>
      <c r="B417" s="66"/>
      <c r="C417" s="66"/>
      <c r="D417" s="66"/>
      <c r="E417" s="66"/>
      <c r="F417" s="66"/>
      <c r="G417" s="66"/>
      <c r="H417" s="68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</row>
    <row r="418" spans="1:20" ht="14.25" customHeight="1">
      <c r="A418" s="66"/>
      <c r="B418" s="66"/>
      <c r="C418" s="66"/>
      <c r="D418" s="66"/>
      <c r="E418" s="66"/>
      <c r="F418" s="66"/>
      <c r="G418" s="66"/>
      <c r="H418" s="68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</row>
    <row r="419" spans="1:20" ht="14.25" customHeight="1">
      <c r="A419" s="66"/>
      <c r="B419" s="66"/>
      <c r="C419" s="66"/>
      <c r="D419" s="66"/>
      <c r="E419" s="66"/>
      <c r="F419" s="66"/>
      <c r="G419" s="66"/>
      <c r="H419" s="68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</row>
    <row r="420" spans="1:20" ht="14.25" customHeight="1">
      <c r="A420" s="66"/>
      <c r="B420" s="66"/>
      <c r="C420" s="66"/>
      <c r="D420" s="66"/>
      <c r="E420" s="66"/>
      <c r="F420" s="66"/>
      <c r="G420" s="66"/>
      <c r="H420" s="68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</row>
    <row r="421" spans="1:20" ht="14.25" customHeight="1">
      <c r="A421" s="66"/>
      <c r="B421" s="66"/>
      <c r="C421" s="66"/>
      <c r="D421" s="66"/>
      <c r="E421" s="66"/>
      <c r="F421" s="66"/>
      <c r="G421" s="66"/>
      <c r="H421" s="68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</row>
    <row r="422" spans="1:20" ht="14.25" customHeight="1">
      <c r="A422" s="66"/>
      <c r="B422" s="66"/>
      <c r="C422" s="66"/>
      <c r="D422" s="66"/>
      <c r="E422" s="66"/>
      <c r="F422" s="66"/>
      <c r="G422" s="66"/>
      <c r="H422" s="68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</row>
    <row r="423" spans="1:20" ht="14.25" customHeight="1">
      <c r="A423" s="66"/>
      <c r="B423" s="66"/>
      <c r="C423" s="66"/>
      <c r="D423" s="66"/>
      <c r="E423" s="66"/>
      <c r="F423" s="66"/>
      <c r="G423" s="66"/>
      <c r="H423" s="68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</row>
    <row r="424" spans="1:20" ht="14.25" customHeight="1">
      <c r="A424" s="66"/>
      <c r="B424" s="66"/>
      <c r="C424" s="66"/>
      <c r="D424" s="66"/>
      <c r="E424" s="66"/>
      <c r="F424" s="66"/>
      <c r="G424" s="66"/>
      <c r="H424" s="68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</row>
    <row r="425" spans="1:20" ht="14.25" customHeight="1">
      <c r="A425" s="66"/>
      <c r="B425" s="66"/>
      <c r="C425" s="66"/>
      <c r="D425" s="66"/>
      <c r="E425" s="66"/>
      <c r="F425" s="66"/>
      <c r="G425" s="66"/>
      <c r="H425" s="68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</row>
    <row r="426" spans="1:20" ht="14.25" customHeight="1">
      <c r="A426" s="66"/>
      <c r="B426" s="66"/>
      <c r="C426" s="66"/>
      <c r="D426" s="66"/>
      <c r="E426" s="66"/>
      <c r="F426" s="66"/>
      <c r="G426" s="66"/>
      <c r="H426" s="68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</row>
    <row r="427" spans="1:20" ht="14.25" customHeight="1">
      <c r="A427" s="66"/>
      <c r="B427" s="66"/>
      <c r="C427" s="66"/>
      <c r="D427" s="66"/>
      <c r="E427" s="66"/>
      <c r="F427" s="66"/>
      <c r="G427" s="66"/>
      <c r="H427" s="68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</row>
    <row r="428" spans="1:20" ht="14.25" customHeight="1">
      <c r="A428" s="66"/>
      <c r="B428" s="66"/>
      <c r="C428" s="66"/>
      <c r="D428" s="66"/>
      <c r="E428" s="66"/>
      <c r="F428" s="66"/>
      <c r="G428" s="66"/>
      <c r="H428" s="68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</row>
    <row r="429" spans="1:20" ht="14.25" customHeight="1">
      <c r="A429" s="66"/>
      <c r="B429" s="66"/>
      <c r="C429" s="66"/>
      <c r="D429" s="66"/>
      <c r="E429" s="66"/>
      <c r="F429" s="66"/>
      <c r="G429" s="66"/>
      <c r="H429" s="68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</row>
    <row r="430" spans="1:20" ht="14.25" customHeight="1">
      <c r="A430" s="66"/>
      <c r="B430" s="66"/>
      <c r="C430" s="66"/>
      <c r="D430" s="66"/>
      <c r="E430" s="66"/>
      <c r="F430" s="66"/>
      <c r="G430" s="66"/>
      <c r="H430" s="68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</row>
    <row r="431" spans="1:20" ht="14.25" customHeight="1">
      <c r="A431" s="66"/>
      <c r="B431" s="66"/>
      <c r="C431" s="66"/>
      <c r="D431" s="66"/>
      <c r="E431" s="66"/>
      <c r="F431" s="66"/>
      <c r="G431" s="66"/>
      <c r="H431" s="68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</row>
    <row r="432" spans="1:20" ht="14.25" customHeight="1">
      <c r="A432" s="66"/>
      <c r="B432" s="66"/>
      <c r="C432" s="66"/>
      <c r="D432" s="66"/>
      <c r="E432" s="66"/>
      <c r="F432" s="66"/>
      <c r="G432" s="66"/>
      <c r="H432" s="68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</row>
    <row r="433" spans="1:20" ht="14.25" customHeight="1">
      <c r="A433" s="66"/>
      <c r="B433" s="66"/>
      <c r="C433" s="66"/>
      <c r="D433" s="66"/>
      <c r="E433" s="66"/>
      <c r="F433" s="66"/>
      <c r="G433" s="66"/>
      <c r="H433" s="68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</row>
    <row r="434" spans="1:20" ht="14.25" customHeight="1">
      <c r="A434" s="66"/>
      <c r="B434" s="66"/>
      <c r="C434" s="66"/>
      <c r="D434" s="66"/>
      <c r="E434" s="66"/>
      <c r="F434" s="66"/>
      <c r="G434" s="66"/>
      <c r="H434" s="68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</row>
    <row r="435" spans="1:20" ht="14.25" customHeight="1">
      <c r="A435" s="66"/>
      <c r="B435" s="66"/>
      <c r="C435" s="66"/>
      <c r="D435" s="66"/>
      <c r="E435" s="66"/>
      <c r="F435" s="66"/>
      <c r="G435" s="66"/>
      <c r="H435" s="68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</row>
    <row r="436" spans="1:20" ht="14.25" customHeight="1">
      <c r="A436" s="66"/>
      <c r="B436" s="66"/>
      <c r="C436" s="66"/>
      <c r="D436" s="66"/>
      <c r="E436" s="66"/>
      <c r="F436" s="66"/>
      <c r="G436" s="66"/>
      <c r="H436" s="68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</row>
    <row r="437" spans="1:20" ht="14.25" customHeight="1">
      <c r="A437" s="66"/>
      <c r="B437" s="66"/>
      <c r="C437" s="66"/>
      <c r="D437" s="66"/>
      <c r="E437" s="66"/>
      <c r="F437" s="66"/>
      <c r="G437" s="66"/>
      <c r="H437" s="68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</row>
    <row r="438" spans="1:20" ht="14.25" customHeight="1">
      <c r="A438" s="66"/>
      <c r="B438" s="66"/>
      <c r="C438" s="66"/>
      <c r="D438" s="66"/>
      <c r="E438" s="66"/>
      <c r="F438" s="66"/>
      <c r="G438" s="66"/>
      <c r="H438" s="68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</row>
    <row r="439" spans="1:20" ht="14.25" customHeight="1">
      <c r="A439" s="66"/>
      <c r="B439" s="66"/>
      <c r="C439" s="66"/>
      <c r="D439" s="66"/>
      <c r="E439" s="66"/>
      <c r="F439" s="66"/>
      <c r="G439" s="66"/>
      <c r="H439" s="68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</row>
    <row r="440" spans="1:20" ht="14.25" customHeight="1">
      <c r="A440" s="66"/>
      <c r="B440" s="66"/>
      <c r="C440" s="66"/>
      <c r="D440" s="66"/>
      <c r="E440" s="66"/>
      <c r="F440" s="66"/>
      <c r="G440" s="66"/>
      <c r="H440" s="68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</row>
    <row r="441" spans="1:20" ht="14.25" customHeight="1">
      <c r="A441" s="66"/>
      <c r="B441" s="66"/>
      <c r="C441" s="66"/>
      <c r="D441" s="66"/>
      <c r="E441" s="66"/>
      <c r="F441" s="66"/>
      <c r="G441" s="66"/>
      <c r="H441" s="68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</row>
    <row r="442" spans="1:20" ht="14.25" customHeight="1">
      <c r="A442" s="66"/>
      <c r="B442" s="66"/>
      <c r="C442" s="66"/>
      <c r="D442" s="66"/>
      <c r="E442" s="66"/>
      <c r="F442" s="66"/>
      <c r="G442" s="66"/>
      <c r="H442" s="68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</row>
    <row r="443" spans="1:20" ht="14.25" customHeight="1">
      <c r="A443" s="66"/>
      <c r="B443" s="66"/>
      <c r="C443" s="66"/>
      <c r="D443" s="66"/>
      <c r="E443" s="66"/>
      <c r="F443" s="66"/>
      <c r="G443" s="66"/>
      <c r="H443" s="68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</row>
    <row r="444" spans="1:20" ht="14.25" customHeight="1">
      <c r="A444" s="66"/>
      <c r="B444" s="66"/>
      <c r="C444" s="66"/>
      <c r="D444" s="66"/>
      <c r="E444" s="66"/>
      <c r="F444" s="66"/>
      <c r="G444" s="66"/>
      <c r="H444" s="68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</row>
    <row r="445" spans="1:20" ht="14.25" customHeight="1">
      <c r="A445" s="66"/>
      <c r="B445" s="66"/>
      <c r="C445" s="66"/>
      <c r="D445" s="66"/>
      <c r="E445" s="66"/>
      <c r="F445" s="66"/>
      <c r="G445" s="66"/>
      <c r="H445" s="68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</row>
    <row r="446" spans="1:20" ht="14.25" customHeight="1">
      <c r="A446" s="66"/>
      <c r="B446" s="66"/>
      <c r="C446" s="66"/>
      <c r="D446" s="66"/>
      <c r="E446" s="66"/>
      <c r="F446" s="66"/>
      <c r="G446" s="66"/>
      <c r="H446" s="68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</row>
    <row r="447" spans="1:20" ht="14.25" customHeight="1">
      <c r="A447" s="66"/>
      <c r="B447" s="66"/>
      <c r="C447" s="66"/>
      <c r="D447" s="66"/>
      <c r="E447" s="66"/>
      <c r="F447" s="66"/>
      <c r="G447" s="66"/>
      <c r="H447" s="68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</row>
    <row r="448" spans="1:20" ht="14.25" customHeight="1">
      <c r="A448" s="66"/>
      <c r="B448" s="66"/>
      <c r="C448" s="66"/>
      <c r="D448" s="66"/>
      <c r="E448" s="66"/>
      <c r="F448" s="66"/>
      <c r="G448" s="66"/>
      <c r="H448" s="68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</row>
    <row r="449" spans="1:20" ht="14.25" customHeight="1">
      <c r="A449" s="66"/>
      <c r="B449" s="66"/>
      <c r="C449" s="66"/>
      <c r="D449" s="66"/>
      <c r="E449" s="66"/>
      <c r="F449" s="66"/>
      <c r="G449" s="66"/>
      <c r="H449" s="68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</row>
    <row r="450" spans="1:20" ht="14.25" customHeight="1">
      <c r="A450" s="66"/>
      <c r="B450" s="66"/>
      <c r="C450" s="66"/>
      <c r="D450" s="66"/>
      <c r="E450" s="66"/>
      <c r="F450" s="66"/>
      <c r="G450" s="66"/>
      <c r="H450" s="68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</row>
    <row r="451" spans="1:20" ht="14.25" customHeight="1">
      <c r="A451" s="66"/>
      <c r="B451" s="66"/>
      <c r="C451" s="66"/>
      <c r="D451" s="66"/>
      <c r="E451" s="66"/>
      <c r="F451" s="66"/>
      <c r="G451" s="66"/>
      <c r="H451" s="68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</row>
    <row r="452" spans="1:20" ht="14.25" customHeight="1">
      <c r="A452" s="66"/>
      <c r="B452" s="66"/>
      <c r="C452" s="66"/>
      <c r="D452" s="66"/>
      <c r="E452" s="66"/>
      <c r="F452" s="66"/>
      <c r="G452" s="66"/>
      <c r="H452" s="68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</row>
    <row r="453" spans="1:20" ht="14.25" customHeight="1">
      <c r="A453" s="66"/>
      <c r="B453" s="66"/>
      <c r="C453" s="66"/>
      <c r="D453" s="66"/>
      <c r="E453" s="66"/>
      <c r="F453" s="66"/>
      <c r="G453" s="66"/>
      <c r="H453" s="68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</row>
    <row r="454" spans="1:20" ht="14.25" customHeight="1">
      <c r="A454" s="66"/>
      <c r="B454" s="66"/>
      <c r="C454" s="66"/>
      <c r="D454" s="66"/>
      <c r="E454" s="66"/>
      <c r="F454" s="66"/>
      <c r="G454" s="66"/>
      <c r="H454" s="68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</row>
    <row r="455" spans="1:20" ht="14.25" customHeight="1">
      <c r="A455" s="66"/>
      <c r="B455" s="66"/>
      <c r="C455" s="66"/>
      <c r="D455" s="66"/>
      <c r="E455" s="66"/>
      <c r="F455" s="66"/>
      <c r="G455" s="66"/>
      <c r="H455" s="68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</row>
    <row r="456" spans="1:20" ht="14.25" customHeight="1">
      <c r="A456" s="66"/>
      <c r="B456" s="66"/>
      <c r="C456" s="66"/>
      <c r="D456" s="66"/>
      <c r="E456" s="66"/>
      <c r="F456" s="66"/>
      <c r="G456" s="66"/>
      <c r="H456" s="68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</row>
    <row r="457" spans="1:20" ht="14.25" customHeight="1">
      <c r="A457" s="66"/>
      <c r="B457" s="66"/>
      <c r="C457" s="66"/>
      <c r="D457" s="66"/>
      <c r="E457" s="66"/>
      <c r="F457" s="66"/>
      <c r="G457" s="66"/>
      <c r="H457" s="68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</row>
    <row r="458" spans="1:20" ht="14.25" customHeight="1">
      <c r="A458" s="66"/>
      <c r="B458" s="66"/>
      <c r="C458" s="66"/>
      <c r="D458" s="66"/>
      <c r="E458" s="66"/>
      <c r="F458" s="66"/>
      <c r="G458" s="66"/>
      <c r="H458" s="68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</row>
    <row r="459" spans="1:20" ht="14.25" customHeight="1">
      <c r="A459" s="66"/>
      <c r="B459" s="66"/>
      <c r="C459" s="66"/>
      <c r="D459" s="66"/>
      <c r="E459" s="66"/>
      <c r="F459" s="66"/>
      <c r="G459" s="66"/>
      <c r="H459" s="68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</row>
    <row r="460" spans="1:20" ht="14.25" customHeight="1">
      <c r="A460" s="66"/>
      <c r="B460" s="66"/>
      <c r="C460" s="66"/>
      <c r="D460" s="66"/>
      <c r="E460" s="66"/>
      <c r="F460" s="66"/>
      <c r="G460" s="66"/>
      <c r="H460" s="68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</row>
    <row r="461" spans="1:20" ht="14.25" customHeight="1">
      <c r="A461" s="66"/>
      <c r="B461" s="66"/>
      <c r="C461" s="66"/>
      <c r="D461" s="66"/>
      <c r="E461" s="66"/>
      <c r="F461" s="66"/>
      <c r="G461" s="66"/>
      <c r="H461" s="68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</row>
    <row r="462" spans="1:20" ht="14.25" customHeight="1">
      <c r="A462" s="66"/>
      <c r="B462" s="66"/>
      <c r="C462" s="66"/>
      <c r="D462" s="66"/>
      <c r="E462" s="66"/>
      <c r="F462" s="66"/>
      <c r="G462" s="66"/>
      <c r="H462" s="68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</row>
    <row r="463" spans="1:20" ht="14.25" customHeight="1">
      <c r="A463" s="66"/>
      <c r="B463" s="66"/>
      <c r="C463" s="66"/>
      <c r="D463" s="66"/>
      <c r="E463" s="66"/>
      <c r="F463" s="66"/>
      <c r="G463" s="66"/>
      <c r="H463" s="68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</row>
    <row r="464" spans="1:20" ht="14.25" customHeight="1">
      <c r="A464" s="66"/>
      <c r="B464" s="66"/>
      <c r="C464" s="66"/>
      <c r="D464" s="66"/>
      <c r="E464" s="66"/>
      <c r="F464" s="66"/>
      <c r="G464" s="66"/>
      <c r="H464" s="68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</row>
    <row r="465" spans="1:20" ht="14.25" customHeight="1">
      <c r="A465" s="66"/>
      <c r="B465" s="66"/>
      <c r="C465" s="66"/>
      <c r="D465" s="66"/>
      <c r="E465" s="66"/>
      <c r="F465" s="66"/>
      <c r="G465" s="66"/>
      <c r="H465" s="68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</row>
    <row r="466" spans="1:20" ht="14.25" customHeight="1">
      <c r="A466" s="66"/>
      <c r="B466" s="66"/>
      <c r="C466" s="66"/>
      <c r="D466" s="66"/>
      <c r="E466" s="66"/>
      <c r="F466" s="66"/>
      <c r="G466" s="66"/>
      <c r="H466" s="68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</row>
    <row r="467" spans="1:20" ht="14.25" customHeight="1">
      <c r="A467" s="66"/>
      <c r="B467" s="66"/>
      <c r="C467" s="66"/>
      <c r="D467" s="66"/>
      <c r="E467" s="66"/>
      <c r="F467" s="66"/>
      <c r="G467" s="66"/>
      <c r="H467" s="68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</row>
    <row r="468" spans="1:20" ht="14.25" customHeight="1">
      <c r="A468" s="66"/>
      <c r="B468" s="66"/>
      <c r="C468" s="66"/>
      <c r="D468" s="66"/>
      <c r="E468" s="66"/>
      <c r="F468" s="66"/>
      <c r="G468" s="66"/>
      <c r="H468" s="68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</row>
    <row r="469" spans="1:20" ht="14.25" customHeight="1">
      <c r="A469" s="66"/>
      <c r="B469" s="66"/>
      <c r="C469" s="66"/>
      <c r="D469" s="66"/>
      <c r="E469" s="66"/>
      <c r="F469" s="66"/>
      <c r="G469" s="66"/>
      <c r="H469" s="68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</row>
    <row r="470" spans="1:20" ht="14.25" customHeight="1">
      <c r="A470" s="66"/>
      <c r="B470" s="66"/>
      <c r="C470" s="66"/>
      <c r="D470" s="66"/>
      <c r="E470" s="66"/>
      <c r="F470" s="66"/>
      <c r="G470" s="66"/>
      <c r="H470" s="68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</row>
    <row r="471" spans="1:20" ht="14.25" customHeight="1">
      <c r="A471" s="66"/>
      <c r="B471" s="66"/>
      <c r="C471" s="66"/>
      <c r="D471" s="66"/>
      <c r="E471" s="66"/>
      <c r="F471" s="66"/>
      <c r="G471" s="66"/>
      <c r="H471" s="68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</row>
    <row r="472" spans="1:20" ht="14.25" customHeight="1">
      <c r="A472" s="66"/>
      <c r="B472" s="66"/>
      <c r="C472" s="66"/>
      <c r="D472" s="66"/>
      <c r="E472" s="66"/>
      <c r="F472" s="66"/>
      <c r="G472" s="66"/>
      <c r="H472" s="68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</row>
    <row r="473" spans="1:20" ht="14.25" customHeight="1">
      <c r="A473" s="66"/>
      <c r="B473" s="66"/>
      <c r="C473" s="66"/>
      <c r="D473" s="66"/>
      <c r="E473" s="66"/>
      <c r="F473" s="66"/>
      <c r="G473" s="66"/>
      <c r="H473" s="68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</row>
    <row r="474" spans="1:20" ht="14.25" customHeight="1">
      <c r="A474" s="66"/>
      <c r="B474" s="66"/>
      <c r="C474" s="66"/>
      <c r="D474" s="66"/>
      <c r="E474" s="66"/>
      <c r="F474" s="66"/>
      <c r="G474" s="66"/>
      <c r="H474" s="68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</row>
    <row r="475" spans="1:20" ht="14.25" customHeight="1">
      <c r="A475" s="66"/>
      <c r="B475" s="66"/>
      <c r="C475" s="66"/>
      <c r="D475" s="66"/>
      <c r="E475" s="66"/>
      <c r="F475" s="66"/>
      <c r="G475" s="66"/>
      <c r="H475" s="68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</row>
    <row r="476" spans="1:20" ht="14.25" customHeight="1">
      <c r="A476" s="66"/>
      <c r="B476" s="66"/>
      <c r="C476" s="66"/>
      <c r="D476" s="66"/>
      <c r="E476" s="66"/>
      <c r="F476" s="66"/>
      <c r="G476" s="66"/>
      <c r="H476" s="68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</row>
    <row r="477" spans="1:20" ht="14.25" customHeight="1">
      <c r="A477" s="66"/>
      <c r="B477" s="66"/>
      <c r="C477" s="66"/>
      <c r="D477" s="66"/>
      <c r="E477" s="66"/>
      <c r="F477" s="66"/>
      <c r="G477" s="66"/>
      <c r="H477" s="68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</row>
    <row r="478" spans="1:20" ht="14.25" customHeight="1">
      <c r="A478" s="66"/>
      <c r="B478" s="66"/>
      <c r="C478" s="66"/>
      <c r="D478" s="66"/>
      <c r="E478" s="66"/>
      <c r="F478" s="66"/>
      <c r="G478" s="66"/>
      <c r="H478" s="68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</row>
    <row r="479" spans="1:20" ht="14.25" customHeight="1">
      <c r="A479" s="66"/>
      <c r="B479" s="66"/>
      <c r="C479" s="66"/>
      <c r="D479" s="66"/>
      <c r="E479" s="66"/>
      <c r="F479" s="66"/>
      <c r="G479" s="66"/>
      <c r="H479" s="68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</row>
    <row r="480" spans="1:20" ht="14.25" customHeight="1">
      <c r="A480" s="66"/>
      <c r="B480" s="66"/>
      <c r="C480" s="66"/>
      <c r="D480" s="66"/>
      <c r="E480" s="66"/>
      <c r="F480" s="66"/>
      <c r="G480" s="66"/>
      <c r="H480" s="68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</row>
    <row r="481" spans="1:20" ht="14.25" customHeight="1">
      <c r="A481" s="66"/>
      <c r="B481" s="66"/>
      <c r="C481" s="66"/>
      <c r="D481" s="66"/>
      <c r="E481" s="66"/>
      <c r="F481" s="66"/>
      <c r="G481" s="66"/>
      <c r="H481" s="68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</row>
    <row r="482" spans="1:20" ht="14.25" customHeight="1">
      <c r="A482" s="66"/>
      <c r="B482" s="66"/>
      <c r="C482" s="66"/>
      <c r="D482" s="66"/>
      <c r="E482" s="66"/>
      <c r="F482" s="66"/>
      <c r="G482" s="66"/>
      <c r="H482" s="68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</row>
    <row r="483" spans="1:20" ht="14.25" customHeight="1">
      <c r="A483" s="66"/>
      <c r="B483" s="66"/>
      <c r="C483" s="66"/>
      <c r="D483" s="66"/>
      <c r="E483" s="66"/>
      <c r="F483" s="66"/>
      <c r="G483" s="66"/>
      <c r="H483" s="68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</row>
    <row r="484" spans="1:20" ht="14.25" customHeight="1">
      <c r="A484" s="66"/>
      <c r="B484" s="66"/>
      <c r="C484" s="66"/>
      <c r="D484" s="66"/>
      <c r="E484" s="66"/>
      <c r="F484" s="66"/>
      <c r="G484" s="66"/>
      <c r="H484" s="68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</row>
    <row r="485" spans="1:20" ht="14.25" customHeight="1">
      <c r="A485" s="66"/>
      <c r="B485" s="66"/>
      <c r="C485" s="66"/>
      <c r="D485" s="66"/>
      <c r="E485" s="66"/>
      <c r="F485" s="66"/>
      <c r="G485" s="66"/>
      <c r="H485" s="68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</row>
    <row r="486" spans="1:20" ht="14.25" customHeight="1">
      <c r="A486" s="66"/>
      <c r="B486" s="66"/>
      <c r="C486" s="66"/>
      <c r="D486" s="66"/>
      <c r="E486" s="66"/>
      <c r="F486" s="66"/>
      <c r="G486" s="66"/>
      <c r="H486" s="68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</row>
    <row r="487" spans="1:20" ht="14.25" customHeight="1">
      <c r="A487" s="66"/>
      <c r="B487" s="66"/>
      <c r="C487" s="66"/>
      <c r="D487" s="66"/>
      <c r="E487" s="66"/>
      <c r="F487" s="66"/>
      <c r="G487" s="66"/>
      <c r="H487" s="68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</row>
    <row r="488" spans="1:20" ht="14.25" customHeight="1">
      <c r="A488" s="66"/>
      <c r="B488" s="66"/>
      <c r="C488" s="66"/>
      <c r="D488" s="66"/>
      <c r="E488" s="66"/>
      <c r="F488" s="66"/>
      <c r="G488" s="66"/>
      <c r="H488" s="68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</row>
    <row r="489" spans="1:20" ht="14.25" customHeight="1">
      <c r="A489" s="66"/>
      <c r="B489" s="66"/>
      <c r="C489" s="66"/>
      <c r="D489" s="66"/>
      <c r="E489" s="66"/>
      <c r="F489" s="66"/>
      <c r="G489" s="66"/>
      <c r="H489" s="68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</row>
    <row r="490" spans="1:20" ht="14.25" customHeight="1">
      <c r="A490" s="66"/>
      <c r="B490" s="66"/>
      <c r="C490" s="66"/>
      <c r="D490" s="66"/>
      <c r="E490" s="66"/>
      <c r="F490" s="66"/>
      <c r="G490" s="66"/>
      <c r="H490" s="68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</row>
    <row r="491" spans="1:20" ht="14.25" customHeight="1">
      <c r="A491" s="66"/>
      <c r="B491" s="66"/>
      <c r="C491" s="66"/>
      <c r="D491" s="66"/>
      <c r="E491" s="66"/>
      <c r="F491" s="66"/>
      <c r="G491" s="66"/>
      <c r="H491" s="68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</row>
    <row r="492" spans="1:20" ht="14.25" customHeight="1">
      <c r="A492" s="66"/>
      <c r="B492" s="66"/>
      <c r="C492" s="66"/>
      <c r="D492" s="66"/>
      <c r="E492" s="66"/>
      <c r="F492" s="66"/>
      <c r="G492" s="66"/>
      <c r="H492" s="68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</row>
    <row r="493" spans="1:20" ht="14.25" customHeight="1">
      <c r="A493" s="66"/>
      <c r="B493" s="66"/>
      <c r="C493" s="66"/>
      <c r="D493" s="66"/>
      <c r="E493" s="66"/>
      <c r="F493" s="66"/>
      <c r="G493" s="66"/>
      <c r="H493" s="68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</row>
    <row r="494" spans="1:20" ht="14.25" customHeight="1">
      <c r="A494" s="66"/>
      <c r="B494" s="66"/>
      <c r="C494" s="66"/>
      <c r="D494" s="66"/>
      <c r="E494" s="66"/>
      <c r="F494" s="66"/>
      <c r="G494" s="66"/>
      <c r="H494" s="68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</row>
    <row r="495" spans="1:20" ht="14.25" customHeight="1">
      <c r="A495" s="66"/>
      <c r="B495" s="66"/>
      <c r="C495" s="66"/>
      <c r="D495" s="66"/>
      <c r="E495" s="66"/>
      <c r="F495" s="66"/>
      <c r="G495" s="66"/>
      <c r="H495" s="68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</row>
    <row r="496" spans="1:20" ht="14.25" customHeight="1">
      <c r="A496" s="66"/>
      <c r="B496" s="66"/>
      <c r="C496" s="66"/>
      <c r="D496" s="66"/>
      <c r="E496" s="66"/>
      <c r="F496" s="66"/>
      <c r="G496" s="66"/>
      <c r="H496" s="68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</row>
    <row r="497" spans="1:20" ht="14.25" customHeight="1">
      <c r="A497" s="66"/>
      <c r="B497" s="66"/>
      <c r="C497" s="66"/>
      <c r="D497" s="66"/>
      <c r="E497" s="66"/>
      <c r="F497" s="66"/>
      <c r="G497" s="66"/>
      <c r="H497" s="68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</row>
    <row r="498" spans="1:20" ht="14.25" customHeight="1">
      <c r="A498" s="66"/>
      <c r="B498" s="66"/>
      <c r="C498" s="66"/>
      <c r="D498" s="66"/>
      <c r="E498" s="66"/>
      <c r="F498" s="66"/>
      <c r="G498" s="66"/>
      <c r="H498" s="68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</row>
    <row r="499" spans="1:20" ht="14.25" customHeight="1">
      <c r="A499" s="66"/>
      <c r="B499" s="66"/>
      <c r="C499" s="66"/>
      <c r="D499" s="66"/>
      <c r="E499" s="66"/>
      <c r="F499" s="66"/>
      <c r="G499" s="66"/>
      <c r="H499" s="68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</row>
    <row r="500" spans="1:20" ht="14.25" customHeight="1">
      <c r="A500" s="66"/>
      <c r="B500" s="66"/>
      <c r="C500" s="66"/>
      <c r="D500" s="66"/>
      <c r="E500" s="66"/>
      <c r="F500" s="66"/>
      <c r="G500" s="66"/>
      <c r="H500" s="68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</row>
    <row r="501" spans="1:20" ht="14.25" customHeight="1">
      <c r="A501" s="66"/>
      <c r="B501" s="66"/>
      <c r="C501" s="66"/>
      <c r="D501" s="66"/>
      <c r="E501" s="66"/>
      <c r="F501" s="66"/>
      <c r="G501" s="66"/>
      <c r="H501" s="68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</row>
    <row r="502" spans="1:20" ht="14.25" customHeight="1">
      <c r="A502" s="66"/>
      <c r="B502" s="66"/>
      <c r="C502" s="66"/>
      <c r="D502" s="66"/>
      <c r="E502" s="66"/>
      <c r="F502" s="66"/>
      <c r="G502" s="66"/>
      <c r="H502" s="68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</row>
    <row r="503" spans="1:20" ht="14.25" customHeight="1">
      <c r="A503" s="66"/>
      <c r="B503" s="66"/>
      <c r="C503" s="66"/>
      <c r="D503" s="66"/>
      <c r="E503" s="66"/>
      <c r="F503" s="66"/>
      <c r="G503" s="66"/>
      <c r="H503" s="68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</row>
    <row r="504" spans="1:20" ht="14.25" customHeight="1">
      <c r="A504" s="66"/>
      <c r="B504" s="66"/>
      <c r="C504" s="66"/>
      <c r="D504" s="66"/>
      <c r="E504" s="66"/>
      <c r="F504" s="66"/>
      <c r="G504" s="66"/>
      <c r="H504" s="68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</row>
    <row r="505" spans="1:20" ht="14.25" customHeight="1">
      <c r="A505" s="66"/>
      <c r="B505" s="66"/>
      <c r="C505" s="66"/>
      <c r="D505" s="66"/>
      <c r="E505" s="66"/>
      <c r="F505" s="66"/>
      <c r="G505" s="66"/>
      <c r="H505" s="68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</row>
    <row r="506" spans="1:20" ht="14.25" customHeight="1">
      <c r="A506" s="66"/>
      <c r="B506" s="66"/>
      <c r="C506" s="66"/>
      <c r="D506" s="66"/>
      <c r="E506" s="66"/>
      <c r="F506" s="66"/>
      <c r="G506" s="66"/>
      <c r="H506" s="68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</row>
    <row r="507" spans="1:20" ht="14.25" customHeight="1">
      <c r="A507" s="66"/>
      <c r="B507" s="66"/>
      <c r="C507" s="66"/>
      <c r="D507" s="66"/>
      <c r="E507" s="66"/>
      <c r="F507" s="66"/>
      <c r="G507" s="66"/>
      <c r="H507" s="68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</row>
    <row r="508" spans="1:20" ht="14.25" customHeight="1">
      <c r="A508" s="66"/>
      <c r="B508" s="66"/>
      <c r="C508" s="66"/>
      <c r="D508" s="66"/>
      <c r="E508" s="66"/>
      <c r="F508" s="66"/>
      <c r="G508" s="66"/>
      <c r="H508" s="68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</row>
    <row r="509" spans="1:20" ht="14.25" customHeight="1">
      <c r="A509" s="66"/>
      <c r="B509" s="66"/>
      <c r="C509" s="66"/>
      <c r="D509" s="66"/>
      <c r="E509" s="66"/>
      <c r="F509" s="66"/>
      <c r="G509" s="66"/>
      <c r="H509" s="68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</row>
    <row r="510" spans="1:20" ht="14.25" customHeight="1">
      <c r="A510" s="66"/>
      <c r="B510" s="66"/>
      <c r="C510" s="66"/>
      <c r="D510" s="66"/>
      <c r="E510" s="66"/>
      <c r="F510" s="66"/>
      <c r="G510" s="66"/>
      <c r="H510" s="68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</row>
    <row r="511" spans="1:20" ht="14.25" customHeight="1">
      <c r="A511" s="66"/>
      <c r="B511" s="66"/>
      <c r="C511" s="66"/>
      <c r="D511" s="66"/>
      <c r="E511" s="66"/>
      <c r="F511" s="66"/>
      <c r="G511" s="66"/>
      <c r="H511" s="68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</row>
    <row r="512" spans="1:20" ht="14.25" customHeight="1">
      <c r="A512" s="66"/>
      <c r="B512" s="66"/>
      <c r="C512" s="66"/>
      <c r="D512" s="66"/>
      <c r="E512" s="66"/>
      <c r="F512" s="66"/>
      <c r="G512" s="66"/>
      <c r="H512" s="68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</row>
    <row r="513" spans="1:20" ht="14.25" customHeight="1">
      <c r="A513" s="66"/>
      <c r="B513" s="66"/>
      <c r="C513" s="66"/>
      <c r="D513" s="66"/>
      <c r="E513" s="66"/>
      <c r="F513" s="66"/>
      <c r="G513" s="66"/>
      <c r="H513" s="68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</row>
    <row r="514" spans="1:20" ht="14.25" customHeight="1">
      <c r="A514" s="66"/>
      <c r="B514" s="66"/>
      <c r="C514" s="66"/>
      <c r="D514" s="66"/>
      <c r="E514" s="66"/>
      <c r="F514" s="66"/>
      <c r="G514" s="66"/>
      <c r="H514" s="68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</row>
    <row r="515" spans="1:20" ht="14.25" customHeight="1">
      <c r="A515" s="66"/>
      <c r="B515" s="66"/>
      <c r="C515" s="66"/>
      <c r="D515" s="66"/>
      <c r="E515" s="66"/>
      <c r="F515" s="66"/>
      <c r="G515" s="66"/>
      <c r="H515" s="68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</row>
    <row r="516" spans="1:20" ht="14.25" customHeight="1">
      <c r="A516" s="66"/>
      <c r="B516" s="66"/>
      <c r="C516" s="66"/>
      <c r="D516" s="66"/>
      <c r="E516" s="66"/>
      <c r="F516" s="66"/>
      <c r="G516" s="66"/>
      <c r="H516" s="68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</row>
    <row r="517" spans="1:20" ht="14.25" customHeight="1">
      <c r="A517" s="66"/>
      <c r="B517" s="66"/>
      <c r="C517" s="66"/>
      <c r="D517" s="66"/>
      <c r="E517" s="66"/>
      <c r="F517" s="66"/>
      <c r="G517" s="66"/>
      <c r="H517" s="68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</row>
    <row r="518" spans="1:20" ht="14.25" customHeight="1">
      <c r="A518" s="66"/>
      <c r="B518" s="66"/>
      <c r="C518" s="66"/>
      <c r="D518" s="66"/>
      <c r="E518" s="66"/>
      <c r="F518" s="66"/>
      <c r="G518" s="66"/>
      <c r="H518" s="68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</row>
    <row r="519" spans="1:20" ht="14.25" customHeight="1">
      <c r="A519" s="66"/>
      <c r="B519" s="66"/>
      <c r="C519" s="66"/>
      <c r="D519" s="66"/>
      <c r="E519" s="66"/>
      <c r="F519" s="66"/>
      <c r="G519" s="66"/>
      <c r="H519" s="68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</row>
    <row r="520" spans="1:20" ht="14.25" customHeight="1">
      <c r="A520" s="66"/>
      <c r="B520" s="66"/>
      <c r="C520" s="66"/>
      <c r="D520" s="66"/>
      <c r="E520" s="66"/>
      <c r="F520" s="66"/>
      <c r="G520" s="66"/>
      <c r="H520" s="68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</row>
    <row r="521" spans="1:20" ht="14.25" customHeight="1">
      <c r="A521" s="66"/>
      <c r="B521" s="66"/>
      <c r="C521" s="66"/>
      <c r="D521" s="66"/>
      <c r="E521" s="66"/>
      <c r="F521" s="66"/>
      <c r="G521" s="66"/>
      <c r="H521" s="68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</row>
    <row r="522" spans="1:20" ht="14.25" customHeight="1">
      <c r="A522" s="66"/>
      <c r="B522" s="66"/>
      <c r="C522" s="66"/>
      <c r="D522" s="66"/>
      <c r="E522" s="66"/>
      <c r="F522" s="66"/>
      <c r="G522" s="66"/>
      <c r="H522" s="68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</row>
    <row r="523" spans="1:20" ht="14.25" customHeight="1">
      <c r="A523" s="66"/>
      <c r="B523" s="66"/>
      <c r="C523" s="66"/>
      <c r="D523" s="66"/>
      <c r="E523" s="66"/>
      <c r="F523" s="66"/>
      <c r="G523" s="66"/>
      <c r="H523" s="68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</row>
    <row r="524" spans="1:20" ht="14.25" customHeight="1">
      <c r="A524" s="66"/>
      <c r="B524" s="66"/>
      <c r="C524" s="66"/>
      <c r="D524" s="66"/>
      <c r="E524" s="66"/>
      <c r="F524" s="66"/>
      <c r="G524" s="66"/>
      <c r="H524" s="68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</row>
    <row r="525" spans="1:20" ht="14.25" customHeight="1">
      <c r="A525" s="66"/>
      <c r="B525" s="66"/>
      <c r="C525" s="66"/>
      <c r="D525" s="66"/>
      <c r="E525" s="66"/>
      <c r="F525" s="66"/>
      <c r="G525" s="66"/>
      <c r="H525" s="68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</row>
    <row r="526" spans="1:20" ht="14.25" customHeight="1">
      <c r="A526" s="66"/>
      <c r="B526" s="66"/>
      <c r="C526" s="66"/>
      <c r="D526" s="66"/>
      <c r="E526" s="66"/>
      <c r="F526" s="66"/>
      <c r="G526" s="66"/>
      <c r="H526" s="68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</row>
    <row r="527" spans="1:20" ht="14.25" customHeight="1">
      <c r="A527" s="66"/>
      <c r="B527" s="66"/>
      <c r="C527" s="66"/>
      <c r="D527" s="66"/>
      <c r="E527" s="66"/>
      <c r="F527" s="66"/>
      <c r="G527" s="66"/>
      <c r="H527" s="68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</row>
    <row r="528" spans="1:20" ht="14.25" customHeight="1">
      <c r="A528" s="66"/>
      <c r="B528" s="66"/>
      <c r="C528" s="66"/>
      <c r="D528" s="66"/>
      <c r="E528" s="66"/>
      <c r="F528" s="66"/>
      <c r="G528" s="66"/>
      <c r="H528" s="68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</row>
    <row r="529" spans="1:20" ht="14.25" customHeight="1">
      <c r="A529" s="66"/>
      <c r="B529" s="66"/>
      <c r="C529" s="66"/>
      <c r="D529" s="66"/>
      <c r="E529" s="66"/>
      <c r="F529" s="66"/>
      <c r="G529" s="66"/>
      <c r="H529" s="68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</row>
    <row r="530" spans="1:20" ht="14.25" customHeight="1">
      <c r="A530" s="66"/>
      <c r="B530" s="66"/>
      <c r="C530" s="66"/>
      <c r="D530" s="66"/>
      <c r="E530" s="66"/>
      <c r="F530" s="66"/>
      <c r="G530" s="66"/>
      <c r="H530" s="68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</row>
    <row r="531" spans="1:20" ht="14.25" customHeight="1">
      <c r="A531" s="66"/>
      <c r="B531" s="66"/>
      <c r="C531" s="66"/>
      <c r="D531" s="66"/>
      <c r="E531" s="66"/>
      <c r="F531" s="66"/>
      <c r="G531" s="66"/>
      <c r="H531" s="68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</row>
    <row r="532" spans="1:20" ht="14.25" customHeight="1">
      <c r="A532" s="66"/>
      <c r="B532" s="66"/>
      <c r="C532" s="66"/>
      <c r="D532" s="66"/>
      <c r="E532" s="66"/>
      <c r="F532" s="66"/>
      <c r="G532" s="66"/>
      <c r="H532" s="68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</row>
    <row r="533" spans="1:20" ht="14.25" customHeight="1">
      <c r="A533" s="66"/>
      <c r="B533" s="66"/>
      <c r="C533" s="66"/>
      <c r="D533" s="66"/>
      <c r="E533" s="66"/>
      <c r="F533" s="66"/>
      <c r="G533" s="66"/>
      <c r="H533" s="68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</row>
    <row r="534" spans="1:20" ht="14.25" customHeight="1">
      <c r="A534" s="66"/>
      <c r="B534" s="66"/>
      <c r="C534" s="66"/>
      <c r="D534" s="66"/>
      <c r="E534" s="66"/>
      <c r="F534" s="66"/>
      <c r="G534" s="66"/>
      <c r="H534" s="68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</row>
    <row r="535" spans="1:20" ht="14.25" customHeight="1">
      <c r="A535" s="66"/>
      <c r="B535" s="66"/>
      <c r="C535" s="66"/>
      <c r="D535" s="66"/>
      <c r="E535" s="66"/>
      <c r="F535" s="66"/>
      <c r="G535" s="66"/>
      <c r="H535" s="68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</row>
    <row r="536" spans="1:20" ht="14.25" customHeight="1">
      <c r="A536" s="66"/>
      <c r="B536" s="66"/>
      <c r="C536" s="66"/>
      <c r="D536" s="66"/>
      <c r="E536" s="66"/>
      <c r="F536" s="66"/>
      <c r="G536" s="66"/>
      <c r="H536" s="68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</row>
    <row r="537" spans="1:20" ht="14.25" customHeight="1">
      <c r="A537" s="66"/>
      <c r="B537" s="66"/>
      <c r="C537" s="66"/>
      <c r="D537" s="66"/>
      <c r="E537" s="66"/>
      <c r="F537" s="66"/>
      <c r="G537" s="66"/>
      <c r="H537" s="68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</row>
    <row r="538" spans="1:20" ht="14.25" customHeight="1">
      <c r="A538" s="66"/>
      <c r="B538" s="66"/>
      <c r="C538" s="66"/>
      <c r="D538" s="66"/>
      <c r="E538" s="66"/>
      <c r="F538" s="66"/>
      <c r="G538" s="66"/>
      <c r="H538" s="68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</row>
    <row r="539" spans="1:20" ht="14.25" customHeight="1">
      <c r="A539" s="66"/>
      <c r="B539" s="66"/>
      <c r="C539" s="66"/>
      <c r="D539" s="66"/>
      <c r="E539" s="66"/>
      <c r="F539" s="66"/>
      <c r="G539" s="66"/>
      <c r="H539" s="68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</row>
    <row r="540" spans="1:20" ht="14.25" customHeight="1">
      <c r="A540" s="66"/>
      <c r="B540" s="66"/>
      <c r="C540" s="66"/>
      <c r="D540" s="66"/>
      <c r="E540" s="66"/>
      <c r="F540" s="66"/>
      <c r="G540" s="66"/>
      <c r="H540" s="68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</row>
    <row r="541" spans="1:20" ht="14.25" customHeight="1">
      <c r="A541" s="66"/>
      <c r="B541" s="66"/>
      <c r="C541" s="66"/>
      <c r="D541" s="66"/>
      <c r="E541" s="66"/>
      <c r="F541" s="66"/>
      <c r="G541" s="66"/>
      <c r="H541" s="68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</row>
    <row r="542" spans="1:20" ht="14.25" customHeight="1">
      <c r="A542" s="66"/>
      <c r="B542" s="66"/>
      <c r="C542" s="66"/>
      <c r="D542" s="66"/>
      <c r="E542" s="66"/>
      <c r="F542" s="66"/>
      <c r="G542" s="66"/>
      <c r="H542" s="68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</row>
    <row r="543" spans="1:20" ht="14.25" customHeight="1">
      <c r="A543" s="66"/>
      <c r="B543" s="66"/>
      <c r="C543" s="66"/>
      <c r="D543" s="66"/>
      <c r="E543" s="66"/>
      <c r="F543" s="66"/>
      <c r="G543" s="66"/>
      <c r="H543" s="68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</row>
    <row r="544" spans="1:20" ht="14.25" customHeight="1">
      <c r="A544" s="66"/>
      <c r="B544" s="66"/>
      <c r="C544" s="66"/>
      <c r="D544" s="66"/>
      <c r="E544" s="66"/>
      <c r="F544" s="66"/>
      <c r="G544" s="66"/>
      <c r="H544" s="68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</row>
    <row r="545" spans="1:20" ht="14.25" customHeight="1">
      <c r="A545" s="66"/>
      <c r="B545" s="66"/>
      <c r="C545" s="66"/>
      <c r="D545" s="66"/>
      <c r="E545" s="66"/>
      <c r="F545" s="66"/>
      <c r="G545" s="66"/>
      <c r="H545" s="68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</row>
    <row r="546" spans="1:20" ht="14.25" customHeight="1">
      <c r="A546" s="66"/>
      <c r="B546" s="66"/>
      <c r="C546" s="66"/>
      <c r="D546" s="66"/>
      <c r="E546" s="66"/>
      <c r="F546" s="66"/>
      <c r="G546" s="66"/>
      <c r="H546" s="68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</row>
    <row r="547" spans="1:20" ht="14.25" customHeight="1">
      <c r="A547" s="66"/>
      <c r="B547" s="66"/>
      <c r="C547" s="66"/>
      <c r="D547" s="66"/>
      <c r="E547" s="66"/>
      <c r="F547" s="66"/>
      <c r="G547" s="66"/>
      <c r="H547" s="68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</row>
    <row r="548" spans="1:20" ht="14.25" customHeight="1">
      <c r="A548" s="66"/>
      <c r="B548" s="66"/>
      <c r="C548" s="66"/>
      <c r="D548" s="66"/>
      <c r="E548" s="66"/>
      <c r="F548" s="66"/>
      <c r="G548" s="66"/>
      <c r="H548" s="68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</row>
    <row r="549" spans="1:20" ht="14.25" customHeight="1">
      <c r="A549" s="66"/>
      <c r="B549" s="66"/>
      <c r="C549" s="66"/>
      <c r="D549" s="66"/>
      <c r="E549" s="66"/>
      <c r="F549" s="66"/>
      <c r="G549" s="66"/>
      <c r="H549" s="68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</row>
    <row r="550" spans="1:20" ht="14.25" customHeight="1">
      <c r="A550" s="66"/>
      <c r="B550" s="66"/>
      <c r="C550" s="66"/>
      <c r="D550" s="66"/>
      <c r="E550" s="66"/>
      <c r="F550" s="66"/>
      <c r="G550" s="66"/>
      <c r="H550" s="68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</row>
    <row r="551" spans="1:20" ht="14.25" customHeight="1">
      <c r="A551" s="66"/>
      <c r="B551" s="66"/>
      <c r="C551" s="66"/>
      <c r="D551" s="66"/>
      <c r="E551" s="66"/>
      <c r="F551" s="66"/>
      <c r="G551" s="66"/>
      <c r="H551" s="68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</row>
    <row r="552" spans="1:20" ht="14.25" customHeight="1">
      <c r="A552" s="66"/>
      <c r="B552" s="66"/>
      <c r="C552" s="66"/>
      <c r="D552" s="66"/>
      <c r="E552" s="66"/>
      <c r="F552" s="66"/>
      <c r="G552" s="66"/>
      <c r="H552" s="68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</row>
    <row r="553" spans="1:20" ht="14.25" customHeight="1">
      <c r="A553" s="66"/>
      <c r="B553" s="66"/>
      <c r="C553" s="66"/>
      <c r="D553" s="66"/>
      <c r="E553" s="66"/>
      <c r="F553" s="66"/>
      <c r="G553" s="66"/>
      <c r="H553" s="68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</row>
    <row r="554" spans="1:20" ht="14.25" customHeight="1">
      <c r="A554" s="66"/>
      <c r="B554" s="66"/>
      <c r="C554" s="66"/>
      <c r="D554" s="66"/>
      <c r="E554" s="66"/>
      <c r="F554" s="66"/>
      <c r="G554" s="66"/>
      <c r="H554" s="68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</row>
    <row r="555" spans="1:20" ht="14.25" customHeight="1">
      <c r="A555" s="66"/>
      <c r="B555" s="66"/>
      <c r="C555" s="66"/>
      <c r="D555" s="66"/>
      <c r="E555" s="66"/>
      <c r="F555" s="66"/>
      <c r="G555" s="66"/>
      <c r="H555" s="68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</row>
    <row r="556" spans="1:20" ht="14.25" customHeight="1">
      <c r="A556" s="66"/>
      <c r="B556" s="66"/>
      <c r="C556" s="66"/>
      <c r="D556" s="66"/>
      <c r="E556" s="66"/>
      <c r="F556" s="66"/>
      <c r="G556" s="66"/>
      <c r="H556" s="68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</row>
    <row r="557" spans="1:20" ht="14.25" customHeight="1">
      <c r="A557" s="66"/>
      <c r="B557" s="66"/>
      <c r="C557" s="66"/>
      <c r="D557" s="66"/>
      <c r="E557" s="66"/>
      <c r="F557" s="66"/>
      <c r="G557" s="66"/>
      <c r="H557" s="68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</row>
    <row r="558" spans="1:20" ht="14.25" customHeight="1">
      <c r="A558" s="66"/>
      <c r="B558" s="66"/>
      <c r="C558" s="66"/>
      <c r="D558" s="66"/>
      <c r="E558" s="66"/>
      <c r="F558" s="66"/>
      <c r="G558" s="66"/>
      <c r="H558" s="68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</row>
    <row r="559" spans="1:20" ht="14.25" customHeight="1">
      <c r="A559" s="66"/>
      <c r="B559" s="66"/>
      <c r="C559" s="66"/>
      <c r="D559" s="66"/>
      <c r="E559" s="66"/>
      <c r="F559" s="66"/>
      <c r="G559" s="66"/>
      <c r="H559" s="68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</row>
    <row r="560" spans="1:20" ht="14.25" customHeight="1">
      <c r="A560" s="66"/>
      <c r="B560" s="66"/>
      <c r="C560" s="66"/>
      <c r="D560" s="66"/>
      <c r="E560" s="66"/>
      <c r="F560" s="66"/>
      <c r="G560" s="66"/>
      <c r="H560" s="68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</row>
    <row r="561" spans="1:20" ht="14.25" customHeight="1">
      <c r="A561" s="66"/>
      <c r="B561" s="66"/>
      <c r="C561" s="66"/>
      <c r="D561" s="66"/>
      <c r="E561" s="66"/>
      <c r="F561" s="66"/>
      <c r="G561" s="66"/>
      <c r="H561" s="68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</row>
    <row r="562" spans="1:20" ht="14.25" customHeight="1">
      <c r="A562" s="66"/>
      <c r="B562" s="66"/>
      <c r="C562" s="66"/>
      <c r="D562" s="66"/>
      <c r="E562" s="66"/>
      <c r="F562" s="66"/>
      <c r="G562" s="66"/>
      <c r="H562" s="68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</row>
    <row r="563" spans="1:20" ht="14.25" customHeight="1">
      <c r="A563" s="66"/>
      <c r="B563" s="66"/>
      <c r="C563" s="66"/>
      <c r="D563" s="66"/>
      <c r="E563" s="66"/>
      <c r="F563" s="66"/>
      <c r="G563" s="66"/>
      <c r="H563" s="68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</row>
    <row r="564" spans="1:20" ht="14.25" customHeight="1">
      <c r="A564" s="66"/>
      <c r="B564" s="66"/>
      <c r="C564" s="66"/>
      <c r="D564" s="66"/>
      <c r="E564" s="66"/>
      <c r="F564" s="66"/>
      <c r="G564" s="66"/>
      <c r="H564" s="68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</row>
    <row r="565" spans="1:20" ht="14.25" customHeight="1">
      <c r="A565" s="66"/>
      <c r="B565" s="66"/>
      <c r="C565" s="66"/>
      <c r="D565" s="66"/>
      <c r="E565" s="66"/>
      <c r="F565" s="66"/>
      <c r="G565" s="66"/>
      <c r="H565" s="68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</row>
    <row r="566" spans="1:20" ht="14.25" customHeight="1">
      <c r="A566" s="66"/>
      <c r="B566" s="66"/>
      <c r="C566" s="66"/>
      <c r="D566" s="66"/>
      <c r="E566" s="66"/>
      <c r="F566" s="66"/>
      <c r="G566" s="66"/>
      <c r="H566" s="68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</row>
    <row r="567" spans="1:20" ht="14.25" customHeight="1">
      <c r="A567" s="66"/>
      <c r="B567" s="66"/>
      <c r="C567" s="66"/>
      <c r="D567" s="66"/>
      <c r="E567" s="66"/>
      <c r="F567" s="66"/>
      <c r="G567" s="66"/>
      <c r="H567" s="68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</row>
    <row r="568" spans="1:20" ht="14.25" customHeight="1">
      <c r="A568" s="66"/>
      <c r="B568" s="66"/>
      <c r="C568" s="66"/>
      <c r="D568" s="66"/>
      <c r="E568" s="66"/>
      <c r="F568" s="66"/>
      <c r="G568" s="66"/>
      <c r="H568" s="68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</row>
    <row r="569" spans="1:20" ht="14.25" customHeight="1">
      <c r="A569" s="66"/>
      <c r="B569" s="66"/>
      <c r="C569" s="66"/>
      <c r="D569" s="66"/>
      <c r="E569" s="66"/>
      <c r="F569" s="66"/>
      <c r="G569" s="66"/>
      <c r="H569" s="68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</row>
    <row r="570" spans="1:20" ht="14.25" customHeight="1">
      <c r="A570" s="66"/>
      <c r="B570" s="66"/>
      <c r="C570" s="66"/>
      <c r="D570" s="66"/>
      <c r="E570" s="66"/>
      <c r="F570" s="66"/>
      <c r="G570" s="66"/>
      <c r="H570" s="68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</row>
    <row r="571" spans="1:20" ht="14.25" customHeight="1">
      <c r="A571" s="66"/>
      <c r="B571" s="66"/>
      <c r="C571" s="66"/>
      <c r="D571" s="66"/>
      <c r="E571" s="66"/>
      <c r="F571" s="66"/>
      <c r="G571" s="66"/>
      <c r="H571" s="68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</row>
    <row r="572" spans="1:20" ht="14.25" customHeight="1">
      <c r="A572" s="66"/>
      <c r="B572" s="66"/>
      <c r="C572" s="66"/>
      <c r="D572" s="66"/>
      <c r="E572" s="66"/>
      <c r="F572" s="66"/>
      <c r="G572" s="66"/>
      <c r="H572" s="68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</row>
    <row r="573" spans="1:20" ht="14.25" customHeight="1">
      <c r="A573" s="66"/>
      <c r="B573" s="66"/>
      <c r="C573" s="66"/>
      <c r="D573" s="66"/>
      <c r="E573" s="66"/>
      <c r="F573" s="66"/>
      <c r="G573" s="66"/>
      <c r="H573" s="68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</row>
    <row r="574" spans="1:20" ht="14.25" customHeight="1">
      <c r="A574" s="66"/>
      <c r="B574" s="66"/>
      <c r="C574" s="66"/>
      <c r="D574" s="66"/>
      <c r="E574" s="66"/>
      <c r="F574" s="66"/>
      <c r="G574" s="66"/>
      <c r="H574" s="68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</row>
    <row r="575" spans="1:20" ht="14.25" customHeight="1">
      <c r="A575" s="66"/>
      <c r="B575" s="66"/>
      <c r="C575" s="66"/>
      <c r="D575" s="66"/>
      <c r="E575" s="66"/>
      <c r="F575" s="66"/>
      <c r="G575" s="66"/>
      <c r="H575" s="68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</row>
    <row r="576" spans="1:20" ht="14.25" customHeight="1">
      <c r="A576" s="66"/>
      <c r="B576" s="66"/>
      <c r="C576" s="66"/>
      <c r="D576" s="66"/>
      <c r="E576" s="66"/>
      <c r="F576" s="66"/>
      <c r="G576" s="66"/>
      <c r="H576" s="68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</row>
    <row r="577" spans="1:20" ht="14.25" customHeight="1">
      <c r="A577" s="66"/>
      <c r="B577" s="66"/>
      <c r="C577" s="66"/>
      <c r="D577" s="66"/>
      <c r="E577" s="66"/>
      <c r="F577" s="66"/>
      <c r="G577" s="66"/>
      <c r="H577" s="68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</row>
    <row r="578" spans="1:20" ht="14.25" customHeight="1">
      <c r="A578" s="66"/>
      <c r="B578" s="66"/>
      <c r="C578" s="66"/>
      <c r="D578" s="66"/>
      <c r="E578" s="66"/>
      <c r="F578" s="66"/>
      <c r="G578" s="66"/>
      <c r="H578" s="68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</row>
    <row r="579" spans="1:20" ht="14.25" customHeight="1">
      <c r="A579" s="66"/>
      <c r="B579" s="66"/>
      <c r="C579" s="66"/>
      <c r="D579" s="66"/>
      <c r="E579" s="66"/>
      <c r="F579" s="66"/>
      <c r="G579" s="66"/>
      <c r="H579" s="68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</row>
    <row r="580" spans="1:20" ht="14.25" customHeight="1">
      <c r="A580" s="66"/>
      <c r="B580" s="66"/>
      <c r="C580" s="66"/>
      <c r="D580" s="66"/>
      <c r="E580" s="66"/>
      <c r="F580" s="66"/>
      <c r="G580" s="66"/>
      <c r="H580" s="68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</row>
    <row r="581" spans="1:20" ht="14.25" customHeight="1">
      <c r="A581" s="66"/>
      <c r="B581" s="66"/>
      <c r="C581" s="66"/>
      <c r="D581" s="66"/>
      <c r="E581" s="66"/>
      <c r="F581" s="66"/>
      <c r="G581" s="66"/>
      <c r="H581" s="68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</row>
    <row r="582" spans="1:20" ht="14.25" customHeight="1">
      <c r="A582" s="66"/>
      <c r="B582" s="66"/>
      <c r="C582" s="66"/>
      <c r="D582" s="66"/>
      <c r="E582" s="66"/>
      <c r="F582" s="66"/>
      <c r="G582" s="66"/>
      <c r="H582" s="68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</row>
    <row r="583" spans="1:20" ht="14.25" customHeight="1">
      <c r="A583" s="66"/>
      <c r="B583" s="66"/>
      <c r="C583" s="66"/>
      <c r="D583" s="66"/>
      <c r="E583" s="66"/>
      <c r="F583" s="66"/>
      <c r="G583" s="66"/>
      <c r="H583" s="68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</row>
    <row r="584" spans="1:20" ht="14.25" customHeight="1">
      <c r="A584" s="66"/>
      <c r="B584" s="66"/>
      <c r="C584" s="66"/>
      <c r="D584" s="66"/>
      <c r="E584" s="66"/>
      <c r="F584" s="66"/>
      <c r="G584" s="66"/>
      <c r="H584" s="68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</row>
    <row r="585" spans="1:20" ht="14.25" customHeight="1">
      <c r="A585" s="66"/>
      <c r="B585" s="66"/>
      <c r="C585" s="66"/>
      <c r="D585" s="66"/>
      <c r="E585" s="66"/>
      <c r="F585" s="66"/>
      <c r="G585" s="66"/>
      <c r="H585" s="68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</row>
    <row r="586" spans="1:20" ht="14.25" customHeight="1">
      <c r="A586" s="66"/>
      <c r="B586" s="66"/>
      <c r="C586" s="66"/>
      <c r="D586" s="66"/>
      <c r="E586" s="66"/>
      <c r="F586" s="66"/>
      <c r="G586" s="66"/>
      <c r="H586" s="68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</row>
    <row r="587" spans="1:20" ht="14.25" customHeight="1">
      <c r="A587" s="66"/>
      <c r="B587" s="66"/>
      <c r="C587" s="66"/>
      <c r="D587" s="66"/>
      <c r="E587" s="66"/>
      <c r="F587" s="66"/>
      <c r="G587" s="66"/>
      <c r="H587" s="68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</row>
    <row r="588" spans="1:20" ht="14.25" customHeight="1">
      <c r="A588" s="66"/>
      <c r="B588" s="66"/>
      <c r="C588" s="66"/>
      <c r="D588" s="66"/>
      <c r="E588" s="66"/>
      <c r="F588" s="66"/>
      <c r="G588" s="66"/>
      <c r="H588" s="68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</row>
    <row r="589" spans="1:20" ht="14.25" customHeight="1">
      <c r="A589" s="66"/>
      <c r="B589" s="66"/>
      <c r="C589" s="66"/>
      <c r="D589" s="66"/>
      <c r="E589" s="66"/>
      <c r="F589" s="66"/>
      <c r="G589" s="66"/>
      <c r="H589" s="68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</row>
    <row r="590" spans="1:20" ht="14.25" customHeight="1">
      <c r="A590" s="66"/>
      <c r="B590" s="66"/>
      <c r="C590" s="66"/>
      <c r="D590" s="66"/>
      <c r="E590" s="66"/>
      <c r="F590" s="66"/>
      <c r="G590" s="66"/>
      <c r="H590" s="68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</row>
    <row r="591" spans="1:20" ht="14.25" customHeight="1">
      <c r="A591" s="66"/>
      <c r="B591" s="66"/>
      <c r="C591" s="66"/>
      <c r="D591" s="66"/>
      <c r="E591" s="66"/>
      <c r="F591" s="66"/>
      <c r="G591" s="66"/>
      <c r="H591" s="68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</row>
    <row r="592" spans="1:20" ht="14.25" customHeight="1">
      <c r="A592" s="66"/>
      <c r="B592" s="66"/>
      <c r="C592" s="66"/>
      <c r="D592" s="66"/>
      <c r="E592" s="66"/>
      <c r="F592" s="66"/>
      <c r="G592" s="66"/>
      <c r="H592" s="68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</row>
    <row r="593" spans="1:20" ht="14.25" customHeight="1">
      <c r="A593" s="66"/>
      <c r="B593" s="66"/>
      <c r="C593" s="66"/>
      <c r="D593" s="66"/>
      <c r="E593" s="66"/>
      <c r="F593" s="66"/>
      <c r="G593" s="66"/>
      <c r="H593" s="68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</row>
    <row r="594" spans="1:20" ht="14.25" customHeight="1">
      <c r="A594" s="66"/>
      <c r="B594" s="66"/>
      <c r="C594" s="66"/>
      <c r="D594" s="66"/>
      <c r="E594" s="66"/>
      <c r="F594" s="66"/>
      <c r="G594" s="66"/>
      <c r="H594" s="68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</row>
    <row r="595" spans="1:20" ht="14.25" customHeight="1">
      <c r="A595" s="66"/>
      <c r="B595" s="66"/>
      <c r="C595" s="66"/>
      <c r="D595" s="66"/>
      <c r="E595" s="66"/>
      <c r="F595" s="66"/>
      <c r="G595" s="66"/>
      <c r="H595" s="68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</row>
    <row r="596" spans="1:20" ht="14.25" customHeight="1">
      <c r="A596" s="66"/>
      <c r="B596" s="66"/>
      <c r="C596" s="66"/>
      <c r="D596" s="66"/>
      <c r="E596" s="66"/>
      <c r="F596" s="66"/>
      <c r="G596" s="66"/>
      <c r="H596" s="68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</row>
    <row r="597" spans="1:20" ht="14.25" customHeight="1">
      <c r="A597" s="66"/>
      <c r="B597" s="66"/>
      <c r="C597" s="66"/>
      <c r="D597" s="66"/>
      <c r="E597" s="66"/>
      <c r="F597" s="66"/>
      <c r="G597" s="66"/>
      <c r="H597" s="68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</row>
    <row r="598" spans="1:20" ht="14.25" customHeight="1">
      <c r="A598" s="66"/>
      <c r="B598" s="66"/>
      <c r="C598" s="66"/>
      <c r="D598" s="66"/>
      <c r="E598" s="66"/>
      <c r="F598" s="66"/>
      <c r="G598" s="66"/>
      <c r="H598" s="68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</row>
    <row r="599" spans="1:20" ht="14.25" customHeight="1">
      <c r="A599" s="66"/>
      <c r="B599" s="66"/>
      <c r="C599" s="66"/>
      <c r="D599" s="66"/>
      <c r="E599" s="66"/>
      <c r="F599" s="66"/>
      <c r="G599" s="66"/>
      <c r="H599" s="68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</row>
    <row r="600" spans="1:20" ht="14.25" customHeight="1">
      <c r="A600" s="66"/>
      <c r="B600" s="66"/>
      <c r="C600" s="66"/>
      <c r="D600" s="66"/>
      <c r="E600" s="66"/>
      <c r="F600" s="66"/>
      <c r="G600" s="66"/>
      <c r="H600" s="68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</row>
    <row r="601" spans="1:20" ht="14.25" customHeight="1">
      <c r="A601" s="66"/>
      <c r="B601" s="66"/>
      <c r="C601" s="66"/>
      <c r="D601" s="66"/>
      <c r="E601" s="66"/>
      <c r="F601" s="66"/>
      <c r="G601" s="66"/>
      <c r="H601" s="68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</row>
    <row r="602" spans="1:20" ht="14.25" customHeight="1">
      <c r="A602" s="66"/>
      <c r="B602" s="66"/>
      <c r="C602" s="66"/>
      <c r="D602" s="66"/>
      <c r="E602" s="66"/>
      <c r="F602" s="66"/>
      <c r="G602" s="66"/>
      <c r="H602" s="68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</row>
    <row r="603" spans="1:20" ht="14.25" customHeight="1">
      <c r="A603" s="66"/>
      <c r="B603" s="66"/>
      <c r="C603" s="66"/>
      <c r="D603" s="66"/>
      <c r="E603" s="66"/>
      <c r="F603" s="66"/>
      <c r="G603" s="66"/>
      <c r="H603" s="68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</row>
    <row r="604" spans="1:20" ht="14.25" customHeight="1">
      <c r="A604" s="66"/>
      <c r="B604" s="66"/>
      <c r="C604" s="66"/>
      <c r="D604" s="66"/>
      <c r="E604" s="66"/>
      <c r="F604" s="66"/>
      <c r="G604" s="66"/>
      <c r="H604" s="68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</row>
    <row r="605" spans="1:20" ht="14.25" customHeight="1">
      <c r="A605" s="66"/>
      <c r="B605" s="66"/>
      <c r="C605" s="66"/>
      <c r="D605" s="66"/>
      <c r="E605" s="66"/>
      <c r="F605" s="66"/>
      <c r="G605" s="66"/>
      <c r="H605" s="68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</row>
    <row r="606" spans="1:20" ht="14.25" customHeight="1">
      <c r="A606" s="66"/>
      <c r="B606" s="66"/>
      <c r="C606" s="66"/>
      <c r="D606" s="66"/>
      <c r="E606" s="66"/>
      <c r="F606" s="66"/>
      <c r="G606" s="66"/>
      <c r="H606" s="68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</row>
    <row r="607" spans="1:20" ht="14.25" customHeight="1">
      <c r="A607" s="66"/>
      <c r="B607" s="66"/>
      <c r="C607" s="66"/>
      <c r="D607" s="66"/>
      <c r="E607" s="66"/>
      <c r="F607" s="66"/>
      <c r="G607" s="66"/>
      <c r="H607" s="68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</row>
    <row r="608" spans="1:20" ht="14.25" customHeight="1">
      <c r="A608" s="66"/>
      <c r="B608" s="66"/>
      <c r="C608" s="66"/>
      <c r="D608" s="66"/>
      <c r="E608" s="66"/>
      <c r="F608" s="66"/>
      <c r="G608" s="66"/>
      <c r="H608" s="68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</row>
    <row r="609" spans="1:20" ht="14.25" customHeight="1">
      <c r="A609" s="66"/>
      <c r="B609" s="66"/>
      <c r="C609" s="66"/>
      <c r="D609" s="66"/>
      <c r="E609" s="66"/>
      <c r="F609" s="66"/>
      <c r="G609" s="66"/>
      <c r="H609" s="68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</row>
    <row r="610" spans="1:20" ht="14.25" customHeight="1">
      <c r="A610" s="66"/>
      <c r="B610" s="66"/>
      <c r="C610" s="66"/>
      <c r="D610" s="66"/>
      <c r="E610" s="66"/>
      <c r="F610" s="66"/>
      <c r="G610" s="66"/>
      <c r="H610" s="68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</row>
    <row r="611" spans="1:20" ht="14.25" customHeight="1">
      <c r="A611" s="66"/>
      <c r="B611" s="66"/>
      <c r="C611" s="66"/>
      <c r="D611" s="66"/>
      <c r="E611" s="66"/>
      <c r="F611" s="66"/>
      <c r="G611" s="66"/>
      <c r="H611" s="68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</row>
    <row r="612" spans="1:20" ht="14.25" customHeight="1">
      <c r="A612" s="66"/>
      <c r="B612" s="66"/>
      <c r="C612" s="66"/>
      <c r="D612" s="66"/>
      <c r="E612" s="66"/>
      <c r="F612" s="66"/>
      <c r="G612" s="66"/>
      <c r="H612" s="68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</row>
    <row r="613" spans="1:20" ht="14.25" customHeight="1">
      <c r="A613" s="66"/>
      <c r="B613" s="66"/>
      <c r="C613" s="66"/>
      <c r="D613" s="66"/>
      <c r="E613" s="66"/>
      <c r="F613" s="66"/>
      <c r="G613" s="66"/>
      <c r="H613" s="68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</row>
    <row r="614" spans="1:20" ht="14.25" customHeight="1">
      <c r="A614" s="66"/>
      <c r="B614" s="66"/>
      <c r="C614" s="66"/>
      <c r="D614" s="66"/>
      <c r="E614" s="66"/>
      <c r="F614" s="66"/>
      <c r="G614" s="66"/>
      <c r="H614" s="68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</row>
    <row r="615" spans="1:20" ht="14.25" customHeight="1">
      <c r="A615" s="66"/>
      <c r="B615" s="66"/>
      <c r="C615" s="66"/>
      <c r="D615" s="66"/>
      <c r="E615" s="66"/>
      <c r="F615" s="66"/>
      <c r="G615" s="66"/>
      <c r="H615" s="68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</row>
    <row r="616" spans="1:20" ht="14.25" customHeight="1">
      <c r="A616" s="66"/>
      <c r="B616" s="66"/>
      <c r="C616" s="66"/>
      <c r="D616" s="66"/>
      <c r="E616" s="66"/>
      <c r="F616" s="66"/>
      <c r="G616" s="66"/>
      <c r="H616" s="68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</row>
    <row r="617" spans="1:20" ht="14.25" customHeight="1">
      <c r="A617" s="66"/>
      <c r="B617" s="66"/>
      <c r="C617" s="66"/>
      <c r="D617" s="66"/>
      <c r="E617" s="66"/>
      <c r="F617" s="66"/>
      <c r="G617" s="66"/>
      <c r="H617" s="68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</row>
    <row r="618" spans="1:20" ht="14.25" customHeight="1">
      <c r="A618" s="66"/>
      <c r="B618" s="66"/>
      <c r="C618" s="66"/>
      <c r="D618" s="66"/>
      <c r="E618" s="66"/>
      <c r="F618" s="66"/>
      <c r="G618" s="66"/>
      <c r="H618" s="68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</row>
    <row r="619" spans="1:20" ht="14.25" customHeight="1">
      <c r="A619" s="66"/>
      <c r="B619" s="66"/>
      <c r="C619" s="66"/>
      <c r="D619" s="66"/>
      <c r="E619" s="66"/>
      <c r="F619" s="66"/>
      <c r="G619" s="66"/>
      <c r="H619" s="68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</row>
    <row r="620" spans="1:20" ht="14.25" customHeight="1">
      <c r="A620" s="66"/>
      <c r="B620" s="66"/>
      <c r="C620" s="66"/>
      <c r="D620" s="66"/>
      <c r="E620" s="66"/>
      <c r="F620" s="66"/>
      <c r="G620" s="66"/>
      <c r="H620" s="68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</row>
    <row r="621" spans="1:20" ht="14.25" customHeight="1">
      <c r="A621" s="66"/>
      <c r="B621" s="66"/>
      <c r="C621" s="66"/>
      <c r="D621" s="66"/>
      <c r="E621" s="66"/>
      <c r="F621" s="66"/>
      <c r="G621" s="66"/>
      <c r="H621" s="68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</row>
    <row r="622" spans="1:20" ht="14.25" customHeight="1">
      <c r="A622" s="66"/>
      <c r="B622" s="66"/>
      <c r="C622" s="66"/>
      <c r="D622" s="66"/>
      <c r="E622" s="66"/>
      <c r="F622" s="66"/>
      <c r="G622" s="66"/>
      <c r="H622" s="68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</row>
    <row r="623" spans="1:20" ht="14.25" customHeight="1">
      <c r="A623" s="66"/>
      <c r="B623" s="66"/>
      <c r="C623" s="66"/>
      <c r="D623" s="66"/>
      <c r="E623" s="66"/>
      <c r="F623" s="66"/>
      <c r="G623" s="66"/>
      <c r="H623" s="68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</row>
    <row r="624" spans="1:20" ht="14.25" customHeight="1">
      <c r="A624" s="66"/>
      <c r="B624" s="66"/>
      <c r="C624" s="66"/>
      <c r="D624" s="66"/>
      <c r="E624" s="66"/>
      <c r="F624" s="66"/>
      <c r="G624" s="66"/>
      <c r="H624" s="68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</row>
    <row r="625" spans="1:20" ht="14.25" customHeight="1">
      <c r="A625" s="66"/>
      <c r="B625" s="66"/>
      <c r="C625" s="66"/>
      <c r="D625" s="66"/>
      <c r="E625" s="66"/>
      <c r="F625" s="66"/>
      <c r="G625" s="66"/>
      <c r="H625" s="68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</row>
    <row r="626" spans="1:20" ht="14.25" customHeight="1">
      <c r="A626" s="66"/>
      <c r="B626" s="66"/>
      <c r="C626" s="66"/>
      <c r="D626" s="66"/>
      <c r="E626" s="66"/>
      <c r="F626" s="66"/>
      <c r="G626" s="66"/>
      <c r="H626" s="68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</row>
    <row r="627" spans="1:20" ht="14.25" customHeight="1">
      <c r="A627" s="66"/>
      <c r="B627" s="66"/>
      <c r="C627" s="66"/>
      <c r="D627" s="66"/>
      <c r="E627" s="66"/>
      <c r="F627" s="66"/>
      <c r="G627" s="66"/>
      <c r="H627" s="68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</row>
    <row r="628" spans="1:20" ht="14.25" customHeight="1">
      <c r="A628" s="66"/>
      <c r="B628" s="66"/>
      <c r="C628" s="66"/>
      <c r="D628" s="66"/>
      <c r="E628" s="66"/>
      <c r="F628" s="66"/>
      <c r="G628" s="66"/>
      <c r="H628" s="68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</row>
    <row r="629" spans="1:20" ht="14.25" customHeight="1">
      <c r="A629" s="66"/>
      <c r="B629" s="66"/>
      <c r="C629" s="66"/>
      <c r="D629" s="66"/>
      <c r="E629" s="66"/>
      <c r="F629" s="66"/>
      <c r="G629" s="66"/>
      <c r="H629" s="68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</row>
    <row r="630" spans="1:20" ht="14.25" customHeight="1">
      <c r="A630" s="66"/>
      <c r="B630" s="66"/>
      <c r="C630" s="66"/>
      <c r="D630" s="66"/>
      <c r="E630" s="66"/>
      <c r="F630" s="66"/>
      <c r="G630" s="66"/>
      <c r="H630" s="68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</row>
    <row r="631" spans="1:20" ht="14.25" customHeight="1">
      <c r="A631" s="66"/>
      <c r="B631" s="66"/>
      <c r="C631" s="66"/>
      <c r="D631" s="66"/>
      <c r="E631" s="66"/>
      <c r="F631" s="66"/>
      <c r="G631" s="66"/>
      <c r="H631" s="68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</row>
    <row r="632" spans="1:20" ht="14.25" customHeight="1">
      <c r="A632" s="66"/>
      <c r="B632" s="66"/>
      <c r="C632" s="66"/>
      <c r="D632" s="66"/>
      <c r="E632" s="66"/>
      <c r="F632" s="66"/>
      <c r="G632" s="66"/>
      <c r="H632" s="68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</row>
    <row r="633" spans="1:20" ht="14.25" customHeight="1">
      <c r="A633" s="66"/>
      <c r="B633" s="66"/>
      <c r="C633" s="66"/>
      <c r="D633" s="66"/>
      <c r="E633" s="66"/>
      <c r="F633" s="66"/>
      <c r="G633" s="66"/>
      <c r="H633" s="68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</row>
    <row r="634" spans="1:20" ht="14.25" customHeight="1">
      <c r="A634" s="66"/>
      <c r="B634" s="66"/>
      <c r="C634" s="66"/>
      <c r="D634" s="66"/>
      <c r="E634" s="66"/>
      <c r="F634" s="66"/>
      <c r="G634" s="66"/>
      <c r="H634" s="68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</row>
    <row r="635" spans="1:20" ht="14.25" customHeight="1">
      <c r="A635" s="66"/>
      <c r="B635" s="66"/>
      <c r="C635" s="66"/>
      <c r="D635" s="66"/>
      <c r="E635" s="66"/>
      <c r="F635" s="66"/>
      <c r="G635" s="66"/>
      <c r="H635" s="68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</row>
    <row r="636" spans="1:20" ht="14.25" customHeight="1">
      <c r="A636" s="66"/>
      <c r="B636" s="66"/>
      <c r="C636" s="66"/>
      <c r="D636" s="66"/>
      <c r="E636" s="66"/>
      <c r="F636" s="66"/>
      <c r="G636" s="66"/>
      <c r="H636" s="68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</row>
    <row r="637" spans="1:20" ht="14.25" customHeight="1">
      <c r="A637" s="66"/>
      <c r="B637" s="66"/>
      <c r="C637" s="66"/>
      <c r="D637" s="66"/>
      <c r="E637" s="66"/>
      <c r="F637" s="66"/>
      <c r="G637" s="66"/>
      <c r="H637" s="68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</row>
    <row r="638" spans="1:20" ht="14.25" customHeight="1">
      <c r="A638" s="66"/>
      <c r="B638" s="66"/>
      <c r="C638" s="66"/>
      <c r="D638" s="66"/>
      <c r="E638" s="66"/>
      <c r="F638" s="66"/>
      <c r="G638" s="66"/>
      <c r="H638" s="68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</row>
    <row r="639" spans="1:20" ht="14.25" customHeight="1">
      <c r="A639" s="66"/>
      <c r="B639" s="66"/>
      <c r="C639" s="66"/>
      <c r="D639" s="66"/>
      <c r="E639" s="66"/>
      <c r="F639" s="66"/>
      <c r="G639" s="66"/>
      <c r="H639" s="68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</row>
    <row r="640" spans="1:20" ht="14.25" customHeight="1">
      <c r="A640" s="66"/>
      <c r="B640" s="66"/>
      <c r="C640" s="66"/>
      <c r="D640" s="66"/>
      <c r="E640" s="66"/>
      <c r="F640" s="66"/>
      <c r="G640" s="66"/>
      <c r="H640" s="68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</row>
    <row r="641" spans="1:20" ht="14.25" customHeight="1">
      <c r="A641" s="66"/>
      <c r="B641" s="66"/>
      <c r="C641" s="66"/>
      <c r="D641" s="66"/>
      <c r="E641" s="66"/>
      <c r="F641" s="66"/>
      <c r="G641" s="66"/>
      <c r="H641" s="68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</row>
    <row r="642" spans="1:20" ht="14.25" customHeight="1">
      <c r="A642" s="66"/>
      <c r="B642" s="66"/>
      <c r="C642" s="66"/>
      <c r="D642" s="66"/>
      <c r="E642" s="66"/>
      <c r="F642" s="66"/>
      <c r="G642" s="66"/>
      <c r="H642" s="68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</row>
    <row r="643" spans="1:20" ht="14.25" customHeight="1">
      <c r="A643" s="66"/>
      <c r="B643" s="66"/>
      <c r="C643" s="66"/>
      <c r="D643" s="66"/>
      <c r="E643" s="66"/>
      <c r="F643" s="66"/>
      <c r="G643" s="66"/>
      <c r="H643" s="68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</row>
    <row r="644" spans="1:20" ht="14.25" customHeight="1">
      <c r="A644" s="66"/>
      <c r="B644" s="66"/>
      <c r="C644" s="66"/>
      <c r="D644" s="66"/>
      <c r="E644" s="66"/>
      <c r="F644" s="66"/>
      <c r="G644" s="66"/>
      <c r="H644" s="68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</row>
    <row r="645" spans="1:20" ht="14.25" customHeight="1">
      <c r="A645" s="66"/>
      <c r="B645" s="66"/>
      <c r="C645" s="66"/>
      <c r="D645" s="66"/>
      <c r="E645" s="66"/>
      <c r="F645" s="66"/>
      <c r="G645" s="66"/>
      <c r="H645" s="68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</row>
    <row r="646" spans="1:20" ht="14.25" customHeight="1">
      <c r="A646" s="66"/>
      <c r="B646" s="66"/>
      <c r="C646" s="66"/>
      <c r="D646" s="66"/>
      <c r="E646" s="66"/>
      <c r="F646" s="66"/>
      <c r="G646" s="66"/>
      <c r="H646" s="68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</row>
    <row r="647" spans="1:20" ht="14.25" customHeight="1">
      <c r="A647" s="66"/>
      <c r="B647" s="66"/>
      <c r="C647" s="66"/>
      <c r="D647" s="66"/>
      <c r="E647" s="66"/>
      <c r="F647" s="66"/>
      <c r="G647" s="66"/>
      <c r="H647" s="68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</row>
    <row r="648" spans="1:20" ht="14.25" customHeight="1">
      <c r="A648" s="66"/>
      <c r="B648" s="66"/>
      <c r="C648" s="66"/>
      <c r="D648" s="66"/>
      <c r="E648" s="66"/>
      <c r="F648" s="66"/>
      <c r="G648" s="66"/>
      <c r="H648" s="68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</row>
    <row r="649" spans="1:20" ht="14.25" customHeight="1">
      <c r="A649" s="66"/>
      <c r="B649" s="66"/>
      <c r="C649" s="66"/>
      <c r="D649" s="66"/>
      <c r="E649" s="66"/>
      <c r="F649" s="66"/>
      <c r="G649" s="66"/>
      <c r="H649" s="68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</row>
    <row r="650" spans="1:20" ht="14.25" customHeight="1">
      <c r="A650" s="66"/>
      <c r="B650" s="66"/>
      <c r="C650" s="66"/>
      <c r="D650" s="66"/>
      <c r="E650" s="66"/>
      <c r="F650" s="66"/>
      <c r="G650" s="66"/>
      <c r="H650" s="68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</row>
    <row r="651" spans="1:20" ht="14.25" customHeight="1">
      <c r="A651" s="66"/>
      <c r="B651" s="66"/>
      <c r="C651" s="66"/>
      <c r="D651" s="66"/>
      <c r="E651" s="66"/>
      <c r="F651" s="66"/>
      <c r="G651" s="66"/>
      <c r="H651" s="68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</row>
    <row r="652" spans="1:20" ht="14.25" customHeight="1">
      <c r="A652" s="66"/>
      <c r="B652" s="66"/>
      <c r="C652" s="66"/>
      <c r="D652" s="66"/>
      <c r="E652" s="66"/>
      <c r="F652" s="66"/>
      <c r="G652" s="66"/>
      <c r="H652" s="68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</row>
    <row r="653" spans="1:20" ht="14.25" customHeight="1">
      <c r="A653" s="66"/>
      <c r="B653" s="66"/>
      <c r="C653" s="66"/>
      <c r="D653" s="66"/>
      <c r="E653" s="66"/>
      <c r="F653" s="66"/>
      <c r="G653" s="66"/>
      <c r="H653" s="68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</row>
    <row r="654" spans="1:20" ht="14.25" customHeight="1">
      <c r="A654" s="66"/>
      <c r="B654" s="66"/>
      <c r="C654" s="66"/>
      <c r="D654" s="66"/>
      <c r="E654" s="66"/>
      <c r="F654" s="66"/>
      <c r="G654" s="66"/>
      <c r="H654" s="68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</row>
    <row r="655" spans="1:20" ht="14.25" customHeight="1">
      <c r="A655" s="66"/>
      <c r="B655" s="66"/>
      <c r="C655" s="66"/>
      <c r="D655" s="66"/>
      <c r="E655" s="66"/>
      <c r="F655" s="66"/>
      <c r="G655" s="66"/>
      <c r="H655" s="68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</row>
    <row r="656" spans="1:20" ht="14.25" customHeight="1">
      <c r="A656" s="66"/>
      <c r="B656" s="66"/>
      <c r="C656" s="66"/>
      <c r="D656" s="66"/>
      <c r="E656" s="66"/>
      <c r="F656" s="66"/>
      <c r="G656" s="66"/>
      <c r="H656" s="68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</row>
    <row r="657" spans="1:20" ht="14.25" customHeight="1">
      <c r="A657" s="66"/>
      <c r="B657" s="66"/>
      <c r="C657" s="66"/>
      <c r="D657" s="66"/>
      <c r="E657" s="66"/>
      <c r="F657" s="66"/>
      <c r="G657" s="66"/>
      <c r="H657" s="68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</row>
    <row r="658" spans="1:20" ht="14.25" customHeight="1">
      <c r="A658" s="66"/>
      <c r="B658" s="66"/>
      <c r="C658" s="66"/>
      <c r="D658" s="66"/>
      <c r="E658" s="66"/>
      <c r="F658" s="66"/>
      <c r="G658" s="66"/>
      <c r="H658" s="68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</row>
    <row r="659" spans="1:20" ht="14.25" customHeight="1">
      <c r="A659" s="66"/>
      <c r="B659" s="66"/>
      <c r="C659" s="66"/>
      <c r="D659" s="66"/>
      <c r="E659" s="66"/>
      <c r="F659" s="66"/>
      <c r="G659" s="66"/>
      <c r="H659" s="68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</row>
    <row r="660" spans="1:20" ht="14.25" customHeight="1">
      <c r="A660" s="66"/>
      <c r="B660" s="66"/>
      <c r="C660" s="66"/>
      <c r="D660" s="66"/>
      <c r="E660" s="66"/>
      <c r="F660" s="66"/>
      <c r="G660" s="66"/>
      <c r="H660" s="68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</row>
    <row r="661" spans="1:20" ht="14.25" customHeight="1">
      <c r="A661" s="66"/>
      <c r="B661" s="66"/>
      <c r="C661" s="66"/>
      <c r="D661" s="66"/>
      <c r="E661" s="66"/>
      <c r="F661" s="66"/>
      <c r="G661" s="66"/>
      <c r="H661" s="68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</row>
    <row r="662" spans="1:20" ht="14.25" customHeight="1">
      <c r="A662" s="66"/>
      <c r="B662" s="66"/>
      <c r="C662" s="66"/>
      <c r="D662" s="66"/>
      <c r="E662" s="66"/>
      <c r="F662" s="66"/>
      <c r="G662" s="66"/>
      <c r="H662" s="68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</row>
    <row r="663" spans="1:20" ht="14.25" customHeight="1">
      <c r="A663" s="66"/>
      <c r="B663" s="66"/>
      <c r="C663" s="66"/>
      <c r="D663" s="66"/>
      <c r="E663" s="66"/>
      <c r="F663" s="66"/>
      <c r="G663" s="66"/>
      <c r="H663" s="68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</row>
    <row r="664" spans="1:20" ht="14.25" customHeight="1">
      <c r="A664" s="66"/>
      <c r="B664" s="66"/>
      <c r="C664" s="66"/>
      <c r="D664" s="66"/>
      <c r="E664" s="66"/>
      <c r="F664" s="66"/>
      <c r="G664" s="66"/>
      <c r="H664" s="68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</row>
    <row r="665" spans="1:20" ht="14.25" customHeight="1">
      <c r="A665" s="66"/>
      <c r="B665" s="66"/>
      <c r="C665" s="66"/>
      <c r="D665" s="66"/>
      <c r="E665" s="66"/>
      <c r="F665" s="66"/>
      <c r="G665" s="66"/>
      <c r="H665" s="68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</row>
    <row r="666" spans="1:20" ht="14.25" customHeight="1">
      <c r="A666" s="66"/>
      <c r="B666" s="66"/>
      <c r="C666" s="66"/>
      <c r="D666" s="66"/>
      <c r="E666" s="66"/>
      <c r="F666" s="66"/>
      <c r="G666" s="66"/>
      <c r="H666" s="68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</row>
    <row r="667" spans="1:20" ht="14.25" customHeight="1">
      <c r="A667" s="66"/>
      <c r="B667" s="66"/>
      <c r="C667" s="66"/>
      <c r="D667" s="66"/>
      <c r="E667" s="66"/>
      <c r="F667" s="66"/>
      <c r="G667" s="66"/>
      <c r="H667" s="68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</row>
    <row r="668" spans="1:20" ht="14.25" customHeight="1">
      <c r="A668" s="66"/>
      <c r="B668" s="66"/>
      <c r="C668" s="66"/>
      <c r="D668" s="66"/>
      <c r="E668" s="66"/>
      <c r="F668" s="66"/>
      <c r="G668" s="66"/>
      <c r="H668" s="68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</row>
    <row r="669" spans="1:20" ht="14.25" customHeight="1">
      <c r="A669" s="66"/>
      <c r="B669" s="66"/>
      <c r="C669" s="66"/>
      <c r="D669" s="66"/>
      <c r="E669" s="66"/>
      <c r="F669" s="66"/>
      <c r="G669" s="66"/>
      <c r="H669" s="68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</row>
    <row r="670" spans="1:20" ht="14.25" customHeight="1">
      <c r="A670" s="66"/>
      <c r="B670" s="66"/>
      <c r="C670" s="66"/>
      <c r="D670" s="66"/>
      <c r="E670" s="66"/>
      <c r="F670" s="66"/>
      <c r="G670" s="66"/>
      <c r="H670" s="68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</row>
    <row r="671" spans="1:20" ht="14.25" customHeight="1">
      <c r="A671" s="66"/>
      <c r="B671" s="66"/>
      <c r="C671" s="66"/>
      <c r="D671" s="66"/>
      <c r="E671" s="66"/>
      <c r="F671" s="66"/>
      <c r="G671" s="66"/>
      <c r="H671" s="68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</row>
    <row r="672" spans="1:20" ht="14.25" customHeight="1">
      <c r="A672" s="66"/>
      <c r="B672" s="66"/>
      <c r="C672" s="66"/>
      <c r="D672" s="66"/>
      <c r="E672" s="66"/>
      <c r="F672" s="66"/>
      <c r="G672" s="66"/>
      <c r="H672" s="68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</row>
    <row r="673" spans="1:20" ht="14.25" customHeight="1">
      <c r="A673" s="66"/>
      <c r="B673" s="66"/>
      <c r="C673" s="66"/>
      <c r="D673" s="66"/>
      <c r="E673" s="66"/>
      <c r="F673" s="66"/>
      <c r="G673" s="66"/>
      <c r="H673" s="68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</row>
    <row r="674" spans="1:20" ht="14.25" customHeight="1">
      <c r="A674" s="66"/>
      <c r="B674" s="66"/>
      <c r="C674" s="66"/>
      <c r="D674" s="66"/>
      <c r="E674" s="66"/>
      <c r="F674" s="66"/>
      <c r="G674" s="66"/>
      <c r="H674" s="68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</row>
    <row r="675" spans="1:20" ht="14.25" customHeight="1">
      <c r="A675" s="66"/>
      <c r="B675" s="66"/>
      <c r="C675" s="66"/>
      <c r="D675" s="66"/>
      <c r="E675" s="66"/>
      <c r="F675" s="66"/>
      <c r="G675" s="66"/>
      <c r="H675" s="68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</row>
    <row r="676" spans="1:20" ht="14.25" customHeight="1">
      <c r="A676" s="66"/>
      <c r="B676" s="66"/>
      <c r="C676" s="66"/>
      <c r="D676" s="66"/>
      <c r="E676" s="66"/>
      <c r="F676" s="66"/>
      <c r="G676" s="66"/>
      <c r="H676" s="68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</row>
    <row r="677" spans="1:20" ht="14.25" customHeight="1">
      <c r="A677" s="66"/>
      <c r="B677" s="66"/>
      <c r="C677" s="66"/>
      <c r="D677" s="66"/>
      <c r="E677" s="66"/>
      <c r="F677" s="66"/>
      <c r="G677" s="66"/>
      <c r="H677" s="68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</row>
    <row r="678" spans="1:20" ht="14.25" customHeight="1">
      <c r="A678" s="66"/>
      <c r="B678" s="66"/>
      <c r="C678" s="66"/>
      <c r="D678" s="66"/>
      <c r="E678" s="66"/>
      <c r="F678" s="66"/>
      <c r="G678" s="66"/>
      <c r="H678" s="68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</row>
    <row r="679" spans="1:20" ht="14.25" customHeight="1">
      <c r="A679" s="66"/>
      <c r="B679" s="66"/>
      <c r="C679" s="66"/>
      <c r="D679" s="66"/>
      <c r="E679" s="66"/>
      <c r="F679" s="66"/>
      <c r="G679" s="66"/>
      <c r="H679" s="68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</row>
    <row r="680" spans="1:20" ht="14.25" customHeight="1">
      <c r="A680" s="66"/>
      <c r="B680" s="66"/>
      <c r="C680" s="66"/>
      <c r="D680" s="66"/>
      <c r="E680" s="66"/>
      <c r="F680" s="66"/>
      <c r="G680" s="66"/>
      <c r="H680" s="68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</row>
    <row r="681" spans="1:20" ht="14.25" customHeight="1">
      <c r="A681" s="66"/>
      <c r="B681" s="66"/>
      <c r="C681" s="66"/>
      <c r="D681" s="66"/>
      <c r="E681" s="66"/>
      <c r="F681" s="66"/>
      <c r="G681" s="66"/>
      <c r="H681" s="68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</row>
    <row r="682" spans="1:20" ht="14.25" customHeight="1">
      <c r="A682" s="66"/>
      <c r="B682" s="66"/>
      <c r="C682" s="66"/>
      <c r="D682" s="66"/>
      <c r="E682" s="66"/>
      <c r="F682" s="66"/>
      <c r="G682" s="66"/>
      <c r="H682" s="68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</row>
    <row r="683" spans="1:20" ht="14.25" customHeight="1">
      <c r="A683" s="66"/>
      <c r="B683" s="66"/>
      <c r="C683" s="66"/>
      <c r="D683" s="66"/>
      <c r="E683" s="66"/>
      <c r="F683" s="66"/>
      <c r="G683" s="66"/>
      <c r="H683" s="68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</row>
    <row r="684" spans="1:20" ht="14.25" customHeight="1">
      <c r="A684" s="66"/>
      <c r="B684" s="66"/>
      <c r="C684" s="66"/>
      <c r="D684" s="66"/>
      <c r="E684" s="66"/>
      <c r="F684" s="66"/>
      <c r="G684" s="66"/>
      <c r="H684" s="68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</row>
    <row r="685" spans="1:20" ht="14.25" customHeight="1">
      <c r="A685" s="66"/>
      <c r="B685" s="66"/>
      <c r="C685" s="66"/>
      <c r="D685" s="66"/>
      <c r="E685" s="66"/>
      <c r="F685" s="66"/>
      <c r="G685" s="66"/>
      <c r="H685" s="68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</row>
    <row r="686" spans="1:20" ht="14.25" customHeight="1">
      <c r="A686" s="66"/>
      <c r="B686" s="66"/>
      <c r="C686" s="66"/>
      <c r="D686" s="66"/>
      <c r="E686" s="66"/>
      <c r="F686" s="66"/>
      <c r="G686" s="66"/>
      <c r="H686" s="68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</row>
    <row r="687" spans="1:20" ht="14.25" customHeight="1">
      <c r="A687" s="66"/>
      <c r="B687" s="66"/>
      <c r="C687" s="66"/>
      <c r="D687" s="66"/>
      <c r="E687" s="66"/>
      <c r="F687" s="66"/>
      <c r="G687" s="66"/>
      <c r="H687" s="68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</row>
    <row r="688" spans="1:20" ht="14.25" customHeight="1">
      <c r="A688" s="66"/>
      <c r="B688" s="66"/>
      <c r="C688" s="66"/>
      <c r="D688" s="66"/>
      <c r="E688" s="66"/>
      <c r="F688" s="66"/>
      <c r="G688" s="66"/>
      <c r="H688" s="68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</row>
    <row r="689" spans="1:20" ht="14.25" customHeight="1">
      <c r="A689" s="66"/>
      <c r="B689" s="66"/>
      <c r="C689" s="66"/>
      <c r="D689" s="66"/>
      <c r="E689" s="66"/>
      <c r="F689" s="66"/>
      <c r="G689" s="66"/>
      <c r="H689" s="68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</row>
    <row r="690" spans="1:20" ht="14.25" customHeight="1">
      <c r="A690" s="66"/>
      <c r="B690" s="66"/>
      <c r="C690" s="66"/>
      <c r="D690" s="66"/>
      <c r="E690" s="66"/>
      <c r="F690" s="66"/>
      <c r="G690" s="66"/>
      <c r="H690" s="68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</row>
    <row r="691" spans="1:20" ht="14.25" customHeight="1">
      <c r="A691" s="66"/>
      <c r="B691" s="66"/>
      <c r="C691" s="66"/>
      <c r="D691" s="66"/>
      <c r="E691" s="66"/>
      <c r="F691" s="66"/>
      <c r="G691" s="66"/>
      <c r="H691" s="68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</row>
    <row r="692" spans="1:20" ht="14.25" customHeight="1">
      <c r="A692" s="66"/>
      <c r="B692" s="66"/>
      <c r="C692" s="66"/>
      <c r="D692" s="66"/>
      <c r="E692" s="66"/>
      <c r="F692" s="66"/>
      <c r="G692" s="66"/>
      <c r="H692" s="68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</row>
    <row r="693" spans="1:20" ht="14.25" customHeight="1">
      <c r="A693" s="66"/>
      <c r="B693" s="66"/>
      <c r="C693" s="66"/>
      <c r="D693" s="66"/>
      <c r="E693" s="66"/>
      <c r="F693" s="66"/>
      <c r="G693" s="66"/>
      <c r="H693" s="68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</row>
    <row r="694" spans="1:20" ht="14.25" customHeight="1">
      <c r="A694" s="66"/>
      <c r="B694" s="66"/>
      <c r="C694" s="66"/>
      <c r="D694" s="66"/>
      <c r="E694" s="66"/>
      <c r="F694" s="66"/>
      <c r="G694" s="66"/>
      <c r="H694" s="68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</row>
    <row r="695" spans="1:20" ht="14.25" customHeight="1">
      <c r="A695" s="66"/>
      <c r="B695" s="66"/>
      <c r="C695" s="66"/>
      <c r="D695" s="66"/>
      <c r="E695" s="66"/>
      <c r="F695" s="66"/>
      <c r="G695" s="66"/>
      <c r="H695" s="68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</row>
    <row r="696" spans="1:20" ht="14.25" customHeight="1">
      <c r="A696" s="66"/>
      <c r="B696" s="66"/>
      <c r="C696" s="66"/>
      <c r="D696" s="66"/>
      <c r="E696" s="66"/>
      <c r="F696" s="66"/>
      <c r="G696" s="66"/>
      <c r="H696" s="68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</row>
    <row r="697" spans="1:20" ht="14.25" customHeight="1">
      <c r="A697" s="66"/>
      <c r="B697" s="66"/>
      <c r="C697" s="66"/>
      <c r="D697" s="66"/>
      <c r="E697" s="66"/>
      <c r="F697" s="66"/>
      <c r="G697" s="66"/>
      <c r="H697" s="68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</row>
    <row r="698" spans="1:20" ht="14.25" customHeight="1">
      <c r="A698" s="66"/>
      <c r="B698" s="66"/>
      <c r="C698" s="66"/>
      <c r="D698" s="66"/>
      <c r="E698" s="66"/>
      <c r="F698" s="66"/>
      <c r="G698" s="66"/>
      <c r="H698" s="68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</row>
    <row r="699" spans="1:20" ht="14.25" customHeight="1">
      <c r="A699" s="66"/>
      <c r="B699" s="66"/>
      <c r="C699" s="66"/>
      <c r="D699" s="66"/>
      <c r="E699" s="66"/>
      <c r="F699" s="66"/>
      <c r="G699" s="66"/>
      <c r="H699" s="68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</row>
    <row r="700" spans="1:20" ht="14.25" customHeight="1">
      <c r="A700" s="66"/>
      <c r="B700" s="66"/>
      <c r="C700" s="66"/>
      <c r="D700" s="66"/>
      <c r="E700" s="66"/>
      <c r="F700" s="66"/>
      <c r="G700" s="66"/>
      <c r="H700" s="68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</row>
    <row r="701" spans="1:20" ht="14.25" customHeight="1">
      <c r="A701" s="66"/>
      <c r="B701" s="66"/>
      <c r="C701" s="66"/>
      <c r="D701" s="66"/>
      <c r="E701" s="66"/>
      <c r="F701" s="66"/>
      <c r="G701" s="66"/>
      <c r="H701" s="68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</row>
    <row r="702" spans="1:20" ht="14.25" customHeight="1">
      <c r="A702" s="66"/>
      <c r="B702" s="66"/>
      <c r="C702" s="66"/>
      <c r="D702" s="66"/>
      <c r="E702" s="66"/>
      <c r="F702" s="66"/>
      <c r="G702" s="66"/>
      <c r="H702" s="68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</row>
    <row r="703" spans="1:20" ht="14.25" customHeight="1">
      <c r="A703" s="66"/>
      <c r="B703" s="66"/>
      <c r="C703" s="66"/>
      <c r="D703" s="66"/>
      <c r="E703" s="66"/>
      <c r="F703" s="66"/>
      <c r="G703" s="66"/>
      <c r="H703" s="68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</row>
    <row r="704" spans="1:20" ht="14.25" customHeight="1">
      <c r="A704" s="66"/>
      <c r="B704" s="66"/>
      <c r="C704" s="66"/>
      <c r="D704" s="66"/>
      <c r="E704" s="66"/>
      <c r="F704" s="66"/>
      <c r="G704" s="66"/>
      <c r="H704" s="68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</row>
    <row r="705" spans="1:20" ht="14.25" customHeight="1">
      <c r="A705" s="66"/>
      <c r="B705" s="66"/>
      <c r="C705" s="66"/>
      <c r="D705" s="66"/>
      <c r="E705" s="66"/>
      <c r="F705" s="66"/>
      <c r="G705" s="66"/>
      <c r="H705" s="68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</row>
    <row r="706" spans="1:20" ht="14.25" customHeight="1">
      <c r="A706" s="66"/>
      <c r="B706" s="66"/>
      <c r="C706" s="66"/>
      <c r="D706" s="66"/>
      <c r="E706" s="66"/>
      <c r="F706" s="66"/>
      <c r="G706" s="66"/>
      <c r="H706" s="68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</row>
    <row r="707" spans="1:20" ht="14.25" customHeight="1">
      <c r="A707" s="66"/>
      <c r="B707" s="66"/>
      <c r="C707" s="66"/>
      <c r="D707" s="66"/>
      <c r="E707" s="66"/>
      <c r="F707" s="66"/>
      <c r="G707" s="66"/>
      <c r="H707" s="68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</row>
    <row r="708" spans="1:20" ht="14.25" customHeight="1">
      <c r="A708" s="66"/>
      <c r="B708" s="66"/>
      <c r="C708" s="66"/>
      <c r="D708" s="66"/>
      <c r="E708" s="66"/>
      <c r="F708" s="66"/>
      <c r="G708" s="66"/>
      <c r="H708" s="68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</row>
    <row r="709" spans="1:20" ht="14.25" customHeight="1">
      <c r="A709" s="66"/>
      <c r="B709" s="66"/>
      <c r="C709" s="66"/>
      <c r="D709" s="66"/>
      <c r="E709" s="66"/>
      <c r="F709" s="66"/>
      <c r="G709" s="66"/>
      <c r="H709" s="68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</row>
    <row r="710" spans="1:20" ht="14.25" customHeight="1">
      <c r="A710" s="66"/>
      <c r="B710" s="66"/>
      <c r="C710" s="66"/>
      <c r="D710" s="66"/>
      <c r="E710" s="66"/>
      <c r="F710" s="66"/>
      <c r="G710" s="66"/>
      <c r="H710" s="68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</row>
    <row r="711" spans="1:20" ht="14.25" customHeight="1">
      <c r="A711" s="66"/>
      <c r="B711" s="66"/>
      <c r="C711" s="66"/>
      <c r="D711" s="66"/>
      <c r="E711" s="66"/>
      <c r="F711" s="66"/>
      <c r="G711" s="66"/>
      <c r="H711" s="68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</row>
    <row r="712" spans="1:20" ht="14.25" customHeight="1">
      <c r="A712" s="66"/>
      <c r="B712" s="66"/>
      <c r="C712" s="66"/>
      <c r="D712" s="66"/>
      <c r="E712" s="66"/>
      <c r="F712" s="66"/>
      <c r="G712" s="66"/>
      <c r="H712" s="68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</row>
    <row r="713" spans="1:20" ht="14.25" customHeight="1">
      <c r="A713" s="66"/>
      <c r="B713" s="66"/>
      <c r="C713" s="66"/>
      <c r="D713" s="66"/>
      <c r="E713" s="66"/>
      <c r="F713" s="66"/>
      <c r="G713" s="66"/>
      <c r="H713" s="68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</row>
    <row r="714" spans="1:20" ht="14.25" customHeight="1">
      <c r="A714" s="66"/>
      <c r="B714" s="66"/>
      <c r="C714" s="66"/>
      <c r="D714" s="66"/>
      <c r="E714" s="66"/>
      <c r="F714" s="66"/>
      <c r="G714" s="66"/>
      <c r="H714" s="68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</row>
    <row r="715" spans="1:20" ht="14.25" customHeight="1">
      <c r="A715" s="66"/>
      <c r="B715" s="66"/>
      <c r="C715" s="66"/>
      <c r="D715" s="66"/>
      <c r="E715" s="66"/>
      <c r="F715" s="66"/>
      <c r="G715" s="66"/>
      <c r="H715" s="68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</row>
    <row r="716" spans="1:20" ht="14.25" customHeight="1">
      <c r="A716" s="66"/>
      <c r="B716" s="66"/>
      <c r="C716" s="66"/>
      <c r="D716" s="66"/>
      <c r="E716" s="66"/>
      <c r="F716" s="66"/>
      <c r="G716" s="66"/>
      <c r="H716" s="68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</row>
    <row r="717" spans="1:20" ht="14.25" customHeight="1">
      <c r="A717" s="66"/>
      <c r="B717" s="66"/>
      <c r="C717" s="66"/>
      <c r="D717" s="66"/>
      <c r="E717" s="66"/>
      <c r="F717" s="66"/>
      <c r="G717" s="66"/>
      <c r="H717" s="68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</row>
    <row r="718" spans="1:20" ht="14.25" customHeight="1">
      <c r="A718" s="66"/>
      <c r="B718" s="66"/>
      <c r="C718" s="66"/>
      <c r="D718" s="66"/>
      <c r="E718" s="66"/>
      <c r="F718" s="66"/>
      <c r="G718" s="66"/>
      <c r="H718" s="68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</row>
    <row r="719" spans="1:20" ht="14.25" customHeight="1">
      <c r="A719" s="66"/>
      <c r="B719" s="66"/>
      <c r="C719" s="66"/>
      <c r="D719" s="66"/>
      <c r="E719" s="66"/>
      <c r="F719" s="66"/>
      <c r="G719" s="66"/>
      <c r="H719" s="68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</row>
    <row r="720" spans="1:20" ht="14.25" customHeight="1">
      <c r="A720" s="66"/>
      <c r="B720" s="66"/>
      <c r="C720" s="66"/>
      <c r="D720" s="66"/>
      <c r="E720" s="66"/>
      <c r="F720" s="66"/>
      <c r="G720" s="66"/>
      <c r="H720" s="68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</row>
    <row r="721" spans="1:20" ht="14.25" customHeight="1">
      <c r="A721" s="66"/>
      <c r="B721" s="66"/>
      <c r="C721" s="66"/>
      <c r="D721" s="66"/>
      <c r="E721" s="66"/>
      <c r="F721" s="66"/>
      <c r="G721" s="66"/>
      <c r="H721" s="68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</row>
    <row r="722" spans="1:20" ht="14.25" customHeight="1">
      <c r="A722" s="66"/>
      <c r="B722" s="66"/>
      <c r="C722" s="66"/>
      <c r="D722" s="66"/>
      <c r="E722" s="66"/>
      <c r="F722" s="66"/>
      <c r="G722" s="66"/>
      <c r="H722" s="68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</row>
    <row r="723" spans="1:20" ht="14.25" customHeight="1">
      <c r="A723" s="66"/>
      <c r="B723" s="66"/>
      <c r="C723" s="66"/>
      <c r="D723" s="66"/>
      <c r="E723" s="66"/>
      <c r="F723" s="66"/>
      <c r="G723" s="66"/>
      <c r="H723" s="68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</row>
    <row r="724" spans="1:20" ht="14.25" customHeight="1">
      <c r="A724" s="66"/>
      <c r="B724" s="66"/>
      <c r="C724" s="66"/>
      <c r="D724" s="66"/>
      <c r="E724" s="66"/>
      <c r="F724" s="66"/>
      <c r="G724" s="66"/>
      <c r="H724" s="68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</row>
    <row r="725" spans="1:20" ht="14.25" customHeight="1">
      <c r="A725" s="66"/>
      <c r="B725" s="66"/>
      <c r="C725" s="66"/>
      <c r="D725" s="66"/>
      <c r="E725" s="66"/>
      <c r="F725" s="66"/>
      <c r="G725" s="66"/>
      <c r="H725" s="68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</row>
    <row r="726" spans="1:20" ht="14.25" customHeight="1">
      <c r="A726" s="66"/>
      <c r="B726" s="66"/>
      <c r="C726" s="66"/>
      <c r="D726" s="66"/>
      <c r="E726" s="66"/>
      <c r="F726" s="66"/>
      <c r="G726" s="66"/>
      <c r="H726" s="68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</row>
    <row r="727" spans="1:20" ht="14.25" customHeight="1">
      <c r="A727" s="66"/>
      <c r="B727" s="66"/>
      <c r="C727" s="66"/>
      <c r="D727" s="66"/>
      <c r="E727" s="66"/>
      <c r="F727" s="66"/>
      <c r="G727" s="66"/>
      <c r="H727" s="68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</row>
    <row r="728" spans="1:20" ht="14.25" customHeight="1">
      <c r="A728" s="66"/>
      <c r="B728" s="66"/>
      <c r="C728" s="66"/>
      <c r="D728" s="66"/>
      <c r="E728" s="66"/>
      <c r="F728" s="66"/>
      <c r="G728" s="66"/>
      <c r="H728" s="68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</row>
    <row r="729" spans="1:20" ht="14.25" customHeight="1">
      <c r="A729" s="66"/>
      <c r="B729" s="66"/>
      <c r="C729" s="66"/>
      <c r="D729" s="66"/>
      <c r="E729" s="66"/>
      <c r="F729" s="66"/>
      <c r="G729" s="66"/>
      <c r="H729" s="68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</row>
    <row r="730" spans="1:20" ht="14.25" customHeight="1">
      <c r="A730" s="66"/>
      <c r="B730" s="66"/>
      <c r="C730" s="66"/>
      <c r="D730" s="66"/>
      <c r="E730" s="66"/>
      <c r="F730" s="66"/>
      <c r="G730" s="66"/>
      <c r="H730" s="68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</row>
    <row r="731" spans="1:20" ht="14.25" customHeight="1">
      <c r="A731" s="66"/>
      <c r="B731" s="66"/>
      <c r="C731" s="66"/>
      <c r="D731" s="66"/>
      <c r="E731" s="66"/>
      <c r="F731" s="66"/>
      <c r="G731" s="66"/>
      <c r="H731" s="68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</row>
    <row r="732" spans="1:20" ht="14.25" customHeight="1">
      <c r="A732" s="66"/>
      <c r="B732" s="66"/>
      <c r="C732" s="66"/>
      <c r="D732" s="66"/>
      <c r="E732" s="66"/>
      <c r="F732" s="66"/>
      <c r="G732" s="66"/>
      <c r="H732" s="68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</row>
    <row r="733" spans="1:20" ht="14.25" customHeight="1">
      <c r="A733" s="66"/>
      <c r="B733" s="66"/>
      <c r="C733" s="66"/>
      <c r="D733" s="66"/>
      <c r="E733" s="66"/>
      <c r="F733" s="66"/>
      <c r="G733" s="66"/>
      <c r="H733" s="68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</row>
    <row r="734" spans="1:20" ht="14.25" customHeight="1">
      <c r="A734" s="66"/>
      <c r="B734" s="66"/>
      <c r="C734" s="66"/>
      <c r="D734" s="66"/>
      <c r="E734" s="66"/>
      <c r="F734" s="66"/>
      <c r="G734" s="66"/>
      <c r="H734" s="68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</row>
    <row r="735" spans="1:20" ht="14.25" customHeight="1">
      <c r="A735" s="66"/>
      <c r="B735" s="66"/>
      <c r="C735" s="66"/>
      <c r="D735" s="66"/>
      <c r="E735" s="66"/>
      <c r="F735" s="66"/>
      <c r="G735" s="66"/>
      <c r="H735" s="68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</row>
    <row r="736" spans="1:20" ht="14.25" customHeight="1">
      <c r="A736" s="66"/>
      <c r="B736" s="66"/>
      <c r="C736" s="66"/>
      <c r="D736" s="66"/>
      <c r="E736" s="66"/>
      <c r="F736" s="66"/>
      <c r="G736" s="66"/>
      <c r="H736" s="68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</row>
    <row r="737" spans="1:20" ht="14.25" customHeight="1">
      <c r="A737" s="66"/>
      <c r="B737" s="66"/>
      <c r="C737" s="66"/>
      <c r="D737" s="66"/>
      <c r="E737" s="66"/>
      <c r="F737" s="66"/>
      <c r="G737" s="66"/>
      <c r="H737" s="68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</row>
    <row r="738" spans="1:20" ht="14.25" customHeight="1">
      <c r="A738" s="66"/>
      <c r="B738" s="66"/>
      <c r="C738" s="66"/>
      <c r="D738" s="66"/>
      <c r="E738" s="66"/>
      <c r="F738" s="66"/>
      <c r="G738" s="66"/>
      <c r="H738" s="68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</row>
    <row r="739" spans="1:20" ht="14.25" customHeight="1">
      <c r="A739" s="66"/>
      <c r="B739" s="66"/>
      <c r="C739" s="66"/>
      <c r="D739" s="66"/>
      <c r="E739" s="66"/>
      <c r="F739" s="66"/>
      <c r="G739" s="66"/>
      <c r="H739" s="68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</row>
    <row r="740" spans="1:20" ht="14.25" customHeight="1">
      <c r="A740" s="66"/>
      <c r="B740" s="66"/>
      <c r="C740" s="66"/>
      <c r="D740" s="66"/>
      <c r="E740" s="66"/>
      <c r="F740" s="66"/>
      <c r="G740" s="66"/>
      <c r="H740" s="68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</row>
    <row r="741" spans="1:20" ht="14.25" customHeight="1">
      <c r="A741" s="66"/>
      <c r="B741" s="66"/>
      <c r="C741" s="66"/>
      <c r="D741" s="66"/>
      <c r="E741" s="66"/>
      <c r="F741" s="66"/>
      <c r="G741" s="66"/>
      <c r="H741" s="68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</row>
    <row r="742" spans="1:20" ht="14.25" customHeight="1">
      <c r="A742" s="66"/>
      <c r="B742" s="66"/>
      <c r="C742" s="66"/>
      <c r="D742" s="66"/>
      <c r="E742" s="66"/>
      <c r="F742" s="66"/>
      <c r="G742" s="66"/>
      <c r="H742" s="68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</row>
    <row r="743" spans="1:20" ht="14.25" customHeight="1">
      <c r="A743" s="66"/>
      <c r="B743" s="66"/>
      <c r="C743" s="66"/>
      <c r="D743" s="66"/>
      <c r="E743" s="66"/>
      <c r="F743" s="66"/>
      <c r="G743" s="66"/>
      <c r="H743" s="68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</row>
    <row r="744" spans="1:20" ht="14.25" customHeight="1">
      <c r="A744" s="66"/>
      <c r="B744" s="66"/>
      <c r="C744" s="66"/>
      <c r="D744" s="66"/>
      <c r="E744" s="66"/>
      <c r="F744" s="66"/>
      <c r="G744" s="66"/>
      <c r="H744" s="68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</row>
    <row r="745" spans="1:20" ht="14.25" customHeight="1">
      <c r="A745" s="66"/>
      <c r="B745" s="66"/>
      <c r="C745" s="66"/>
      <c r="D745" s="66"/>
      <c r="E745" s="66"/>
      <c r="F745" s="66"/>
      <c r="G745" s="66"/>
      <c r="H745" s="68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</row>
    <row r="746" spans="1:20" ht="14.25" customHeight="1">
      <c r="A746" s="66"/>
      <c r="B746" s="66"/>
      <c r="C746" s="66"/>
      <c r="D746" s="66"/>
      <c r="E746" s="66"/>
      <c r="F746" s="66"/>
      <c r="G746" s="66"/>
      <c r="H746" s="68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</row>
    <row r="747" spans="1:20" ht="14.25" customHeight="1">
      <c r="A747" s="66"/>
      <c r="B747" s="66"/>
      <c r="C747" s="66"/>
      <c r="D747" s="66"/>
      <c r="E747" s="66"/>
      <c r="F747" s="66"/>
      <c r="G747" s="66"/>
      <c r="H747" s="68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</row>
    <row r="748" spans="1:20" ht="14.25" customHeight="1">
      <c r="A748" s="66"/>
      <c r="B748" s="66"/>
      <c r="C748" s="66"/>
      <c r="D748" s="66"/>
      <c r="E748" s="66"/>
      <c r="F748" s="66"/>
      <c r="G748" s="66"/>
      <c r="H748" s="68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</row>
    <row r="749" spans="1:20" ht="14.25" customHeight="1">
      <c r="A749" s="66"/>
      <c r="B749" s="66"/>
      <c r="C749" s="66"/>
      <c r="D749" s="66"/>
      <c r="E749" s="66"/>
      <c r="F749" s="66"/>
      <c r="G749" s="66"/>
      <c r="H749" s="68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</row>
    <row r="750" spans="1:20" ht="14.25" customHeight="1">
      <c r="A750" s="66"/>
      <c r="B750" s="66"/>
      <c r="C750" s="66"/>
      <c r="D750" s="66"/>
      <c r="E750" s="66"/>
      <c r="F750" s="66"/>
      <c r="G750" s="66"/>
      <c r="H750" s="68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</row>
    <row r="751" spans="1:20" ht="14.25" customHeight="1">
      <c r="A751" s="66"/>
      <c r="B751" s="66"/>
      <c r="C751" s="66"/>
      <c r="D751" s="66"/>
      <c r="E751" s="66"/>
      <c r="F751" s="66"/>
      <c r="G751" s="66"/>
      <c r="H751" s="68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</row>
    <row r="752" spans="1:20" ht="14.25" customHeight="1">
      <c r="A752" s="66"/>
      <c r="B752" s="66"/>
      <c r="C752" s="66"/>
      <c r="D752" s="66"/>
      <c r="E752" s="66"/>
      <c r="F752" s="66"/>
      <c r="G752" s="66"/>
      <c r="H752" s="68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</row>
    <row r="753" spans="1:20" ht="14.25" customHeight="1">
      <c r="A753" s="66"/>
      <c r="B753" s="66"/>
      <c r="C753" s="66"/>
      <c r="D753" s="66"/>
      <c r="E753" s="66"/>
      <c r="F753" s="66"/>
      <c r="G753" s="66"/>
      <c r="H753" s="68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</row>
    <row r="754" spans="1:20" ht="14.25" customHeight="1">
      <c r="A754" s="66"/>
      <c r="B754" s="66"/>
      <c r="C754" s="66"/>
      <c r="D754" s="66"/>
      <c r="E754" s="66"/>
      <c r="F754" s="66"/>
      <c r="G754" s="66"/>
      <c r="H754" s="68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</row>
    <row r="755" spans="1:20" ht="14.25" customHeight="1">
      <c r="A755" s="66"/>
      <c r="B755" s="66"/>
      <c r="C755" s="66"/>
      <c r="D755" s="66"/>
      <c r="E755" s="66"/>
      <c r="F755" s="66"/>
      <c r="G755" s="66"/>
      <c r="H755" s="68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</row>
    <row r="756" spans="1:20" ht="14.25" customHeight="1">
      <c r="A756" s="66"/>
      <c r="B756" s="66"/>
      <c r="C756" s="66"/>
      <c r="D756" s="66"/>
      <c r="E756" s="66"/>
      <c r="F756" s="66"/>
      <c r="G756" s="66"/>
      <c r="H756" s="68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</row>
    <row r="757" spans="1:20" ht="14.25" customHeight="1">
      <c r="A757" s="66"/>
      <c r="B757" s="66"/>
      <c r="C757" s="66"/>
      <c r="D757" s="66"/>
      <c r="E757" s="66"/>
      <c r="F757" s="66"/>
      <c r="G757" s="66"/>
      <c r="H757" s="68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</row>
    <row r="758" spans="1:20" ht="14.25" customHeight="1">
      <c r="A758" s="66"/>
      <c r="B758" s="66"/>
      <c r="C758" s="66"/>
      <c r="D758" s="66"/>
      <c r="E758" s="66"/>
      <c r="F758" s="66"/>
      <c r="G758" s="66"/>
      <c r="H758" s="68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</row>
    <row r="759" spans="1:20" ht="14.25" customHeight="1">
      <c r="A759" s="66"/>
      <c r="B759" s="66"/>
      <c r="C759" s="66"/>
      <c r="D759" s="66"/>
      <c r="E759" s="66"/>
      <c r="F759" s="66"/>
      <c r="G759" s="66"/>
      <c r="H759" s="68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</row>
    <row r="760" spans="1:20" ht="14.25" customHeight="1">
      <c r="A760" s="66"/>
      <c r="B760" s="66"/>
      <c r="C760" s="66"/>
      <c r="D760" s="66"/>
      <c r="E760" s="66"/>
      <c r="F760" s="66"/>
      <c r="G760" s="66"/>
      <c r="H760" s="68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</row>
    <row r="761" spans="1:20" ht="14.25" customHeight="1">
      <c r="A761" s="66"/>
      <c r="B761" s="66"/>
      <c r="C761" s="66"/>
      <c r="D761" s="66"/>
      <c r="E761" s="66"/>
      <c r="F761" s="66"/>
      <c r="G761" s="66"/>
      <c r="H761" s="68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</row>
    <row r="762" spans="1:20" ht="14.25" customHeight="1">
      <c r="A762" s="66"/>
      <c r="B762" s="66"/>
      <c r="C762" s="66"/>
      <c r="D762" s="66"/>
      <c r="E762" s="66"/>
      <c r="F762" s="66"/>
      <c r="G762" s="66"/>
      <c r="H762" s="68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</row>
    <row r="763" spans="1:20" ht="14.25" customHeight="1">
      <c r="A763" s="66"/>
      <c r="B763" s="66"/>
      <c r="C763" s="66"/>
      <c r="D763" s="66"/>
      <c r="E763" s="66"/>
      <c r="F763" s="66"/>
      <c r="G763" s="66"/>
      <c r="H763" s="68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</row>
    <row r="764" spans="1:20" ht="14.25" customHeight="1">
      <c r="A764" s="66"/>
      <c r="B764" s="66"/>
      <c r="C764" s="66"/>
      <c r="D764" s="66"/>
      <c r="E764" s="66"/>
      <c r="F764" s="66"/>
      <c r="G764" s="66"/>
      <c r="H764" s="68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</row>
    <row r="765" spans="1:20" ht="14.25" customHeight="1">
      <c r="A765" s="66"/>
      <c r="B765" s="66"/>
      <c r="C765" s="66"/>
      <c r="D765" s="66"/>
      <c r="E765" s="66"/>
      <c r="F765" s="66"/>
      <c r="G765" s="66"/>
      <c r="H765" s="68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</row>
    <row r="766" spans="1:20" ht="14.25" customHeight="1">
      <c r="A766" s="66"/>
      <c r="B766" s="66"/>
      <c r="C766" s="66"/>
      <c r="D766" s="66"/>
      <c r="E766" s="66"/>
      <c r="F766" s="66"/>
      <c r="G766" s="66"/>
      <c r="H766" s="68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</row>
    <row r="767" spans="1:20" ht="14.25" customHeight="1">
      <c r="A767" s="66"/>
      <c r="B767" s="66"/>
      <c r="C767" s="66"/>
      <c r="D767" s="66"/>
      <c r="E767" s="66"/>
      <c r="F767" s="66"/>
      <c r="G767" s="66"/>
      <c r="H767" s="68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</row>
    <row r="768" spans="1:20" ht="14.25" customHeight="1">
      <c r="A768" s="66"/>
      <c r="B768" s="66"/>
      <c r="C768" s="66"/>
      <c r="D768" s="66"/>
      <c r="E768" s="66"/>
      <c r="F768" s="66"/>
      <c r="G768" s="66"/>
      <c r="H768" s="68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</row>
    <row r="769" spans="1:20" ht="14.25" customHeight="1">
      <c r="A769" s="66"/>
      <c r="B769" s="66"/>
      <c r="C769" s="66"/>
      <c r="D769" s="66"/>
      <c r="E769" s="66"/>
      <c r="F769" s="66"/>
      <c r="G769" s="66"/>
      <c r="H769" s="68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</row>
    <row r="770" spans="1:20" ht="14.25" customHeight="1">
      <c r="A770" s="66"/>
      <c r="B770" s="66"/>
      <c r="C770" s="66"/>
      <c r="D770" s="66"/>
      <c r="E770" s="66"/>
      <c r="F770" s="66"/>
      <c r="G770" s="66"/>
      <c r="H770" s="68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</row>
    <row r="771" spans="1:20" ht="14.25" customHeight="1">
      <c r="A771" s="66"/>
      <c r="B771" s="66"/>
      <c r="C771" s="66"/>
      <c r="D771" s="66"/>
      <c r="E771" s="66"/>
      <c r="F771" s="66"/>
      <c r="G771" s="66"/>
      <c r="H771" s="68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</row>
    <row r="772" spans="1:20" ht="14.25" customHeight="1">
      <c r="A772" s="66"/>
      <c r="B772" s="66"/>
      <c r="C772" s="66"/>
      <c r="D772" s="66"/>
      <c r="E772" s="66"/>
      <c r="F772" s="66"/>
      <c r="G772" s="66"/>
      <c r="H772" s="68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</row>
    <row r="773" spans="1:20" ht="14.25" customHeight="1">
      <c r="A773" s="66"/>
      <c r="B773" s="66"/>
      <c r="C773" s="66"/>
      <c r="D773" s="66"/>
      <c r="E773" s="66"/>
      <c r="F773" s="66"/>
      <c r="G773" s="66"/>
      <c r="H773" s="68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</row>
    <row r="774" spans="1:20" ht="14.25" customHeight="1">
      <c r="A774" s="66"/>
      <c r="B774" s="66"/>
      <c r="C774" s="66"/>
      <c r="D774" s="66"/>
      <c r="E774" s="66"/>
      <c r="F774" s="66"/>
      <c r="G774" s="66"/>
      <c r="H774" s="68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</row>
    <row r="775" spans="1:20" ht="14.25" customHeight="1">
      <c r="A775" s="66"/>
      <c r="B775" s="66"/>
      <c r="C775" s="66"/>
      <c r="D775" s="66"/>
      <c r="E775" s="66"/>
      <c r="F775" s="66"/>
      <c r="G775" s="66"/>
      <c r="H775" s="68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</row>
    <row r="776" spans="1:20" ht="14.25" customHeight="1">
      <c r="A776" s="66"/>
      <c r="B776" s="66"/>
      <c r="C776" s="66"/>
      <c r="D776" s="66"/>
      <c r="E776" s="66"/>
      <c r="F776" s="66"/>
      <c r="G776" s="66"/>
      <c r="H776" s="68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</row>
    <row r="777" spans="1:20" ht="14.25" customHeight="1">
      <c r="A777" s="66"/>
      <c r="B777" s="66"/>
      <c r="C777" s="66"/>
      <c r="D777" s="66"/>
      <c r="E777" s="66"/>
      <c r="F777" s="66"/>
      <c r="G777" s="66"/>
      <c r="H777" s="68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</row>
    <row r="778" spans="1:20" ht="14.25" customHeight="1">
      <c r="A778" s="66"/>
      <c r="B778" s="66"/>
      <c r="C778" s="66"/>
      <c r="D778" s="66"/>
      <c r="E778" s="66"/>
      <c r="F778" s="66"/>
      <c r="G778" s="66"/>
      <c r="H778" s="68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</row>
    <row r="779" spans="1:20" ht="14.25" customHeight="1">
      <c r="A779" s="66"/>
      <c r="B779" s="66"/>
      <c r="C779" s="66"/>
      <c r="D779" s="66"/>
      <c r="E779" s="66"/>
      <c r="F779" s="66"/>
      <c r="G779" s="66"/>
      <c r="H779" s="68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</row>
    <row r="780" spans="1:20" ht="14.25" customHeight="1">
      <c r="A780" s="66"/>
      <c r="B780" s="66"/>
      <c r="C780" s="66"/>
      <c r="D780" s="66"/>
      <c r="E780" s="66"/>
      <c r="F780" s="66"/>
      <c r="G780" s="66"/>
      <c r="H780" s="68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</row>
    <row r="781" spans="1:20" ht="14.25" customHeight="1">
      <c r="A781" s="66"/>
      <c r="B781" s="66"/>
      <c r="C781" s="66"/>
      <c r="D781" s="66"/>
      <c r="E781" s="66"/>
      <c r="F781" s="66"/>
      <c r="G781" s="66"/>
      <c r="H781" s="68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</row>
    <row r="782" spans="1:20" ht="14.25" customHeight="1">
      <c r="A782" s="66"/>
      <c r="B782" s="66"/>
      <c r="C782" s="66"/>
      <c r="D782" s="66"/>
      <c r="E782" s="66"/>
      <c r="F782" s="66"/>
      <c r="G782" s="66"/>
      <c r="H782" s="68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</row>
    <row r="783" spans="1:20" ht="14.25" customHeight="1">
      <c r="A783" s="66"/>
      <c r="B783" s="66"/>
      <c r="C783" s="66"/>
      <c r="D783" s="66"/>
      <c r="E783" s="66"/>
      <c r="F783" s="66"/>
      <c r="G783" s="66"/>
      <c r="H783" s="68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</row>
    <row r="784" spans="1:20" ht="14.25" customHeight="1">
      <c r="A784" s="66"/>
      <c r="B784" s="66"/>
      <c r="C784" s="66"/>
      <c r="D784" s="66"/>
      <c r="E784" s="66"/>
      <c r="F784" s="66"/>
      <c r="G784" s="66"/>
      <c r="H784" s="68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</row>
    <row r="785" spans="1:20" ht="14.25" customHeight="1">
      <c r="A785" s="66"/>
      <c r="B785" s="66"/>
      <c r="C785" s="66"/>
      <c r="D785" s="66"/>
      <c r="E785" s="66"/>
      <c r="F785" s="66"/>
      <c r="G785" s="66"/>
      <c r="H785" s="68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</row>
    <row r="786" spans="1:20" ht="14.25" customHeight="1">
      <c r="A786" s="66"/>
      <c r="B786" s="66"/>
      <c r="C786" s="66"/>
      <c r="D786" s="66"/>
      <c r="E786" s="66"/>
      <c r="F786" s="66"/>
      <c r="G786" s="66"/>
      <c r="H786" s="68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</row>
    <row r="787" spans="1:20" ht="14.25" customHeight="1">
      <c r="A787" s="66"/>
      <c r="B787" s="66"/>
      <c r="C787" s="66"/>
      <c r="D787" s="66"/>
      <c r="E787" s="66"/>
      <c r="F787" s="66"/>
      <c r="G787" s="66"/>
      <c r="H787" s="68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</row>
    <row r="788" spans="1:20" ht="14.25" customHeight="1">
      <c r="A788" s="66"/>
      <c r="B788" s="66"/>
      <c r="C788" s="66"/>
      <c r="D788" s="66"/>
      <c r="E788" s="66"/>
      <c r="F788" s="66"/>
      <c r="G788" s="66"/>
      <c r="H788" s="68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</row>
    <row r="789" spans="1:20" ht="14.25" customHeight="1">
      <c r="A789" s="66"/>
      <c r="B789" s="66"/>
      <c r="C789" s="66"/>
      <c r="D789" s="66"/>
      <c r="E789" s="66"/>
      <c r="F789" s="66"/>
      <c r="G789" s="66"/>
      <c r="H789" s="68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</row>
    <row r="790" spans="1:20" ht="14.25" customHeight="1">
      <c r="A790" s="66"/>
      <c r="B790" s="66"/>
      <c r="C790" s="66"/>
      <c r="D790" s="66"/>
      <c r="E790" s="66"/>
      <c r="F790" s="66"/>
      <c r="G790" s="66"/>
      <c r="H790" s="68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</row>
    <row r="791" spans="1:20" ht="14.25" customHeight="1">
      <c r="A791" s="66"/>
      <c r="B791" s="66"/>
      <c r="C791" s="66"/>
      <c r="D791" s="66"/>
      <c r="E791" s="66"/>
      <c r="F791" s="66"/>
      <c r="G791" s="66"/>
      <c r="H791" s="68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</row>
    <row r="792" spans="1:20" ht="14.25" customHeight="1">
      <c r="A792" s="66"/>
      <c r="B792" s="66"/>
      <c r="C792" s="66"/>
      <c r="D792" s="66"/>
      <c r="E792" s="66"/>
      <c r="F792" s="66"/>
      <c r="G792" s="66"/>
      <c r="H792" s="68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</row>
    <row r="793" spans="1:20" ht="14.25" customHeight="1">
      <c r="A793" s="66"/>
      <c r="B793" s="66"/>
      <c r="C793" s="66"/>
      <c r="D793" s="66"/>
      <c r="E793" s="66"/>
      <c r="F793" s="66"/>
      <c r="G793" s="66"/>
      <c r="H793" s="68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</row>
    <row r="794" spans="1:20" ht="14.25" customHeight="1">
      <c r="A794" s="66"/>
      <c r="B794" s="66"/>
      <c r="C794" s="66"/>
      <c r="D794" s="66"/>
      <c r="E794" s="66"/>
      <c r="F794" s="66"/>
      <c r="G794" s="66"/>
      <c r="H794" s="68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</row>
    <row r="795" spans="1:20" ht="14.25" customHeight="1">
      <c r="A795" s="66"/>
      <c r="B795" s="66"/>
      <c r="C795" s="66"/>
      <c r="D795" s="66"/>
      <c r="E795" s="66"/>
      <c r="F795" s="66"/>
      <c r="G795" s="66"/>
      <c r="H795" s="68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</row>
    <row r="796" spans="1:20" ht="14.25" customHeight="1">
      <c r="A796" s="66"/>
      <c r="B796" s="66"/>
      <c r="C796" s="66"/>
      <c r="D796" s="66"/>
      <c r="E796" s="66"/>
      <c r="F796" s="66"/>
      <c r="G796" s="66"/>
      <c r="H796" s="68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</row>
    <row r="797" spans="1:20" ht="14.25" customHeight="1">
      <c r="A797" s="66"/>
      <c r="B797" s="66"/>
      <c r="C797" s="66"/>
      <c r="D797" s="66"/>
      <c r="E797" s="66"/>
      <c r="F797" s="66"/>
      <c r="G797" s="66"/>
      <c r="H797" s="68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</row>
    <row r="798" spans="1:20" ht="14.25" customHeight="1">
      <c r="A798" s="66"/>
      <c r="B798" s="66"/>
      <c r="C798" s="66"/>
      <c r="D798" s="66"/>
      <c r="E798" s="66"/>
      <c r="F798" s="66"/>
      <c r="G798" s="66"/>
      <c r="H798" s="68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</row>
    <row r="799" spans="1:20" ht="14.25" customHeight="1">
      <c r="A799" s="66"/>
      <c r="B799" s="66"/>
      <c r="C799" s="66"/>
      <c r="D799" s="66"/>
      <c r="E799" s="66"/>
      <c r="F799" s="66"/>
      <c r="G799" s="66"/>
      <c r="H799" s="68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</row>
    <row r="800" spans="1:20" ht="14.25" customHeight="1">
      <c r="A800" s="66"/>
      <c r="B800" s="66"/>
      <c r="C800" s="66"/>
      <c r="D800" s="66"/>
      <c r="E800" s="66"/>
      <c r="F800" s="66"/>
      <c r="G800" s="66"/>
      <c r="H800" s="68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</row>
    <row r="801" spans="1:20" ht="14.25" customHeight="1">
      <c r="A801" s="66"/>
      <c r="B801" s="66"/>
      <c r="C801" s="66"/>
      <c r="D801" s="66"/>
      <c r="E801" s="66"/>
      <c r="F801" s="66"/>
      <c r="G801" s="66"/>
      <c r="H801" s="68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</row>
    <row r="802" spans="1:20" ht="14.25" customHeight="1">
      <c r="A802" s="66"/>
      <c r="B802" s="66"/>
      <c r="C802" s="66"/>
      <c r="D802" s="66"/>
      <c r="E802" s="66"/>
      <c r="F802" s="66"/>
      <c r="G802" s="66"/>
      <c r="H802" s="68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</row>
    <row r="803" spans="1:20" ht="14.25" customHeight="1">
      <c r="A803" s="66"/>
      <c r="B803" s="66"/>
      <c r="C803" s="66"/>
      <c r="D803" s="66"/>
      <c r="E803" s="66"/>
      <c r="F803" s="66"/>
      <c r="G803" s="66"/>
      <c r="H803" s="68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</row>
    <row r="804" spans="1:20" ht="14.25" customHeight="1">
      <c r="A804" s="66"/>
      <c r="B804" s="66"/>
      <c r="C804" s="66"/>
      <c r="D804" s="66"/>
      <c r="E804" s="66"/>
      <c r="F804" s="66"/>
      <c r="G804" s="66"/>
      <c r="H804" s="68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</row>
    <row r="805" spans="1:20" ht="14.25" customHeight="1">
      <c r="A805" s="66"/>
      <c r="B805" s="66"/>
      <c r="C805" s="66"/>
      <c r="D805" s="66"/>
      <c r="E805" s="66"/>
      <c r="F805" s="66"/>
      <c r="G805" s="66"/>
      <c r="H805" s="68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</row>
    <row r="806" spans="1:20" ht="14.25" customHeight="1">
      <c r="A806" s="66"/>
      <c r="B806" s="66"/>
      <c r="C806" s="66"/>
      <c r="D806" s="66"/>
      <c r="E806" s="66"/>
      <c r="F806" s="66"/>
      <c r="G806" s="66"/>
      <c r="H806" s="68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</row>
    <row r="807" spans="1:20" ht="14.25" customHeight="1">
      <c r="A807" s="66"/>
      <c r="B807" s="66"/>
      <c r="C807" s="66"/>
      <c r="D807" s="66"/>
      <c r="E807" s="66"/>
      <c r="F807" s="66"/>
      <c r="G807" s="66"/>
      <c r="H807" s="68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</row>
    <row r="808" spans="1:20" ht="14.25" customHeight="1">
      <c r="A808" s="66"/>
      <c r="B808" s="66"/>
      <c r="C808" s="66"/>
      <c r="D808" s="66"/>
      <c r="E808" s="66"/>
      <c r="F808" s="66"/>
      <c r="G808" s="66"/>
      <c r="H808" s="68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</row>
    <row r="809" spans="1:20" ht="14.25" customHeight="1">
      <c r="A809" s="66"/>
      <c r="B809" s="66"/>
      <c r="C809" s="66"/>
      <c r="D809" s="66"/>
      <c r="E809" s="66"/>
      <c r="F809" s="66"/>
      <c r="G809" s="66"/>
      <c r="H809" s="68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</row>
    <row r="810" spans="1:20" ht="14.25" customHeight="1">
      <c r="A810" s="66"/>
      <c r="B810" s="66"/>
      <c r="C810" s="66"/>
      <c r="D810" s="66"/>
      <c r="E810" s="66"/>
      <c r="F810" s="66"/>
      <c r="G810" s="66"/>
      <c r="H810" s="68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</row>
    <row r="811" spans="1:20" ht="14.25" customHeight="1">
      <c r="A811" s="66"/>
      <c r="B811" s="66"/>
      <c r="C811" s="66"/>
      <c r="D811" s="66"/>
      <c r="E811" s="66"/>
      <c r="F811" s="66"/>
      <c r="G811" s="66"/>
      <c r="H811" s="68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</row>
    <row r="812" spans="1:20" ht="14.25" customHeight="1">
      <c r="A812" s="66"/>
      <c r="B812" s="66"/>
      <c r="C812" s="66"/>
      <c r="D812" s="66"/>
      <c r="E812" s="66"/>
      <c r="F812" s="66"/>
      <c r="G812" s="66"/>
      <c r="H812" s="68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</row>
    <row r="813" spans="1:20" ht="14.25" customHeight="1">
      <c r="A813" s="66"/>
      <c r="B813" s="66"/>
      <c r="C813" s="66"/>
      <c r="D813" s="66"/>
      <c r="E813" s="66"/>
      <c r="F813" s="66"/>
      <c r="G813" s="66"/>
      <c r="H813" s="68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</row>
    <row r="814" spans="1:20" ht="14.25" customHeight="1">
      <c r="A814" s="66"/>
      <c r="B814" s="66"/>
      <c r="C814" s="66"/>
      <c r="D814" s="66"/>
      <c r="E814" s="66"/>
      <c r="F814" s="66"/>
      <c r="G814" s="66"/>
      <c r="H814" s="68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</row>
    <row r="815" spans="1:20" ht="14.25" customHeight="1">
      <c r="A815" s="66"/>
      <c r="B815" s="66"/>
      <c r="C815" s="66"/>
      <c r="D815" s="66"/>
      <c r="E815" s="66"/>
      <c r="F815" s="66"/>
      <c r="G815" s="66"/>
      <c r="H815" s="68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</row>
    <row r="816" spans="1:20" ht="14.25" customHeight="1">
      <c r="A816" s="66"/>
      <c r="B816" s="66"/>
      <c r="C816" s="66"/>
      <c r="D816" s="66"/>
      <c r="E816" s="66"/>
      <c r="F816" s="66"/>
      <c r="G816" s="66"/>
      <c r="H816" s="68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</row>
    <row r="817" spans="1:20" ht="14.25" customHeight="1">
      <c r="A817" s="66"/>
      <c r="B817" s="66"/>
      <c r="C817" s="66"/>
      <c r="D817" s="66"/>
      <c r="E817" s="66"/>
      <c r="F817" s="66"/>
      <c r="G817" s="66"/>
      <c r="H817" s="68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</row>
    <row r="818" spans="1:20" ht="14.25" customHeight="1">
      <c r="A818" s="66"/>
      <c r="B818" s="66"/>
      <c r="C818" s="66"/>
      <c r="D818" s="66"/>
      <c r="E818" s="66"/>
      <c r="F818" s="66"/>
      <c r="G818" s="66"/>
      <c r="H818" s="68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</row>
    <row r="819" spans="1:20" ht="14.25" customHeight="1">
      <c r="A819" s="66"/>
      <c r="B819" s="66"/>
      <c r="C819" s="66"/>
      <c r="D819" s="66"/>
      <c r="E819" s="66"/>
      <c r="F819" s="66"/>
      <c r="G819" s="66"/>
      <c r="H819" s="68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</row>
    <row r="820" spans="1:20" ht="14.25" customHeight="1">
      <c r="A820" s="66"/>
      <c r="B820" s="66"/>
      <c r="C820" s="66"/>
      <c r="D820" s="66"/>
      <c r="E820" s="66"/>
      <c r="F820" s="66"/>
      <c r="G820" s="66"/>
      <c r="H820" s="68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</row>
    <row r="821" spans="1:20" ht="14.25" customHeight="1">
      <c r="A821" s="66"/>
      <c r="B821" s="66"/>
      <c r="C821" s="66"/>
      <c r="D821" s="66"/>
      <c r="E821" s="66"/>
      <c r="F821" s="66"/>
      <c r="G821" s="66"/>
      <c r="H821" s="68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</row>
    <row r="822" spans="1:20" ht="14.25" customHeight="1">
      <c r="A822" s="66"/>
      <c r="B822" s="66"/>
      <c r="C822" s="66"/>
      <c r="D822" s="66"/>
      <c r="E822" s="66"/>
      <c r="F822" s="66"/>
      <c r="G822" s="66"/>
      <c r="H822" s="68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</row>
    <row r="823" spans="1:20" ht="14.25" customHeight="1">
      <c r="A823" s="66"/>
      <c r="B823" s="66"/>
      <c r="C823" s="66"/>
      <c r="D823" s="66"/>
      <c r="E823" s="66"/>
      <c r="F823" s="66"/>
      <c r="G823" s="66"/>
      <c r="H823" s="68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</row>
    <row r="824" spans="1:20" ht="14.25" customHeight="1">
      <c r="A824" s="66"/>
      <c r="B824" s="66"/>
      <c r="C824" s="66"/>
      <c r="D824" s="66"/>
      <c r="E824" s="66"/>
      <c r="F824" s="66"/>
      <c r="G824" s="66"/>
      <c r="H824" s="68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</row>
    <row r="825" spans="1:20" ht="14.25" customHeight="1">
      <c r="A825" s="66"/>
      <c r="B825" s="66"/>
      <c r="C825" s="66"/>
      <c r="D825" s="66"/>
      <c r="E825" s="66"/>
      <c r="F825" s="66"/>
      <c r="G825" s="66"/>
      <c r="H825" s="68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</row>
    <row r="826" spans="1:20" ht="14.25" customHeight="1">
      <c r="A826" s="66"/>
      <c r="B826" s="66"/>
      <c r="C826" s="66"/>
      <c r="D826" s="66"/>
      <c r="E826" s="66"/>
      <c r="F826" s="66"/>
      <c r="G826" s="66"/>
      <c r="H826" s="68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</row>
    <row r="827" spans="1:20" ht="14.25" customHeight="1">
      <c r="A827" s="66"/>
      <c r="B827" s="66"/>
      <c r="C827" s="66"/>
      <c r="D827" s="66"/>
      <c r="E827" s="66"/>
      <c r="F827" s="66"/>
      <c r="G827" s="66"/>
      <c r="H827" s="68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</row>
    <row r="828" spans="1:20" ht="14.25" customHeight="1">
      <c r="A828" s="66"/>
      <c r="B828" s="66"/>
      <c r="C828" s="66"/>
      <c r="D828" s="66"/>
      <c r="E828" s="66"/>
      <c r="F828" s="66"/>
      <c r="G828" s="66"/>
      <c r="H828" s="68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</row>
    <row r="829" spans="1:20" ht="14.25" customHeight="1">
      <c r="A829" s="66"/>
      <c r="B829" s="66"/>
      <c r="C829" s="66"/>
      <c r="D829" s="66"/>
      <c r="E829" s="66"/>
      <c r="F829" s="66"/>
      <c r="G829" s="66"/>
      <c r="H829" s="68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</row>
    <row r="830" spans="1:20" ht="14.25" customHeight="1">
      <c r="A830" s="66"/>
      <c r="B830" s="66"/>
      <c r="C830" s="66"/>
      <c r="D830" s="66"/>
      <c r="E830" s="66"/>
      <c r="F830" s="66"/>
      <c r="G830" s="66"/>
      <c r="H830" s="68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</row>
    <row r="831" spans="1:20" ht="14.25" customHeight="1">
      <c r="A831" s="66"/>
      <c r="B831" s="66"/>
      <c r="C831" s="66"/>
      <c r="D831" s="66"/>
      <c r="E831" s="66"/>
      <c r="F831" s="66"/>
      <c r="G831" s="66"/>
      <c r="H831" s="68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</row>
    <row r="832" spans="1:20" ht="14.25" customHeight="1">
      <c r="A832" s="66"/>
      <c r="B832" s="66"/>
      <c r="C832" s="66"/>
      <c r="D832" s="66"/>
      <c r="E832" s="66"/>
      <c r="F832" s="66"/>
      <c r="G832" s="66"/>
      <c r="H832" s="68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</row>
    <row r="833" spans="1:20" ht="14.25" customHeight="1">
      <c r="A833" s="66"/>
      <c r="B833" s="66"/>
      <c r="C833" s="66"/>
      <c r="D833" s="66"/>
      <c r="E833" s="66"/>
      <c r="F833" s="66"/>
      <c r="G833" s="66"/>
      <c r="H833" s="68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</row>
    <row r="834" spans="1:20" ht="14.25" customHeight="1">
      <c r="A834" s="66"/>
      <c r="B834" s="66"/>
      <c r="C834" s="66"/>
      <c r="D834" s="66"/>
      <c r="E834" s="66"/>
      <c r="F834" s="66"/>
      <c r="G834" s="66"/>
      <c r="H834" s="68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</row>
    <row r="835" spans="1:20" ht="14.25" customHeight="1">
      <c r="A835" s="66"/>
      <c r="B835" s="66"/>
      <c r="C835" s="66"/>
      <c r="D835" s="66"/>
      <c r="E835" s="66"/>
      <c r="F835" s="66"/>
      <c r="G835" s="66"/>
      <c r="H835" s="68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</row>
    <row r="836" spans="1:20" ht="14.25" customHeight="1">
      <c r="A836" s="66"/>
      <c r="B836" s="66"/>
      <c r="C836" s="66"/>
      <c r="D836" s="66"/>
      <c r="E836" s="66"/>
      <c r="F836" s="66"/>
      <c r="G836" s="66"/>
      <c r="H836" s="68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</row>
    <row r="837" spans="1:20" ht="14.25" customHeight="1">
      <c r="A837" s="66"/>
      <c r="B837" s="66"/>
      <c r="C837" s="66"/>
      <c r="D837" s="66"/>
      <c r="E837" s="66"/>
      <c r="F837" s="66"/>
      <c r="G837" s="66"/>
      <c r="H837" s="68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</row>
    <row r="838" spans="1:20" ht="14.25" customHeight="1">
      <c r="A838" s="66"/>
      <c r="B838" s="66"/>
      <c r="C838" s="66"/>
      <c r="D838" s="66"/>
      <c r="E838" s="66"/>
      <c r="F838" s="66"/>
      <c r="G838" s="66"/>
      <c r="H838" s="68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</row>
    <row r="839" spans="1:20" ht="14.25" customHeight="1">
      <c r="A839" s="66"/>
      <c r="B839" s="66"/>
      <c r="C839" s="66"/>
      <c r="D839" s="66"/>
      <c r="E839" s="66"/>
      <c r="F839" s="66"/>
      <c r="G839" s="66"/>
      <c r="H839" s="68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</row>
    <row r="840" spans="1:20" ht="14.25" customHeight="1">
      <c r="A840" s="66"/>
      <c r="B840" s="66"/>
      <c r="C840" s="66"/>
      <c r="D840" s="66"/>
      <c r="E840" s="66"/>
      <c r="F840" s="66"/>
      <c r="G840" s="66"/>
      <c r="H840" s="68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</row>
    <row r="841" spans="1:20" ht="14.25" customHeight="1">
      <c r="A841" s="66"/>
      <c r="B841" s="66"/>
      <c r="C841" s="66"/>
      <c r="D841" s="66"/>
      <c r="E841" s="66"/>
      <c r="F841" s="66"/>
      <c r="G841" s="66"/>
      <c r="H841" s="68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</row>
    <row r="842" spans="1:20" ht="14.25" customHeight="1">
      <c r="A842" s="66"/>
      <c r="B842" s="66"/>
      <c r="C842" s="66"/>
      <c r="D842" s="66"/>
      <c r="E842" s="66"/>
      <c r="F842" s="66"/>
      <c r="G842" s="66"/>
      <c r="H842" s="68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</row>
    <row r="843" spans="1:20" ht="14.25" customHeight="1">
      <c r="A843" s="66"/>
      <c r="B843" s="66"/>
      <c r="C843" s="66"/>
      <c r="D843" s="66"/>
      <c r="E843" s="66"/>
      <c r="F843" s="66"/>
      <c r="G843" s="66"/>
      <c r="H843" s="68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</row>
    <row r="844" spans="1:20" ht="14.25" customHeight="1">
      <c r="A844" s="66"/>
      <c r="B844" s="66"/>
      <c r="C844" s="66"/>
      <c r="D844" s="66"/>
      <c r="E844" s="66"/>
      <c r="F844" s="66"/>
      <c r="G844" s="66"/>
      <c r="H844" s="68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</row>
    <row r="845" spans="1:20" ht="14.25" customHeight="1">
      <c r="A845" s="66"/>
      <c r="B845" s="66"/>
      <c r="C845" s="66"/>
      <c r="D845" s="66"/>
      <c r="E845" s="66"/>
      <c r="F845" s="66"/>
      <c r="G845" s="66"/>
      <c r="H845" s="68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</row>
    <row r="846" spans="1:20" ht="14.25" customHeight="1">
      <c r="A846" s="66"/>
      <c r="B846" s="66"/>
      <c r="C846" s="66"/>
      <c r="D846" s="66"/>
      <c r="E846" s="66"/>
      <c r="F846" s="66"/>
      <c r="G846" s="66"/>
      <c r="H846" s="68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</row>
    <row r="847" spans="1:20" ht="14.25" customHeight="1">
      <c r="A847" s="66"/>
      <c r="B847" s="66"/>
      <c r="C847" s="66"/>
      <c r="D847" s="66"/>
      <c r="E847" s="66"/>
      <c r="F847" s="66"/>
      <c r="G847" s="66"/>
      <c r="H847" s="68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</row>
    <row r="848" spans="1:20" ht="14.25" customHeight="1">
      <c r="A848" s="66"/>
      <c r="B848" s="66"/>
      <c r="C848" s="66"/>
      <c r="D848" s="66"/>
      <c r="E848" s="66"/>
      <c r="F848" s="66"/>
      <c r="G848" s="66"/>
      <c r="H848" s="68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</row>
    <row r="849" spans="1:20" ht="14.25" customHeight="1">
      <c r="A849" s="66"/>
      <c r="B849" s="66"/>
      <c r="C849" s="66"/>
      <c r="D849" s="66"/>
      <c r="E849" s="66"/>
      <c r="F849" s="66"/>
      <c r="G849" s="66"/>
      <c r="H849" s="68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</row>
    <row r="850" spans="1:20" ht="14.25" customHeight="1">
      <c r="A850" s="66"/>
      <c r="B850" s="66"/>
      <c r="C850" s="66"/>
      <c r="D850" s="66"/>
      <c r="E850" s="66"/>
      <c r="F850" s="66"/>
      <c r="G850" s="66"/>
      <c r="H850" s="68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</row>
    <row r="851" spans="1:20" ht="14.25" customHeight="1">
      <c r="A851" s="66"/>
      <c r="B851" s="66"/>
      <c r="C851" s="66"/>
      <c r="D851" s="66"/>
      <c r="E851" s="66"/>
      <c r="F851" s="66"/>
      <c r="G851" s="66"/>
      <c r="H851" s="68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</row>
    <row r="852" spans="1:20" ht="14.25" customHeight="1">
      <c r="A852" s="66"/>
      <c r="B852" s="66"/>
      <c r="C852" s="66"/>
      <c r="D852" s="66"/>
      <c r="E852" s="66"/>
      <c r="F852" s="66"/>
      <c r="G852" s="66"/>
      <c r="H852" s="68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</row>
    <row r="853" spans="1:20" ht="14.25" customHeight="1">
      <c r="A853" s="66"/>
      <c r="B853" s="66"/>
      <c r="C853" s="66"/>
      <c r="D853" s="66"/>
      <c r="E853" s="66"/>
      <c r="F853" s="66"/>
      <c r="G853" s="66"/>
      <c r="H853" s="68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</row>
    <row r="854" spans="1:20" ht="14.25" customHeight="1">
      <c r="A854" s="66"/>
      <c r="B854" s="66"/>
      <c r="C854" s="66"/>
      <c r="D854" s="66"/>
      <c r="E854" s="66"/>
      <c r="F854" s="66"/>
      <c r="G854" s="66"/>
      <c r="H854" s="68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</row>
    <row r="855" spans="1:20" ht="14.25" customHeight="1">
      <c r="A855" s="66"/>
      <c r="B855" s="66"/>
      <c r="C855" s="66"/>
      <c r="D855" s="66"/>
      <c r="E855" s="66"/>
      <c r="F855" s="66"/>
      <c r="G855" s="66"/>
      <c r="H855" s="68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</row>
    <row r="856" spans="1:20" ht="14.25" customHeight="1">
      <c r="A856" s="66"/>
      <c r="B856" s="66"/>
      <c r="C856" s="66"/>
      <c r="D856" s="66"/>
      <c r="E856" s="66"/>
      <c r="F856" s="66"/>
      <c r="G856" s="66"/>
      <c r="H856" s="68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</row>
    <row r="857" spans="1:20" ht="14.25" customHeight="1">
      <c r="A857" s="66"/>
      <c r="B857" s="66"/>
      <c r="C857" s="66"/>
      <c r="D857" s="66"/>
      <c r="E857" s="66"/>
      <c r="F857" s="66"/>
      <c r="G857" s="66"/>
      <c r="H857" s="68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</row>
    <row r="858" spans="1:20" ht="14.25" customHeight="1">
      <c r="A858" s="66"/>
      <c r="B858" s="66"/>
      <c r="C858" s="66"/>
      <c r="D858" s="66"/>
      <c r="E858" s="66"/>
      <c r="F858" s="66"/>
      <c r="G858" s="66"/>
      <c r="H858" s="68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</row>
    <row r="859" spans="1:20" ht="14.25" customHeight="1">
      <c r="A859" s="66"/>
      <c r="B859" s="66"/>
      <c r="C859" s="66"/>
      <c r="D859" s="66"/>
      <c r="E859" s="66"/>
      <c r="F859" s="66"/>
      <c r="G859" s="66"/>
      <c r="H859" s="68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</row>
    <row r="860" spans="1:20" ht="14.25" customHeight="1">
      <c r="A860" s="66"/>
      <c r="B860" s="66"/>
      <c r="C860" s="66"/>
      <c r="D860" s="66"/>
      <c r="E860" s="66"/>
      <c r="F860" s="66"/>
      <c r="G860" s="66"/>
      <c r="H860" s="68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</row>
    <row r="861" spans="1:20" ht="14.25" customHeight="1">
      <c r="A861" s="66"/>
      <c r="B861" s="66"/>
      <c r="C861" s="66"/>
      <c r="D861" s="66"/>
      <c r="E861" s="66"/>
      <c r="F861" s="66"/>
      <c r="G861" s="66"/>
      <c r="H861" s="68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</row>
    <row r="862" spans="1:20" ht="14.25" customHeight="1">
      <c r="A862" s="66"/>
      <c r="B862" s="66"/>
      <c r="C862" s="66"/>
      <c r="D862" s="66"/>
      <c r="E862" s="66"/>
      <c r="F862" s="66"/>
      <c r="G862" s="66"/>
      <c r="H862" s="68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</row>
    <row r="863" spans="1:20" ht="14.25" customHeight="1">
      <c r="A863" s="66"/>
      <c r="B863" s="66"/>
      <c r="C863" s="66"/>
      <c r="D863" s="66"/>
      <c r="E863" s="66"/>
      <c r="F863" s="66"/>
      <c r="G863" s="66"/>
      <c r="H863" s="68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</row>
    <row r="864" spans="1:20" ht="14.25" customHeight="1">
      <c r="A864" s="66"/>
      <c r="B864" s="66"/>
      <c r="C864" s="66"/>
      <c r="D864" s="66"/>
      <c r="E864" s="66"/>
      <c r="F864" s="66"/>
      <c r="G864" s="66"/>
      <c r="H864" s="68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</row>
    <row r="865" spans="1:20" ht="14.25" customHeight="1">
      <c r="A865" s="66"/>
      <c r="B865" s="66"/>
      <c r="C865" s="66"/>
      <c r="D865" s="66"/>
      <c r="E865" s="66"/>
      <c r="F865" s="66"/>
      <c r="G865" s="66"/>
      <c r="H865" s="68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</row>
    <row r="866" spans="1:20" ht="14.25" customHeight="1">
      <c r="A866" s="66"/>
      <c r="B866" s="66"/>
      <c r="C866" s="66"/>
      <c r="D866" s="66"/>
      <c r="E866" s="66"/>
      <c r="F866" s="66"/>
      <c r="G866" s="66"/>
      <c r="H866" s="68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</row>
    <row r="867" spans="1:20" ht="14.25" customHeight="1">
      <c r="A867" s="66"/>
      <c r="B867" s="66"/>
      <c r="C867" s="66"/>
      <c r="D867" s="66"/>
      <c r="E867" s="66"/>
      <c r="F867" s="66"/>
      <c r="G867" s="66"/>
      <c r="H867" s="68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</row>
    <row r="868" spans="1:20" ht="14.25" customHeight="1">
      <c r="A868" s="66"/>
      <c r="B868" s="66"/>
      <c r="C868" s="66"/>
      <c r="D868" s="66"/>
      <c r="E868" s="66"/>
      <c r="F868" s="66"/>
      <c r="G868" s="66"/>
      <c r="H868" s="68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</row>
    <row r="869" spans="1:20" ht="14.25" customHeight="1">
      <c r="A869" s="66"/>
      <c r="B869" s="66"/>
      <c r="C869" s="66"/>
      <c r="D869" s="66"/>
      <c r="E869" s="66"/>
      <c r="F869" s="66"/>
      <c r="G869" s="66"/>
      <c r="H869" s="68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</row>
    <row r="870" spans="1:20" ht="14.25" customHeight="1">
      <c r="A870" s="66"/>
      <c r="B870" s="66"/>
      <c r="C870" s="66"/>
      <c r="D870" s="66"/>
      <c r="E870" s="66"/>
      <c r="F870" s="66"/>
      <c r="G870" s="66"/>
      <c r="H870" s="68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</row>
    <row r="871" spans="1:20" ht="14.25" customHeight="1">
      <c r="A871" s="66"/>
      <c r="B871" s="66"/>
      <c r="C871" s="66"/>
      <c r="D871" s="66"/>
      <c r="E871" s="66"/>
      <c r="F871" s="66"/>
      <c r="G871" s="66"/>
      <c r="H871" s="68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</row>
    <row r="872" spans="1:20" ht="14.25" customHeight="1">
      <c r="A872" s="66"/>
      <c r="B872" s="66"/>
      <c r="C872" s="66"/>
      <c r="D872" s="66"/>
      <c r="E872" s="66"/>
      <c r="F872" s="66"/>
      <c r="G872" s="66"/>
      <c r="H872" s="68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</row>
    <row r="873" spans="1:20" ht="14.25" customHeight="1">
      <c r="A873" s="66"/>
      <c r="B873" s="66"/>
      <c r="C873" s="66"/>
      <c r="D873" s="66"/>
      <c r="E873" s="66"/>
      <c r="F873" s="66"/>
      <c r="G873" s="66"/>
      <c r="H873" s="68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</row>
    <row r="874" spans="1:20" ht="14.25" customHeight="1">
      <c r="A874" s="66"/>
      <c r="B874" s="66"/>
      <c r="C874" s="66"/>
      <c r="D874" s="66"/>
      <c r="E874" s="66"/>
      <c r="F874" s="66"/>
      <c r="G874" s="66"/>
      <c r="H874" s="68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</row>
    <row r="875" spans="1:20" ht="14.25" customHeight="1">
      <c r="A875" s="66"/>
      <c r="B875" s="66"/>
      <c r="C875" s="66"/>
      <c r="D875" s="66"/>
      <c r="E875" s="66"/>
      <c r="F875" s="66"/>
      <c r="G875" s="66"/>
      <c r="H875" s="68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</row>
    <row r="876" spans="1:20" ht="14.25" customHeight="1">
      <c r="A876" s="66"/>
      <c r="B876" s="66"/>
      <c r="C876" s="66"/>
      <c r="D876" s="66"/>
      <c r="E876" s="66"/>
      <c r="F876" s="66"/>
      <c r="G876" s="66"/>
      <c r="H876" s="68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</row>
    <row r="877" spans="1:20" ht="14.25" customHeight="1">
      <c r="A877" s="66"/>
      <c r="B877" s="66"/>
      <c r="C877" s="66"/>
      <c r="D877" s="66"/>
      <c r="E877" s="66"/>
      <c r="F877" s="66"/>
      <c r="G877" s="66"/>
      <c r="H877" s="68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</row>
    <row r="878" spans="1:20" ht="14.25" customHeight="1">
      <c r="A878" s="66"/>
      <c r="B878" s="66"/>
      <c r="C878" s="66"/>
      <c r="D878" s="66"/>
      <c r="E878" s="66"/>
      <c r="F878" s="66"/>
      <c r="G878" s="66"/>
      <c r="H878" s="68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</row>
    <row r="879" spans="1:20" ht="14.25" customHeight="1">
      <c r="A879" s="66"/>
      <c r="B879" s="66"/>
      <c r="C879" s="66"/>
      <c r="D879" s="66"/>
      <c r="E879" s="66"/>
      <c r="F879" s="66"/>
      <c r="G879" s="66"/>
      <c r="H879" s="68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</row>
    <row r="880" spans="1:20" ht="14.25" customHeight="1">
      <c r="A880" s="66"/>
      <c r="B880" s="66"/>
      <c r="C880" s="66"/>
      <c r="D880" s="66"/>
      <c r="E880" s="66"/>
      <c r="F880" s="66"/>
      <c r="G880" s="66"/>
      <c r="H880" s="68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</row>
    <row r="881" spans="1:20" ht="14.25" customHeight="1">
      <c r="A881" s="66"/>
      <c r="B881" s="66"/>
      <c r="C881" s="66"/>
      <c r="D881" s="66"/>
      <c r="E881" s="66"/>
      <c r="F881" s="66"/>
      <c r="G881" s="66"/>
      <c r="H881" s="68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</row>
    <row r="882" spans="1:20" ht="14.25" customHeight="1">
      <c r="A882" s="66"/>
      <c r="B882" s="66"/>
      <c r="C882" s="66"/>
      <c r="D882" s="66"/>
      <c r="E882" s="66"/>
      <c r="F882" s="66"/>
      <c r="G882" s="66"/>
      <c r="H882" s="68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</row>
    <row r="883" spans="1:20" ht="14.25" customHeight="1">
      <c r="A883" s="66"/>
      <c r="B883" s="66"/>
      <c r="C883" s="66"/>
      <c r="D883" s="66"/>
      <c r="E883" s="66"/>
      <c r="F883" s="66"/>
      <c r="G883" s="66"/>
      <c r="H883" s="68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</row>
    <row r="884" spans="1:20" ht="14.25" customHeight="1">
      <c r="A884" s="66"/>
      <c r="B884" s="66"/>
      <c r="C884" s="66"/>
      <c r="D884" s="66"/>
      <c r="E884" s="66"/>
      <c r="F884" s="66"/>
      <c r="G884" s="66"/>
      <c r="H884" s="68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</row>
    <row r="885" spans="1:20" ht="14.25" customHeight="1">
      <c r="A885" s="66"/>
      <c r="B885" s="66"/>
      <c r="C885" s="66"/>
      <c r="D885" s="66"/>
      <c r="E885" s="66"/>
      <c r="F885" s="66"/>
      <c r="G885" s="66"/>
      <c r="H885" s="68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</row>
    <row r="886" spans="1:20" ht="14.25" customHeight="1">
      <c r="A886" s="66"/>
      <c r="B886" s="66"/>
      <c r="C886" s="66"/>
      <c r="D886" s="66"/>
      <c r="E886" s="66"/>
      <c r="F886" s="66"/>
      <c r="G886" s="66"/>
      <c r="H886" s="68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</row>
    <row r="887" spans="1:20" ht="14.25" customHeight="1">
      <c r="A887" s="66"/>
      <c r="B887" s="66"/>
      <c r="C887" s="66"/>
      <c r="D887" s="66"/>
      <c r="E887" s="66"/>
      <c r="F887" s="66"/>
      <c r="G887" s="66"/>
      <c r="H887" s="68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</row>
    <row r="888" spans="1:20" ht="14.25" customHeight="1">
      <c r="A888" s="66"/>
      <c r="B888" s="66"/>
      <c r="C888" s="66"/>
      <c r="D888" s="66"/>
      <c r="E888" s="66"/>
      <c r="F888" s="66"/>
      <c r="G888" s="66"/>
      <c r="H888" s="68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</row>
    <row r="889" spans="1:20" ht="14.25" customHeight="1">
      <c r="A889" s="66"/>
      <c r="B889" s="66"/>
      <c r="C889" s="66"/>
      <c r="D889" s="66"/>
      <c r="E889" s="66"/>
      <c r="F889" s="66"/>
      <c r="G889" s="66"/>
      <c r="H889" s="68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</row>
    <row r="890" spans="1:20" ht="14.25" customHeight="1">
      <c r="A890" s="66"/>
      <c r="B890" s="66"/>
      <c r="C890" s="66"/>
      <c r="D890" s="66"/>
      <c r="E890" s="66"/>
      <c r="F890" s="66"/>
      <c r="G890" s="66"/>
      <c r="H890" s="68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</row>
    <row r="891" spans="1:20" ht="14.25" customHeight="1">
      <c r="A891" s="66"/>
      <c r="B891" s="66"/>
      <c r="C891" s="66"/>
      <c r="D891" s="66"/>
      <c r="E891" s="66"/>
      <c r="F891" s="66"/>
      <c r="G891" s="66"/>
      <c r="H891" s="68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</row>
    <row r="892" spans="1:20" ht="14.25" customHeight="1">
      <c r="A892" s="66"/>
      <c r="B892" s="66"/>
      <c r="C892" s="66"/>
      <c r="D892" s="66"/>
      <c r="E892" s="66"/>
      <c r="F892" s="66"/>
      <c r="G892" s="66"/>
      <c r="H892" s="68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</row>
    <row r="893" spans="1:20" ht="14.25" customHeight="1">
      <c r="A893" s="66"/>
      <c r="B893" s="66"/>
      <c r="C893" s="66"/>
      <c r="D893" s="66"/>
      <c r="E893" s="66"/>
      <c r="F893" s="66"/>
      <c r="G893" s="66"/>
      <c r="H893" s="68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</row>
    <row r="894" spans="1:20" ht="14.25" customHeight="1">
      <c r="A894" s="66"/>
      <c r="B894" s="66"/>
      <c r="C894" s="66"/>
      <c r="D894" s="66"/>
      <c r="E894" s="66"/>
      <c r="F894" s="66"/>
      <c r="G894" s="66"/>
      <c r="H894" s="68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</row>
    <row r="895" spans="1:20" ht="14.25" customHeight="1">
      <c r="A895" s="66"/>
      <c r="B895" s="66"/>
      <c r="C895" s="66"/>
      <c r="D895" s="66"/>
      <c r="E895" s="66"/>
      <c r="F895" s="66"/>
      <c r="G895" s="66"/>
      <c r="H895" s="68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</row>
    <row r="896" spans="1:20" ht="14.25" customHeight="1">
      <c r="A896" s="66"/>
      <c r="B896" s="66"/>
      <c r="C896" s="66"/>
      <c r="D896" s="66"/>
      <c r="E896" s="66"/>
      <c r="F896" s="66"/>
      <c r="G896" s="66"/>
      <c r="H896" s="68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</row>
    <row r="897" spans="1:20" ht="14.25" customHeight="1">
      <c r="A897" s="66"/>
      <c r="B897" s="66"/>
      <c r="C897" s="66"/>
      <c r="D897" s="66"/>
      <c r="E897" s="66"/>
      <c r="F897" s="66"/>
      <c r="G897" s="66"/>
      <c r="H897" s="68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</row>
    <row r="898" spans="1:20" ht="14.25" customHeight="1">
      <c r="A898" s="66"/>
      <c r="B898" s="66"/>
      <c r="C898" s="66"/>
      <c r="D898" s="66"/>
      <c r="E898" s="66"/>
      <c r="F898" s="66"/>
      <c r="G898" s="66"/>
      <c r="H898" s="68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</row>
    <row r="899" spans="1:20" ht="14.25" customHeight="1">
      <c r="A899" s="66"/>
      <c r="B899" s="66"/>
      <c r="C899" s="66"/>
      <c r="D899" s="66"/>
      <c r="E899" s="66"/>
      <c r="F899" s="66"/>
      <c r="G899" s="66"/>
      <c r="H899" s="68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</row>
    <row r="900" spans="1:20" ht="14.25" customHeight="1">
      <c r="A900" s="66"/>
      <c r="B900" s="66"/>
      <c r="C900" s="66"/>
      <c r="D900" s="66"/>
      <c r="E900" s="66"/>
      <c r="F900" s="66"/>
      <c r="G900" s="66"/>
      <c r="H900" s="68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</row>
    <row r="901" spans="1:20" ht="14.25" customHeight="1">
      <c r="A901" s="66"/>
      <c r="B901" s="66"/>
      <c r="C901" s="66"/>
      <c r="D901" s="66"/>
      <c r="E901" s="66"/>
      <c r="F901" s="66"/>
      <c r="G901" s="66"/>
      <c r="H901" s="68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</row>
    <row r="902" spans="1:20" ht="14.25" customHeight="1">
      <c r="A902" s="66"/>
      <c r="B902" s="66"/>
      <c r="C902" s="66"/>
      <c r="D902" s="66"/>
      <c r="E902" s="66"/>
      <c r="F902" s="66"/>
      <c r="G902" s="66"/>
      <c r="H902" s="68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</row>
    <row r="903" spans="1:20" ht="14.25" customHeight="1">
      <c r="A903" s="66"/>
      <c r="B903" s="66"/>
      <c r="C903" s="66"/>
      <c r="D903" s="66"/>
      <c r="E903" s="66"/>
      <c r="F903" s="66"/>
      <c r="G903" s="66"/>
      <c r="H903" s="68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</row>
    <row r="904" spans="1:20" ht="14.25" customHeight="1">
      <c r="A904" s="66"/>
      <c r="B904" s="66"/>
      <c r="C904" s="66"/>
      <c r="D904" s="66"/>
      <c r="E904" s="66"/>
      <c r="F904" s="66"/>
      <c r="G904" s="66"/>
      <c r="H904" s="68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</row>
    <row r="905" spans="1:20" ht="14.25" customHeight="1">
      <c r="A905" s="66"/>
      <c r="B905" s="66"/>
      <c r="C905" s="66"/>
      <c r="D905" s="66"/>
      <c r="E905" s="66"/>
      <c r="F905" s="66"/>
      <c r="G905" s="66"/>
      <c r="H905" s="68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</row>
    <row r="906" spans="1:20" ht="14.25" customHeight="1">
      <c r="A906" s="66"/>
      <c r="B906" s="66"/>
      <c r="C906" s="66"/>
      <c r="D906" s="66"/>
      <c r="E906" s="66"/>
      <c r="F906" s="66"/>
      <c r="G906" s="66"/>
      <c r="H906" s="68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</row>
    <row r="907" spans="1:20" ht="14.25" customHeight="1">
      <c r="A907" s="66"/>
      <c r="B907" s="66"/>
      <c r="C907" s="66"/>
      <c r="D907" s="66"/>
      <c r="E907" s="66"/>
      <c r="F907" s="66"/>
      <c r="G907" s="66"/>
      <c r="H907" s="68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</row>
    <row r="908" spans="1:20" ht="14.25" customHeight="1">
      <c r="A908" s="66"/>
      <c r="B908" s="66"/>
      <c r="C908" s="66"/>
      <c r="D908" s="66"/>
      <c r="E908" s="66"/>
      <c r="F908" s="66"/>
      <c r="G908" s="66"/>
      <c r="H908" s="68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</row>
    <row r="909" spans="1:20" ht="14.25" customHeight="1">
      <c r="A909" s="66"/>
      <c r="B909" s="66"/>
      <c r="C909" s="66"/>
      <c r="D909" s="66"/>
      <c r="E909" s="66"/>
      <c r="F909" s="66"/>
      <c r="G909" s="66"/>
      <c r="H909" s="68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</row>
    <row r="910" spans="1:20" ht="14.25" customHeight="1">
      <c r="A910" s="66"/>
      <c r="B910" s="66"/>
      <c r="C910" s="66"/>
      <c r="D910" s="66"/>
      <c r="E910" s="66"/>
      <c r="F910" s="66"/>
      <c r="G910" s="66"/>
      <c r="H910" s="68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</row>
    <row r="911" spans="1:20" ht="14.25" customHeight="1">
      <c r="A911" s="66"/>
      <c r="B911" s="66"/>
      <c r="C911" s="66"/>
      <c r="D911" s="66"/>
      <c r="E911" s="66"/>
      <c r="F911" s="66"/>
      <c r="G911" s="66"/>
      <c r="H911" s="68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</row>
    <row r="912" spans="1:20" ht="14.25" customHeight="1">
      <c r="A912" s="66"/>
      <c r="B912" s="66"/>
      <c r="C912" s="66"/>
      <c r="D912" s="66"/>
      <c r="E912" s="66"/>
      <c r="F912" s="66"/>
      <c r="G912" s="66"/>
      <c r="H912" s="68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</row>
    <row r="913" spans="1:20" ht="14.25" customHeight="1">
      <c r="A913" s="66"/>
      <c r="B913" s="66"/>
      <c r="C913" s="66"/>
      <c r="D913" s="66"/>
      <c r="E913" s="66"/>
      <c r="F913" s="66"/>
      <c r="G913" s="66"/>
      <c r="H913" s="68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</row>
    <row r="914" spans="1:20" ht="14.25" customHeight="1">
      <c r="A914" s="66"/>
      <c r="B914" s="66"/>
      <c r="C914" s="66"/>
      <c r="D914" s="66"/>
      <c r="E914" s="66"/>
      <c r="F914" s="66"/>
      <c r="G914" s="66"/>
      <c r="H914" s="68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</row>
    <row r="915" spans="1:20" ht="14.25" customHeight="1">
      <c r="A915" s="66"/>
      <c r="B915" s="66"/>
      <c r="C915" s="66"/>
      <c r="D915" s="66"/>
      <c r="E915" s="66"/>
      <c r="F915" s="66"/>
      <c r="G915" s="66"/>
      <c r="H915" s="68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</row>
    <row r="916" spans="1:20" ht="14.25" customHeight="1">
      <c r="A916" s="66"/>
      <c r="B916" s="66"/>
      <c r="C916" s="66"/>
      <c r="D916" s="66"/>
      <c r="E916" s="66"/>
      <c r="F916" s="66"/>
      <c r="G916" s="66"/>
      <c r="H916" s="68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</row>
    <row r="917" spans="1:20" ht="14.25" customHeight="1">
      <c r="A917" s="66"/>
      <c r="B917" s="66"/>
      <c r="C917" s="66"/>
      <c r="D917" s="66"/>
      <c r="E917" s="66"/>
      <c r="F917" s="66"/>
      <c r="G917" s="66"/>
      <c r="H917" s="68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</row>
    <row r="918" spans="1:20" ht="14.25" customHeight="1">
      <c r="A918" s="66"/>
      <c r="B918" s="66"/>
      <c r="C918" s="66"/>
      <c r="D918" s="66"/>
      <c r="E918" s="66"/>
      <c r="F918" s="66"/>
      <c r="G918" s="66"/>
      <c r="H918" s="68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</row>
    <row r="919" spans="1:20" ht="14.25" customHeight="1">
      <c r="A919" s="66"/>
      <c r="B919" s="66"/>
      <c r="C919" s="66"/>
      <c r="D919" s="66"/>
      <c r="E919" s="66"/>
      <c r="F919" s="66"/>
      <c r="G919" s="66"/>
      <c r="H919" s="68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</row>
    <row r="920" spans="1:20" ht="14.25" customHeight="1">
      <c r="A920" s="66"/>
      <c r="B920" s="66"/>
      <c r="C920" s="66"/>
      <c r="D920" s="66"/>
      <c r="E920" s="66"/>
      <c r="F920" s="66"/>
      <c r="G920" s="66"/>
      <c r="H920" s="68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</row>
    <row r="921" spans="1:20" ht="14.25" customHeight="1">
      <c r="A921" s="66"/>
      <c r="B921" s="66"/>
      <c r="C921" s="66"/>
      <c r="D921" s="66"/>
      <c r="E921" s="66"/>
      <c r="F921" s="66"/>
      <c r="G921" s="66"/>
      <c r="H921" s="68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</row>
    <row r="922" spans="1:20" ht="14.25" customHeight="1">
      <c r="A922" s="66"/>
      <c r="B922" s="66"/>
      <c r="C922" s="66"/>
      <c r="D922" s="66"/>
      <c r="E922" s="66"/>
      <c r="F922" s="66"/>
      <c r="G922" s="66"/>
      <c r="H922" s="68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</row>
    <row r="923" spans="1:20" ht="14.25" customHeight="1">
      <c r="A923" s="66"/>
      <c r="B923" s="66"/>
      <c r="C923" s="66"/>
      <c r="D923" s="66"/>
      <c r="E923" s="66"/>
      <c r="F923" s="66"/>
      <c r="G923" s="66"/>
      <c r="H923" s="68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</row>
    <row r="924" spans="1:20" ht="14.25" customHeight="1">
      <c r="A924" s="66"/>
      <c r="B924" s="66"/>
      <c r="C924" s="66"/>
      <c r="D924" s="66"/>
      <c r="E924" s="66"/>
      <c r="F924" s="66"/>
      <c r="G924" s="66"/>
      <c r="H924" s="68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</row>
    <row r="925" spans="1:20" ht="14.25" customHeight="1">
      <c r="A925" s="66"/>
      <c r="B925" s="66"/>
      <c r="C925" s="66"/>
      <c r="D925" s="66"/>
      <c r="E925" s="66"/>
      <c r="F925" s="66"/>
      <c r="G925" s="66"/>
      <c r="H925" s="68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</row>
    <row r="926" spans="1:20" ht="14.25" customHeight="1">
      <c r="A926" s="66"/>
      <c r="B926" s="66"/>
      <c r="C926" s="66"/>
      <c r="D926" s="66"/>
      <c r="E926" s="66"/>
      <c r="F926" s="66"/>
      <c r="G926" s="66"/>
      <c r="H926" s="68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</row>
    <row r="927" spans="1:20" ht="14.25" customHeight="1">
      <c r="A927" s="66"/>
      <c r="B927" s="66"/>
      <c r="C927" s="66"/>
      <c r="D927" s="66"/>
      <c r="E927" s="66"/>
      <c r="F927" s="66"/>
      <c r="G927" s="66"/>
      <c r="H927" s="68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</row>
    <row r="928" spans="1:20" ht="14.25" customHeight="1">
      <c r="A928" s="66"/>
      <c r="B928" s="66"/>
      <c r="C928" s="66"/>
      <c r="D928" s="66"/>
      <c r="E928" s="66"/>
      <c r="F928" s="66"/>
      <c r="G928" s="66"/>
      <c r="H928" s="68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</row>
    <row r="929" spans="1:20" ht="14.25" customHeight="1">
      <c r="A929" s="66"/>
      <c r="B929" s="66"/>
      <c r="C929" s="66"/>
      <c r="D929" s="66"/>
      <c r="E929" s="66"/>
      <c r="F929" s="66"/>
      <c r="G929" s="66"/>
      <c r="H929" s="68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</row>
    <row r="930" spans="1:20" ht="14.25" customHeight="1">
      <c r="A930" s="66"/>
      <c r="B930" s="66"/>
      <c r="C930" s="66"/>
      <c r="D930" s="66"/>
      <c r="E930" s="66"/>
      <c r="F930" s="66"/>
      <c r="G930" s="66"/>
      <c r="H930" s="68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</row>
    <row r="931" spans="1:20" ht="14.25" customHeight="1">
      <c r="A931" s="66"/>
      <c r="B931" s="66"/>
      <c r="C931" s="66"/>
      <c r="D931" s="66"/>
      <c r="E931" s="66"/>
      <c r="F931" s="66"/>
      <c r="G931" s="66"/>
      <c r="H931" s="68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</row>
    <row r="932" spans="1:20" ht="14.25" customHeight="1">
      <c r="A932" s="66"/>
      <c r="B932" s="66"/>
      <c r="C932" s="66"/>
      <c r="D932" s="66"/>
      <c r="E932" s="66"/>
      <c r="F932" s="66"/>
      <c r="G932" s="66"/>
      <c r="H932" s="68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</row>
    <row r="933" spans="1:20" ht="14.25" customHeight="1">
      <c r="A933" s="66"/>
      <c r="B933" s="66"/>
      <c r="C933" s="66"/>
      <c r="D933" s="66"/>
      <c r="E933" s="66"/>
      <c r="F933" s="66"/>
      <c r="G933" s="66"/>
      <c r="H933" s="68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</row>
    <row r="934" spans="1:20" ht="14.25" customHeight="1">
      <c r="A934" s="66"/>
      <c r="B934" s="66"/>
      <c r="C934" s="66"/>
      <c r="D934" s="66"/>
      <c r="E934" s="66"/>
      <c r="F934" s="66"/>
      <c r="G934" s="66"/>
      <c r="H934" s="68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</row>
    <row r="935" spans="1:20" ht="14.25" customHeight="1">
      <c r="A935" s="66"/>
      <c r="B935" s="66"/>
      <c r="C935" s="66"/>
      <c r="D935" s="66"/>
      <c r="E935" s="66"/>
      <c r="F935" s="66"/>
      <c r="G935" s="66"/>
      <c r="H935" s="68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</row>
    <row r="936" spans="1:20" ht="14.25" customHeight="1">
      <c r="A936" s="66"/>
      <c r="B936" s="66"/>
      <c r="C936" s="66"/>
      <c r="D936" s="66"/>
      <c r="E936" s="66"/>
      <c r="F936" s="66"/>
      <c r="G936" s="66"/>
      <c r="H936" s="68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</row>
    <row r="937" spans="1:20" ht="14.25" customHeight="1">
      <c r="A937" s="66"/>
      <c r="B937" s="66"/>
      <c r="C937" s="66"/>
      <c r="D937" s="66"/>
      <c r="E937" s="66"/>
      <c r="F937" s="66"/>
      <c r="G937" s="66"/>
      <c r="H937" s="68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</row>
    <row r="938" spans="1:20" ht="14.25" customHeight="1">
      <c r="A938" s="66"/>
      <c r="B938" s="66"/>
      <c r="C938" s="66"/>
      <c r="D938" s="66"/>
      <c r="E938" s="66"/>
      <c r="F938" s="66"/>
      <c r="G938" s="66"/>
      <c r="H938" s="68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</row>
    <row r="939" spans="1:20" ht="14.25" customHeight="1">
      <c r="A939" s="66"/>
      <c r="B939" s="66"/>
      <c r="C939" s="66"/>
      <c r="D939" s="66"/>
      <c r="E939" s="66"/>
      <c r="F939" s="66"/>
      <c r="G939" s="66"/>
      <c r="H939" s="68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</row>
    <row r="940" spans="1:20" ht="14.25" customHeight="1">
      <c r="A940" s="66"/>
      <c r="B940" s="66"/>
      <c r="C940" s="66"/>
      <c r="D940" s="66"/>
      <c r="E940" s="66"/>
      <c r="F940" s="66"/>
      <c r="G940" s="66"/>
      <c r="H940" s="68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</row>
    <row r="941" spans="1:20" ht="14.25" customHeight="1">
      <c r="A941" s="66"/>
      <c r="B941" s="66"/>
      <c r="C941" s="66"/>
      <c r="D941" s="66"/>
      <c r="E941" s="66"/>
      <c r="F941" s="66"/>
      <c r="G941" s="66"/>
      <c r="H941" s="68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</row>
    <row r="942" spans="1:20" ht="14.25" customHeight="1">
      <c r="A942" s="66"/>
      <c r="B942" s="66"/>
      <c r="C942" s="66"/>
      <c r="D942" s="66"/>
      <c r="E942" s="66"/>
      <c r="F942" s="66"/>
      <c r="G942" s="66"/>
      <c r="H942" s="68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</row>
    <row r="943" spans="1:20" ht="14.25" customHeight="1">
      <c r="A943" s="66"/>
      <c r="B943" s="66"/>
      <c r="C943" s="66"/>
      <c r="D943" s="66"/>
      <c r="E943" s="66"/>
      <c r="F943" s="66"/>
      <c r="G943" s="66"/>
      <c r="H943" s="68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</row>
    <row r="944" spans="1:20" ht="14.25" customHeight="1">
      <c r="A944" s="66"/>
      <c r="B944" s="66"/>
      <c r="C944" s="66"/>
      <c r="D944" s="66"/>
      <c r="E944" s="66"/>
      <c r="F944" s="66"/>
      <c r="G944" s="66"/>
      <c r="H944" s="68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</row>
    <row r="945" spans="1:20" ht="14.25" customHeight="1">
      <c r="A945" s="66"/>
      <c r="B945" s="66"/>
      <c r="C945" s="66"/>
      <c r="D945" s="66"/>
      <c r="E945" s="66"/>
      <c r="F945" s="66"/>
      <c r="G945" s="66"/>
      <c r="H945" s="68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</row>
    <row r="946" spans="1:20" ht="14.25" customHeight="1">
      <c r="A946" s="66"/>
      <c r="B946" s="66"/>
      <c r="C946" s="66"/>
      <c r="D946" s="66"/>
      <c r="E946" s="66"/>
      <c r="F946" s="66"/>
      <c r="G946" s="66"/>
      <c r="H946" s="68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</row>
    <row r="947" spans="1:20" ht="14.25" customHeight="1">
      <c r="A947" s="66"/>
      <c r="B947" s="66"/>
      <c r="C947" s="66"/>
      <c r="D947" s="66"/>
      <c r="E947" s="66"/>
      <c r="F947" s="66"/>
      <c r="G947" s="66"/>
      <c r="H947" s="68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</row>
    <row r="948" spans="1:20" ht="14.25" customHeight="1">
      <c r="A948" s="66"/>
      <c r="B948" s="66"/>
      <c r="C948" s="66"/>
      <c r="D948" s="66"/>
      <c r="E948" s="66"/>
      <c r="F948" s="66"/>
      <c r="G948" s="66"/>
      <c r="H948" s="68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</row>
    <row r="949" spans="1:20" ht="14.25" customHeight="1">
      <c r="A949" s="66"/>
      <c r="B949" s="66"/>
      <c r="C949" s="66"/>
      <c r="D949" s="66"/>
      <c r="E949" s="66"/>
      <c r="F949" s="66"/>
      <c r="G949" s="66"/>
      <c r="H949" s="68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</row>
    <row r="950" spans="1:20" ht="14.25" customHeight="1">
      <c r="A950" s="66"/>
      <c r="B950" s="66"/>
      <c r="C950" s="66"/>
      <c r="D950" s="66"/>
      <c r="E950" s="66"/>
      <c r="F950" s="66"/>
      <c r="G950" s="66"/>
      <c r="H950" s="68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</row>
    <row r="951" spans="1:20" ht="14.25" customHeight="1">
      <c r="A951" s="66"/>
      <c r="B951" s="66"/>
      <c r="C951" s="66"/>
      <c r="D951" s="66"/>
      <c r="E951" s="66"/>
      <c r="F951" s="66"/>
      <c r="G951" s="66"/>
      <c r="H951" s="68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</row>
    <row r="952" spans="1:20" ht="14.25" customHeight="1">
      <c r="A952" s="66"/>
      <c r="B952" s="66"/>
      <c r="C952" s="66"/>
      <c r="D952" s="66"/>
      <c r="E952" s="66"/>
      <c r="F952" s="66"/>
      <c r="G952" s="66"/>
      <c r="H952" s="68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</row>
    <row r="953" spans="1:20" ht="14.25" customHeight="1">
      <c r="A953" s="66"/>
      <c r="B953" s="66"/>
      <c r="C953" s="66"/>
      <c r="D953" s="66"/>
      <c r="E953" s="66"/>
      <c r="F953" s="66"/>
      <c r="G953" s="66"/>
      <c r="H953" s="68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</row>
    <row r="954" spans="1:20" ht="14.25" customHeight="1">
      <c r="A954" s="66"/>
      <c r="B954" s="66"/>
      <c r="C954" s="66"/>
      <c r="D954" s="66"/>
      <c r="E954" s="66"/>
      <c r="F954" s="66"/>
      <c r="G954" s="66"/>
      <c r="H954" s="68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</row>
    <row r="955" spans="1:20" ht="14.25" customHeight="1">
      <c r="A955" s="66"/>
      <c r="B955" s="66"/>
      <c r="C955" s="66"/>
      <c r="D955" s="66"/>
      <c r="E955" s="66"/>
      <c r="F955" s="66"/>
      <c r="G955" s="66"/>
      <c r="H955" s="68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</row>
    <row r="956" spans="1:20" ht="14.25" customHeight="1">
      <c r="A956" s="66"/>
      <c r="B956" s="66"/>
      <c r="C956" s="66"/>
      <c r="D956" s="66"/>
      <c r="E956" s="66"/>
      <c r="F956" s="66"/>
      <c r="G956" s="66"/>
      <c r="H956" s="68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</row>
    <row r="957" spans="1:20" ht="14.25" customHeight="1">
      <c r="A957" s="66"/>
      <c r="B957" s="66"/>
      <c r="C957" s="66"/>
      <c r="D957" s="66"/>
      <c r="E957" s="66"/>
      <c r="F957" s="66"/>
      <c r="G957" s="66"/>
      <c r="H957" s="68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</row>
    <row r="958" spans="1:20" ht="14.25" customHeight="1">
      <c r="A958" s="66"/>
      <c r="B958" s="66"/>
      <c r="C958" s="66"/>
      <c r="D958" s="66"/>
      <c r="E958" s="66"/>
      <c r="F958" s="66"/>
      <c r="G958" s="66"/>
      <c r="H958" s="68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</row>
    <row r="959" spans="1:20" ht="14.25" customHeight="1">
      <c r="A959" s="66"/>
      <c r="B959" s="66"/>
      <c r="C959" s="66"/>
      <c r="D959" s="66"/>
      <c r="E959" s="66"/>
      <c r="F959" s="66"/>
      <c r="G959" s="66"/>
      <c r="H959" s="68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</row>
    <row r="960" spans="1:20" ht="14.25" customHeight="1">
      <c r="A960" s="66"/>
      <c r="B960" s="66"/>
      <c r="C960" s="66"/>
      <c r="D960" s="66"/>
      <c r="E960" s="66"/>
      <c r="F960" s="66"/>
      <c r="G960" s="66"/>
      <c r="H960" s="68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</row>
    <row r="961" spans="1:20" ht="14.25" customHeight="1">
      <c r="A961" s="66"/>
      <c r="B961" s="66"/>
      <c r="C961" s="66"/>
      <c r="D961" s="66"/>
      <c r="E961" s="66"/>
      <c r="F961" s="66"/>
      <c r="G961" s="66"/>
      <c r="H961" s="68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</row>
    <row r="962" spans="1:20" ht="14.25" customHeight="1">
      <c r="A962" s="66"/>
      <c r="B962" s="66"/>
      <c r="C962" s="66"/>
      <c r="D962" s="66"/>
      <c r="E962" s="66"/>
      <c r="F962" s="66"/>
      <c r="G962" s="66"/>
      <c r="H962" s="68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</row>
    <row r="963" spans="1:20" ht="14.25" customHeight="1">
      <c r="A963" s="66"/>
      <c r="B963" s="66"/>
      <c r="C963" s="66"/>
      <c r="D963" s="66"/>
      <c r="E963" s="66"/>
      <c r="F963" s="66"/>
      <c r="G963" s="66"/>
      <c r="H963" s="68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</row>
    <row r="964" spans="1:20" ht="14.25" customHeight="1">
      <c r="A964" s="66"/>
      <c r="B964" s="66"/>
      <c r="C964" s="66"/>
      <c r="D964" s="66"/>
      <c r="E964" s="66"/>
      <c r="F964" s="66"/>
      <c r="G964" s="66"/>
      <c r="H964" s="68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</row>
    <row r="965" spans="1:20" ht="14.25" customHeight="1">
      <c r="A965" s="66"/>
      <c r="B965" s="66"/>
      <c r="C965" s="66"/>
      <c r="D965" s="66"/>
      <c r="E965" s="66"/>
      <c r="F965" s="66"/>
      <c r="G965" s="66"/>
      <c r="H965" s="68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</row>
    <row r="966" spans="1:20" ht="14.25" customHeight="1">
      <c r="A966" s="66"/>
      <c r="B966" s="66"/>
      <c r="C966" s="66"/>
      <c r="D966" s="66"/>
      <c r="E966" s="66"/>
      <c r="F966" s="66"/>
      <c r="G966" s="66"/>
      <c r="H966" s="68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</row>
    <row r="967" spans="1:20" ht="14.25" customHeight="1">
      <c r="A967" s="66"/>
      <c r="B967" s="66"/>
      <c r="C967" s="66"/>
      <c r="D967" s="66"/>
      <c r="E967" s="66"/>
      <c r="F967" s="66"/>
      <c r="G967" s="66"/>
      <c r="H967" s="68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</row>
    <row r="968" spans="1:20" ht="14.25" customHeight="1">
      <c r="A968" s="66"/>
      <c r="B968" s="66"/>
      <c r="C968" s="66"/>
      <c r="D968" s="66"/>
      <c r="E968" s="66"/>
      <c r="F968" s="66"/>
      <c r="G968" s="66"/>
      <c r="H968" s="68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</row>
    <row r="969" spans="1:20" ht="14.25" customHeight="1">
      <c r="A969" s="66"/>
      <c r="B969" s="66"/>
      <c r="C969" s="66"/>
      <c r="D969" s="66"/>
      <c r="E969" s="66"/>
      <c r="F969" s="66"/>
      <c r="G969" s="66"/>
      <c r="H969" s="68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</row>
    <row r="970" spans="1:20" ht="14.25" customHeight="1">
      <c r="A970" s="66"/>
      <c r="B970" s="66"/>
      <c r="C970" s="66"/>
      <c r="D970" s="66"/>
      <c r="E970" s="66"/>
      <c r="F970" s="66"/>
      <c r="G970" s="66"/>
      <c r="H970" s="68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</row>
    <row r="971" spans="1:20" ht="14.25" customHeight="1">
      <c r="A971" s="66"/>
      <c r="B971" s="66"/>
      <c r="C971" s="66"/>
      <c r="D971" s="66"/>
      <c r="E971" s="66"/>
      <c r="F971" s="66"/>
      <c r="G971" s="66"/>
      <c r="H971" s="68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</row>
    <row r="972" spans="1:20" ht="14.25" customHeight="1">
      <c r="A972" s="66"/>
      <c r="B972" s="66"/>
      <c r="C972" s="66"/>
      <c r="D972" s="66"/>
      <c r="E972" s="66"/>
      <c r="F972" s="66"/>
      <c r="G972" s="66"/>
      <c r="H972" s="68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</row>
    <row r="973" spans="1:20" ht="14.25" customHeight="1">
      <c r="A973" s="66"/>
      <c r="B973" s="66"/>
      <c r="C973" s="66"/>
      <c r="D973" s="66"/>
      <c r="E973" s="66"/>
      <c r="F973" s="66"/>
      <c r="G973" s="66"/>
      <c r="H973" s="68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</row>
    <row r="974" spans="1:20" ht="14.25" customHeight="1">
      <c r="A974" s="66"/>
      <c r="B974" s="66"/>
      <c r="C974" s="66"/>
      <c r="D974" s="66"/>
      <c r="E974" s="66"/>
      <c r="F974" s="66"/>
      <c r="G974" s="66"/>
      <c r="H974" s="68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</row>
    <row r="975" spans="1:20" ht="14.25" customHeight="1">
      <c r="A975" s="66"/>
      <c r="B975" s="66"/>
      <c r="C975" s="66"/>
      <c r="D975" s="66"/>
      <c r="E975" s="66"/>
      <c r="F975" s="66"/>
      <c r="G975" s="66"/>
      <c r="H975" s="68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</row>
    <row r="976" spans="1:20" ht="14.25" customHeight="1">
      <c r="A976" s="66"/>
      <c r="B976" s="66"/>
      <c r="C976" s="66"/>
      <c r="D976" s="66"/>
      <c r="E976" s="66"/>
      <c r="F976" s="66"/>
      <c r="G976" s="66"/>
      <c r="H976" s="68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</row>
    <row r="977" spans="1:20" ht="14.25" customHeight="1">
      <c r="A977" s="66"/>
      <c r="B977" s="66"/>
      <c r="C977" s="66"/>
      <c r="D977" s="66"/>
      <c r="E977" s="66"/>
      <c r="F977" s="66"/>
      <c r="G977" s="66"/>
      <c r="H977" s="68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</row>
    <row r="978" spans="1:20" ht="14.25" customHeight="1">
      <c r="A978" s="66"/>
      <c r="B978" s="66"/>
      <c r="C978" s="66"/>
      <c r="D978" s="66"/>
      <c r="E978" s="66"/>
      <c r="F978" s="66"/>
      <c r="G978" s="66"/>
      <c r="H978" s="68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</row>
    <row r="979" spans="1:20" ht="14.25" customHeight="1">
      <c r="A979" s="66"/>
      <c r="B979" s="66"/>
      <c r="C979" s="66"/>
      <c r="D979" s="66"/>
      <c r="E979" s="66"/>
      <c r="F979" s="66"/>
      <c r="G979" s="66"/>
      <c r="H979" s="68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</row>
    <row r="980" spans="1:20" ht="14.25" customHeight="1">
      <c r="A980" s="66"/>
      <c r="B980" s="66"/>
      <c r="C980" s="66"/>
      <c r="D980" s="66"/>
      <c r="E980" s="66"/>
      <c r="F980" s="66"/>
      <c r="G980" s="66"/>
      <c r="H980" s="68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</row>
    <row r="981" spans="1:20" ht="14.25" customHeight="1">
      <c r="A981" s="66"/>
      <c r="B981" s="66"/>
      <c r="C981" s="66"/>
      <c r="D981" s="66"/>
      <c r="E981" s="66"/>
      <c r="F981" s="66"/>
      <c r="G981" s="66"/>
      <c r="H981" s="68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</row>
    <row r="982" spans="1:20" ht="14.25" customHeight="1">
      <c r="A982" s="66"/>
      <c r="B982" s="66"/>
      <c r="C982" s="66"/>
      <c r="D982" s="66"/>
      <c r="E982" s="66"/>
      <c r="F982" s="66"/>
      <c r="G982" s="66"/>
      <c r="H982" s="68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</row>
    <row r="983" spans="1:20" ht="14.25" customHeight="1">
      <c r="A983" s="66"/>
      <c r="B983" s="66"/>
      <c r="C983" s="66"/>
      <c r="D983" s="66"/>
      <c r="E983" s="66"/>
      <c r="F983" s="66"/>
      <c r="G983" s="66"/>
      <c r="H983" s="68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</row>
    <row r="984" spans="1:20" ht="14.25" customHeight="1">
      <c r="A984" s="66"/>
      <c r="B984" s="66"/>
      <c r="C984" s="66"/>
      <c r="D984" s="66"/>
      <c r="E984" s="66"/>
      <c r="F984" s="66"/>
      <c r="G984" s="66"/>
      <c r="H984" s="68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</row>
    <row r="985" spans="1:20" ht="14.25" customHeight="1">
      <c r="A985" s="66"/>
      <c r="B985" s="66"/>
      <c r="C985" s="66"/>
      <c r="D985" s="66"/>
      <c r="E985" s="66"/>
      <c r="F985" s="66"/>
      <c r="G985" s="66"/>
      <c r="H985" s="68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</row>
    <row r="986" spans="1:20" ht="14.25" customHeight="1">
      <c r="A986" s="66"/>
      <c r="B986" s="66"/>
      <c r="C986" s="66"/>
      <c r="D986" s="66"/>
      <c r="E986" s="66"/>
      <c r="F986" s="66"/>
      <c r="G986" s="66"/>
      <c r="H986" s="68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</row>
    <row r="987" spans="1:20" ht="14.25" customHeight="1">
      <c r="A987" s="66"/>
      <c r="B987" s="66"/>
      <c r="C987" s="66"/>
      <c r="D987" s="66"/>
      <c r="E987" s="66"/>
      <c r="F987" s="66"/>
      <c r="G987" s="66"/>
      <c r="H987" s="68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</row>
    <row r="988" spans="1:20" ht="14.25" customHeight="1">
      <c r="A988" s="66"/>
      <c r="B988" s="66"/>
      <c r="C988" s="66"/>
      <c r="D988" s="66"/>
      <c r="E988" s="66"/>
      <c r="F988" s="66"/>
      <c r="G988" s="66"/>
      <c r="H988" s="68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</row>
    <row r="989" spans="1:20" ht="14.25" customHeight="1">
      <c r="A989" s="66"/>
      <c r="B989" s="66"/>
      <c r="C989" s="66"/>
      <c r="D989" s="66"/>
      <c r="E989" s="66"/>
      <c r="F989" s="66"/>
      <c r="G989" s="66"/>
      <c r="H989" s="68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</row>
    <row r="990" spans="1:20" ht="14.25" customHeight="1">
      <c r="A990" s="66"/>
      <c r="B990" s="66"/>
      <c r="C990" s="66"/>
      <c r="D990" s="66"/>
      <c r="E990" s="66"/>
      <c r="F990" s="66"/>
      <c r="G990" s="66"/>
      <c r="H990" s="68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</row>
    <row r="991" spans="1:20" ht="14.25" customHeight="1">
      <c r="A991" s="66"/>
      <c r="B991" s="66"/>
      <c r="C991" s="66"/>
      <c r="D991" s="66"/>
      <c r="E991" s="66"/>
      <c r="F991" s="66"/>
      <c r="G991" s="66"/>
      <c r="H991" s="68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</row>
    <row r="992" spans="1:20" ht="14.25" customHeight="1">
      <c r="A992" s="66"/>
      <c r="B992" s="66"/>
      <c r="C992" s="66"/>
      <c r="D992" s="66"/>
      <c r="E992" s="66"/>
      <c r="F992" s="66"/>
      <c r="G992" s="66"/>
      <c r="H992" s="68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</row>
    <row r="993" spans="1:20" ht="14.25" customHeight="1">
      <c r="A993" s="66"/>
      <c r="B993" s="66"/>
      <c r="C993" s="66"/>
      <c r="D993" s="66"/>
      <c r="E993" s="66"/>
      <c r="F993" s="66"/>
      <c r="G993" s="66"/>
      <c r="H993" s="68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</row>
    <row r="994" spans="1:20" ht="14.25" customHeight="1">
      <c r="A994" s="66"/>
      <c r="B994" s="66"/>
      <c r="C994" s="66"/>
      <c r="D994" s="66"/>
      <c r="E994" s="66"/>
      <c r="F994" s="66"/>
      <c r="G994" s="66"/>
      <c r="H994" s="68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</row>
    <row r="995" spans="1:20" ht="14.25" customHeight="1">
      <c r="A995" s="66"/>
      <c r="B995" s="66"/>
      <c r="C995" s="66"/>
      <c r="D995" s="66"/>
      <c r="E995" s="66"/>
      <c r="F995" s="66"/>
      <c r="G995" s="66"/>
      <c r="H995" s="68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</row>
    <row r="996" spans="1:20" ht="14.25" customHeight="1">
      <c r="A996" s="66"/>
      <c r="B996" s="66"/>
      <c r="C996" s="66"/>
      <c r="D996" s="66"/>
      <c r="E996" s="66"/>
      <c r="F996" s="66"/>
      <c r="G996" s="66"/>
      <c r="H996" s="68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</row>
    <row r="997" spans="1:20" ht="14.25" customHeight="1">
      <c r="A997" s="66"/>
      <c r="B997" s="66"/>
      <c r="C997" s="66"/>
      <c r="D997" s="66"/>
      <c r="E997" s="66"/>
      <c r="F997" s="66"/>
      <c r="G997" s="66"/>
      <c r="H997" s="68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</row>
    <row r="998" spans="1:20" ht="14.25" customHeight="1">
      <c r="A998" s="66"/>
      <c r="B998" s="66"/>
      <c r="C998" s="66"/>
      <c r="D998" s="66"/>
      <c r="E998" s="66"/>
      <c r="F998" s="66"/>
      <c r="G998" s="66"/>
      <c r="H998" s="68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</row>
    <row r="999" spans="1:20" ht="14.25" customHeight="1">
      <c r="A999" s="66"/>
      <c r="B999" s="66"/>
      <c r="C999" s="66"/>
      <c r="D999" s="66"/>
      <c r="E999" s="66"/>
      <c r="F999" s="66"/>
      <c r="G999" s="66"/>
      <c r="H999" s="68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</row>
    <row r="1000" spans="1:20" ht="14.25" customHeight="1">
      <c r="A1000" s="66"/>
      <c r="B1000" s="66"/>
      <c r="C1000" s="66"/>
      <c r="D1000" s="66"/>
      <c r="E1000" s="66"/>
      <c r="F1000" s="66"/>
      <c r="G1000" s="66"/>
      <c r="H1000" s="68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</row>
  </sheetData>
  <mergeCells count="1">
    <mergeCell ref="A1:H3"/>
  </mergeCells>
  <pageMargins left="0.7" right="0.7" top="0.75" bottom="0.75" header="0" footer="0"/>
  <pageSetup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62864C6D3340499879B64D562BF58C" ma:contentTypeVersion="16" ma:contentTypeDescription="Create a new document." ma:contentTypeScope="" ma:versionID="ce5c94f62af7611e1e8d659c5beebc94">
  <xsd:schema xmlns:xsd="http://www.w3.org/2001/XMLSchema" xmlns:xs="http://www.w3.org/2001/XMLSchema" xmlns:p="http://schemas.microsoft.com/office/2006/metadata/properties" xmlns:ns2="f87f6923-54e0-42c3-9cfa-18fba579f490" xmlns:ns3="67721d29-86f4-47b1-99c4-79387d33cde0" targetNamespace="http://schemas.microsoft.com/office/2006/metadata/properties" ma:root="true" ma:fieldsID="b285cd5484437ce5a1dae9af666a0282" ns2:_="" ns3:_="">
    <xsd:import namespace="f87f6923-54e0-42c3-9cfa-18fba579f490"/>
    <xsd:import namespace="67721d29-86f4-47b1-99c4-79387d33cde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f6923-54e0-42c3-9cfa-18fba579f4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04193c-bd96-4b0f-83ad-10207758a66a}" ma:internalName="TaxCatchAll" ma:showField="CatchAllData" ma:web="f87f6923-54e0-42c3-9cfa-18fba579f4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21d29-86f4-47b1-99c4-79387d33cd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721d29-86f4-47b1-99c4-79387d33cde0">
      <Terms xmlns="http://schemas.microsoft.com/office/infopath/2007/PartnerControls"/>
    </lcf76f155ced4ddcb4097134ff3c332f>
    <TaxCatchAll xmlns="f87f6923-54e0-42c3-9cfa-18fba579f490" xsi:nil="true"/>
  </documentManagement>
</p:properties>
</file>

<file path=customXml/itemProps1.xml><?xml version="1.0" encoding="utf-8"?>
<ds:datastoreItem xmlns:ds="http://schemas.openxmlformats.org/officeDocument/2006/customXml" ds:itemID="{D9CE0BC9-B48B-4FAB-B558-C7BD9A98F8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507C90-8851-4F1E-8AE8-E60AE63C6A3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87f6923-54e0-42c3-9cfa-18fba579f490"/>
    <ds:schemaRef ds:uri="67721d29-86f4-47b1-99c4-79387d33cde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47596C-9FC8-4C9E-A6A8-563613899762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67721d29-86f4-47b1-99c4-79387d33cde0"/>
    <ds:schemaRef ds:uri="http://schemas.microsoft.com/office/infopath/2007/PartnerControls"/>
    <ds:schemaRef ds:uri="f87f6923-54e0-42c3-9cfa-18fba579f490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Study Calendar Summary - JV</vt:lpstr>
      <vt:lpstr>Aim 1 Study Calendar - JV</vt:lpstr>
      <vt:lpstr>Aim 2 Study Calendar - LEO</vt:lpstr>
      <vt:lpstr>Aim 2 CCL2 Injections - LEO</vt:lpstr>
      <vt:lpstr>Thicc Thursdays - JV</vt:lpstr>
      <vt:lpstr>Thicc Thursdays - LEO</vt:lpstr>
      <vt:lpstr>Aim 1 Food Weight Measures - JV</vt:lpstr>
      <vt:lpstr>Aim 2 Food Weight - LEO</vt:lpstr>
      <vt:lpstr>Exercise Schedule</vt:lpstr>
      <vt:lpstr>Aim 1 Endurance Tests - JV</vt:lpstr>
      <vt:lpstr>Aim 2 Endurance Tests - LEO</vt:lpstr>
      <vt:lpstr>Breeding Record Aim 1 -JV</vt:lpstr>
      <vt:lpstr>Breeding Record Aim 2-LEO</vt:lpstr>
      <vt:lpstr>Retired Breeders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Courtney</dc:creator>
  <cp:keywords/>
  <dc:description/>
  <cp:lastModifiedBy>Nick Romanchuk</cp:lastModifiedBy>
  <cp:revision/>
  <cp:lastPrinted>2022-11-03T01:49:21Z</cp:lastPrinted>
  <dcterms:created xsi:type="dcterms:W3CDTF">2012-02-01T20:55:43Z</dcterms:created>
  <dcterms:modified xsi:type="dcterms:W3CDTF">2022-11-13T01:59:34Z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0x010100FE62864C6D3340499879B64D562BF58C</vt:lpwstr>
  </property>
  <property fmtid="{D5CDD505-2E9C-101B-9397-08002B2CF9AE}" pid="3" name="MediaServiceImageTags">
    <vt:lpwstr/>
  </property>
</Properties>
</file>