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FareEvasion\Data\"/>
    </mc:Choice>
  </mc:AlternateContent>
  <xr:revisionPtr revIDLastSave="0" documentId="8_{4D742D69-AE52-4B28-A611-C9F76B66B7EC}" xr6:coauthVersionLast="44" xr6:coauthVersionMax="44" xr10:uidLastSave="{00000000-0000-0000-0000-000000000000}"/>
  <bookViews>
    <workbookView xWindow="-108" yWindow="-108" windowWidth="23256" windowHeight="12576" xr2:uid="{E35981E5-5AD0-4104-AE1A-DBFCB1FC7AA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7" i="1"/>
  <c r="C19" i="1"/>
  <c r="B15" i="1" l="1"/>
  <c r="B19" i="1"/>
  <c r="C39" i="1" l="1"/>
  <c r="C40" i="1"/>
  <c r="C41" i="1"/>
  <c r="C38" i="1"/>
  <c r="E39" i="1"/>
  <c r="E41" i="1"/>
  <c r="D43" i="1"/>
  <c r="E40" i="1" s="1"/>
  <c r="B43" i="1"/>
  <c r="B29" i="1"/>
  <c r="B30" i="1" s="1"/>
  <c r="B26" i="1"/>
  <c r="B22" i="1"/>
  <c r="B25" i="1" s="1"/>
  <c r="C25" i="1"/>
  <c r="D30" i="1"/>
  <c r="C30" i="1"/>
  <c r="D25" i="1"/>
  <c r="C15" i="1"/>
  <c r="D6" i="1"/>
  <c r="D11" i="1"/>
  <c r="E38" i="1" l="1"/>
  <c r="B31" i="1"/>
</calcChain>
</file>

<file path=xl/sharedStrings.xml><?xml version="1.0" encoding="utf-8"?>
<sst xmlns="http://schemas.openxmlformats.org/spreadsheetml/2006/main" count="92" uniqueCount="70">
  <si>
    <t>RACE AND HISPANIC OR LATINO ORIGIN</t>
  </si>
  <si>
    <t>One race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</si>
  <si>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</si>
  <si>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</si>
  <si>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</si>
  <si>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</si>
  <si>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</si>
  <si>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</si>
  <si>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</t>
  </si>
  <si>
    <t>Hispanic or Latino origin (of any race)</t>
  </si>
  <si>
    <t>White alone, not Hispanic or Latino</t>
  </si>
  <si>
    <t xml:space="preserve"> </t>
  </si>
  <si>
    <t>New York city, New York</t>
  </si>
  <si>
    <t>Total</t>
  </si>
  <si>
    <t>Public transportation (excluding taxicab)</t>
  </si>
  <si>
    <t>Estimate</t>
  </si>
  <si>
    <t>Fare Evasion arrests</t>
  </si>
  <si>
    <t>Non-Hispanic PoC</t>
  </si>
  <si>
    <t>Native American</t>
  </si>
  <si>
    <t>Black</t>
  </si>
  <si>
    <t>20 to 24 years</t>
  </si>
  <si>
    <t>25 to 44 years</t>
  </si>
  <si>
    <t>45 to 54 years</t>
  </si>
  <si>
    <t>55 to 59 years</t>
  </si>
  <si>
    <t>60 years and over</t>
  </si>
  <si>
    <t>18-24    38.018411</t>
  </si>
  <si>
    <t>45-64    14.965713</t>
  </si>
  <si>
    <t>65+       0.206470</t>
  </si>
  <si>
    <t>&lt;18      11.126640</t>
  </si>
  <si>
    <t xml:space="preserve">25-44    </t>
  </si>
  <si>
    <t>45+</t>
  </si>
  <si>
    <t>&gt;25</t>
  </si>
  <si>
    <t>Male</t>
  </si>
  <si>
    <t>Female</t>
  </si>
  <si>
    <t xml:space="preserve">F    </t>
  </si>
  <si>
    <t>M    7</t>
  </si>
  <si>
    <t>Under 15</t>
  </si>
  <si>
    <t>15 to 19 years</t>
  </si>
  <si>
    <t>Borough</t>
  </si>
  <si>
    <t>B    23.708259</t>
  </si>
  <si>
    <t>K    27.567084</t>
  </si>
  <si>
    <t>M    38.091458</t>
  </si>
  <si>
    <t>Q    10.633199</t>
  </si>
  <si>
    <t>Bronx</t>
  </si>
  <si>
    <t>Brooklyn</t>
  </si>
  <si>
    <t>Public Transit</t>
  </si>
  <si>
    <t>Arrestees</t>
  </si>
  <si>
    <t>Pct Public Transit (Excluding SI)</t>
  </si>
  <si>
    <t>Manhattan</t>
  </si>
  <si>
    <t>Queens</t>
  </si>
  <si>
    <t>Staten Island</t>
  </si>
  <si>
    <t>Pop</t>
  </si>
  <si>
    <t>Pct Pop (Excluding SI)</t>
  </si>
  <si>
    <t>Tot (excluding SI)</t>
  </si>
  <si>
    <t>Hispanic or Latino (of any race)</t>
  </si>
  <si>
    <t>Not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</si>
  <si>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</si>
  <si>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</si>
  <si>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</si>
  <si>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</si>
  <si>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</si>
  <si>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</si>
  <si>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Other</t>
  </si>
  <si>
    <t>AMERICAN INDIAN/ALASKAN NATIVE     0.157010</t>
  </si>
  <si>
    <t>ASIAN / PACIFIC ISLANDER           1.992223</t>
  </si>
  <si>
    <t>BLACK                             56.271858</t>
  </si>
  <si>
    <t>BLACK HISPANIC                     8.385629</t>
  </si>
  <si>
    <t>UNKNOWN                            0.764509</t>
  </si>
  <si>
    <t>WHITE                              7.259654</t>
  </si>
  <si>
    <t>WHITE HISPANIC                    25.169116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</si>
</sst>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A63E-AC95-4FAA-B162-C93A78902FAA}">
  <dimension ref="A1:L43"/>
  <sheetViews>
    <sheetView tabSelected="1" workbookViewId="0">
      <selection activeCell="D13" sqref="D13:D19"/>
    </sheetView>
  </sheetViews>
  <sheetFormatPr defaultRowHeight="14.4" x14ac:dyDescent="0.3"/>
  <cols>
    <col min="1" max="1" width="31.88671875" customWidth="1"/>
    <col min="4" max="4" width="11" bestFit="1" customWidth="1"/>
    <col min="5" max="5" width="13.33203125" customWidth="1"/>
    <col min="8" max="8" width="14.109375" customWidth="1"/>
  </cols>
  <sheetData>
    <row r="1" spans="1:12" x14ac:dyDescent="0.3">
      <c r="A1" t="s">
        <v>11</v>
      </c>
      <c r="B1" t="s">
        <v>12</v>
      </c>
    </row>
    <row r="2" spans="1:12" x14ac:dyDescent="0.3">
      <c r="A2" t="s">
        <v>11</v>
      </c>
      <c r="B2" t="s">
        <v>13</v>
      </c>
      <c r="C2" t="s">
        <v>14</v>
      </c>
      <c r="D2" t="s">
        <v>16</v>
      </c>
    </row>
    <row r="3" spans="1:12" x14ac:dyDescent="0.3">
      <c r="B3" t="s">
        <v>15</v>
      </c>
      <c r="C3" t="s">
        <v>15</v>
      </c>
    </row>
    <row r="4" spans="1:12" x14ac:dyDescent="0.3">
      <c r="A4" t="s">
        <v>0</v>
      </c>
    </row>
    <row r="5" spans="1:12" x14ac:dyDescent="0.3">
      <c r="A5" t="s">
        <v>1</v>
      </c>
      <c r="B5" s="1">
        <v>0.97299999999999998</v>
      </c>
      <c r="C5" s="1">
        <v>0.97199999999999998</v>
      </c>
      <c r="H5" t="s">
        <v>1</v>
      </c>
      <c r="I5" s="1">
        <v>0.96799999999999997</v>
      </c>
    </row>
    <row r="6" spans="1:12" x14ac:dyDescent="0.3">
      <c r="A6" t="s">
        <v>2</v>
      </c>
      <c r="B6" s="1">
        <v>0.46800000000000003</v>
      </c>
      <c r="C6" s="1">
        <v>0.432</v>
      </c>
      <c r="D6">
        <f>25.929+7.134</f>
        <v>33.063000000000002</v>
      </c>
      <c r="H6" t="s">
        <v>2</v>
      </c>
      <c r="I6" s="1">
        <v>0.433</v>
      </c>
    </row>
    <row r="7" spans="1:12" x14ac:dyDescent="0.3">
      <c r="A7" t="s">
        <v>3</v>
      </c>
      <c r="B7" s="1">
        <v>0.223</v>
      </c>
      <c r="C7" s="1">
        <v>0.24399999999999999</v>
      </c>
      <c r="D7">
        <f>55.956+8.177</f>
        <v>64.13300000000001</v>
      </c>
      <c r="H7" t="s">
        <v>3</v>
      </c>
      <c r="I7" s="1">
        <v>0.245</v>
      </c>
    </row>
    <row r="8" spans="1:12" x14ac:dyDescent="0.3">
      <c r="A8" t="s">
        <v>4</v>
      </c>
      <c r="B8" s="1">
        <v>3.0000000000000001E-3</v>
      </c>
      <c r="C8" s="1">
        <v>3.0000000000000001E-3</v>
      </c>
      <c r="D8">
        <v>0.157</v>
      </c>
      <c r="H8" s="1" t="s">
        <v>4</v>
      </c>
      <c r="I8" s="1">
        <v>4.0000000000000001E-3</v>
      </c>
    </row>
    <row r="9" spans="1:12" x14ac:dyDescent="0.3">
      <c r="A9" t="s">
        <v>5</v>
      </c>
      <c r="B9" s="1">
        <v>0.14199999999999999</v>
      </c>
      <c r="C9" s="1">
        <v>0.13900000000000001</v>
      </c>
      <c r="D9">
        <v>1.992</v>
      </c>
      <c r="H9" t="s">
        <v>5</v>
      </c>
      <c r="I9" s="1">
        <v>0.13500000000000001</v>
      </c>
      <c r="L9" s="2" t="s">
        <v>63</v>
      </c>
    </row>
    <row r="10" spans="1:12" x14ac:dyDescent="0.3">
      <c r="A10" t="s">
        <v>6</v>
      </c>
      <c r="B10" s="1">
        <v>0</v>
      </c>
      <c r="C10" s="1">
        <v>0</v>
      </c>
      <c r="D10">
        <v>0</v>
      </c>
      <c r="H10" t="s">
        <v>6</v>
      </c>
      <c r="I10" s="1">
        <v>0</v>
      </c>
      <c r="L10" s="2" t="s">
        <v>64</v>
      </c>
    </row>
    <row r="11" spans="1:12" x14ac:dyDescent="0.3">
      <c r="A11" t="s">
        <v>7</v>
      </c>
      <c r="B11" s="1">
        <v>0.13700000000000001</v>
      </c>
      <c r="C11" s="1">
        <v>0.152</v>
      </c>
      <c r="D11">
        <f>0.012299+0.689475</f>
        <v>0.7017739999999999</v>
      </c>
      <c r="H11" t="s">
        <v>7</v>
      </c>
      <c r="I11" s="1">
        <v>0.151</v>
      </c>
      <c r="L11" s="2" t="s">
        <v>65</v>
      </c>
    </row>
    <row r="12" spans="1:12" x14ac:dyDescent="0.3">
      <c r="A12" t="s">
        <v>8</v>
      </c>
      <c r="B12" s="1">
        <v>2.7E-2</v>
      </c>
      <c r="C12" s="1">
        <v>2.8000000000000001E-2</v>
      </c>
      <c r="D12">
        <v>0</v>
      </c>
      <c r="H12" t="s">
        <v>8</v>
      </c>
      <c r="I12" s="1">
        <v>3.2000000000000001E-2</v>
      </c>
      <c r="L12" s="2" t="s">
        <v>66</v>
      </c>
    </row>
    <row r="13" spans="1:12" x14ac:dyDescent="0.3">
      <c r="A13" t="s">
        <v>9</v>
      </c>
      <c r="B13" s="1">
        <v>0.28899999999999998</v>
      </c>
      <c r="C13" s="1">
        <v>0.28899999999999998</v>
      </c>
      <c r="D13">
        <f>25.169+8.3856</f>
        <v>33.554600000000001</v>
      </c>
      <c r="H13" t="s">
        <v>54</v>
      </c>
      <c r="I13" s="1">
        <v>0.28899999999999998</v>
      </c>
      <c r="L13" s="2" t="s">
        <v>67</v>
      </c>
    </row>
    <row r="14" spans="1:12" x14ac:dyDescent="0.3">
      <c r="A14" t="s">
        <v>10</v>
      </c>
      <c r="B14" s="1">
        <v>0.32500000000000001</v>
      </c>
      <c r="C14" s="1">
        <v>0.32400000000000001</v>
      </c>
      <c r="D14">
        <v>7.2595999999999998</v>
      </c>
      <c r="H14" t="s">
        <v>55</v>
      </c>
      <c r="I14" s="1">
        <v>0.71099999999999997</v>
      </c>
      <c r="L14" s="2" t="s">
        <v>68</v>
      </c>
    </row>
    <row r="15" spans="1:12" x14ac:dyDescent="0.3">
      <c r="A15" t="s">
        <v>17</v>
      </c>
      <c r="B15" s="1">
        <f>100%-B13-B14</f>
        <v>0.38600000000000007</v>
      </c>
      <c r="C15" s="4">
        <f>100%-C13-C14</f>
        <v>0.38700000000000007</v>
      </c>
      <c r="D15" s="3"/>
      <c r="H15" t="s">
        <v>56</v>
      </c>
      <c r="I15" s="1">
        <v>0.32500000000000001</v>
      </c>
      <c r="L15" s="2" t="s">
        <v>69</v>
      </c>
    </row>
    <row r="16" spans="1:12" x14ac:dyDescent="0.3">
      <c r="A16" t="s">
        <v>5</v>
      </c>
      <c r="B16" s="1">
        <v>0.13400000000000001</v>
      </c>
      <c r="C16" s="1">
        <v>0.13900000000000001</v>
      </c>
      <c r="D16">
        <v>1.992</v>
      </c>
      <c r="H16" t="s">
        <v>57</v>
      </c>
      <c r="I16" s="1">
        <v>0.224</v>
      </c>
      <c r="L16" s="2"/>
    </row>
    <row r="17" spans="1:12" x14ac:dyDescent="0.3">
      <c r="A17" t="s">
        <v>18</v>
      </c>
      <c r="B17" s="1">
        <v>2E-3</v>
      </c>
      <c r="C17" s="1">
        <v>3.0000000000000001E-3</v>
      </c>
      <c r="D17">
        <v>0.157</v>
      </c>
      <c r="H17" t="s">
        <v>58</v>
      </c>
      <c r="I17" s="1">
        <v>2E-3</v>
      </c>
    </row>
    <row r="18" spans="1:12" x14ac:dyDescent="0.3">
      <c r="A18" t="s">
        <v>19</v>
      </c>
      <c r="B18" s="1">
        <v>0.224</v>
      </c>
      <c r="C18" s="1">
        <v>0.24399999999999999</v>
      </c>
      <c r="D18">
        <v>56.271000000000001</v>
      </c>
      <c r="H18" t="s">
        <v>59</v>
      </c>
      <c r="I18" s="1">
        <v>0.13400000000000001</v>
      </c>
    </row>
    <row r="19" spans="1:12" x14ac:dyDescent="0.3">
      <c r="A19" t="s">
        <v>62</v>
      </c>
      <c r="B19" s="1">
        <f>I22+I21</f>
        <v>2.5000000000000001E-2</v>
      </c>
      <c r="C19" s="4">
        <f>C15-C17-C16-C18</f>
        <v>1.0000000000000564E-3</v>
      </c>
      <c r="D19">
        <v>0.76449999999999996</v>
      </c>
      <c r="I19" s="1"/>
    </row>
    <row r="20" spans="1:12" x14ac:dyDescent="0.3">
      <c r="A20" t="s">
        <v>11</v>
      </c>
      <c r="B20" t="s">
        <v>12</v>
      </c>
      <c r="H20" t="s">
        <v>60</v>
      </c>
      <c r="I20" s="1">
        <v>0</v>
      </c>
      <c r="L20" s="2" t="s">
        <v>28</v>
      </c>
    </row>
    <row r="21" spans="1:12" x14ac:dyDescent="0.3">
      <c r="A21" t="s">
        <v>11</v>
      </c>
      <c r="B21" t="s">
        <v>13</v>
      </c>
      <c r="C21" t="s">
        <v>14</v>
      </c>
      <c r="H21" t="s">
        <v>61</v>
      </c>
      <c r="I21" s="1">
        <v>8.0000000000000002E-3</v>
      </c>
      <c r="L21" s="2" t="s">
        <v>25</v>
      </c>
    </row>
    <row r="22" spans="1:12" x14ac:dyDescent="0.3">
      <c r="A22" t="s">
        <v>36</v>
      </c>
      <c r="B22">
        <f>6.6+5.7+5.5</f>
        <v>17.8</v>
      </c>
      <c r="H22" t="s">
        <v>8</v>
      </c>
      <c r="I22" s="1">
        <v>1.7000000000000001E-2</v>
      </c>
      <c r="L22" s="2"/>
    </row>
    <row r="23" spans="1:12" x14ac:dyDescent="0.3">
      <c r="A23" t="s">
        <v>37</v>
      </c>
      <c r="B23" s="3">
        <v>5.8</v>
      </c>
      <c r="C23" s="1">
        <v>1.4E-2</v>
      </c>
      <c r="F23" s="1"/>
      <c r="L23" s="2" t="s">
        <v>29</v>
      </c>
    </row>
    <row r="24" spans="1:12" x14ac:dyDescent="0.3">
      <c r="A24" t="s">
        <v>20</v>
      </c>
      <c r="B24" s="3">
        <v>7.5</v>
      </c>
      <c r="C24" s="1">
        <v>9.8000000000000004E-2</v>
      </c>
      <c r="F24" s="1"/>
      <c r="L24" s="2" t="s">
        <v>26</v>
      </c>
    </row>
    <row r="25" spans="1:12" x14ac:dyDescent="0.3">
      <c r="A25" t="s">
        <v>31</v>
      </c>
      <c r="B25" s="3">
        <f>B23+B24+B22</f>
        <v>31.1</v>
      </c>
      <c r="C25" s="1">
        <f>C23+C24</f>
        <v>0.112</v>
      </c>
      <c r="D25">
        <f xml:space="preserve"> 11.12664+ 38.018411</f>
        <v>49.145051000000002</v>
      </c>
      <c r="F25" s="1"/>
      <c r="L25" s="2"/>
    </row>
    <row r="26" spans="1:12" x14ac:dyDescent="0.3">
      <c r="A26" t="s">
        <v>21</v>
      </c>
      <c r="B26" s="3">
        <f>17.6+13.9</f>
        <v>31.5</v>
      </c>
      <c r="C26" s="1">
        <v>0.53800000000000003</v>
      </c>
      <c r="D26">
        <v>35.681649</v>
      </c>
      <c r="F26" s="1"/>
      <c r="L26" s="2" t="s">
        <v>27</v>
      </c>
    </row>
    <row r="27" spans="1:12" x14ac:dyDescent="0.3">
      <c r="A27" t="s">
        <v>22</v>
      </c>
      <c r="B27" s="3">
        <v>13.3</v>
      </c>
      <c r="C27" s="1">
        <v>0.188</v>
      </c>
      <c r="F27" s="1"/>
    </row>
    <row r="28" spans="1:12" x14ac:dyDescent="0.3">
      <c r="A28" t="s">
        <v>23</v>
      </c>
      <c r="B28" s="3">
        <v>6</v>
      </c>
      <c r="C28" s="1">
        <v>7.4999999999999997E-2</v>
      </c>
      <c r="F28" s="1"/>
    </row>
    <row r="29" spans="1:12" x14ac:dyDescent="0.3">
      <c r="A29" t="s">
        <v>24</v>
      </c>
      <c r="B29" s="3">
        <f>5.3+7+3.9+1.8</f>
        <v>18</v>
      </c>
      <c r="C29" s="1">
        <v>8.5999999999999993E-2</v>
      </c>
      <c r="F29" s="1"/>
    </row>
    <row r="30" spans="1:12" x14ac:dyDescent="0.3">
      <c r="A30" t="s">
        <v>30</v>
      </c>
      <c r="B30" s="3">
        <f>B27+B28+B29</f>
        <v>37.299999999999997</v>
      </c>
      <c r="C30" s="1">
        <f>C27+C28+C29</f>
        <v>0.34899999999999998</v>
      </c>
      <c r="D30">
        <f>14.9657+0.2064</f>
        <v>15.1721</v>
      </c>
    </row>
    <row r="31" spans="1:12" x14ac:dyDescent="0.3">
      <c r="B31">
        <f>B25+B26+B30</f>
        <v>99.9</v>
      </c>
    </row>
    <row r="32" spans="1:12" x14ac:dyDescent="0.3">
      <c r="A32" t="s">
        <v>11</v>
      </c>
      <c r="B32" t="s">
        <v>12</v>
      </c>
    </row>
    <row r="33" spans="1:12" x14ac:dyDescent="0.3">
      <c r="A33" t="s">
        <v>11</v>
      </c>
      <c r="B33" t="s">
        <v>13</v>
      </c>
      <c r="C33" t="s">
        <v>14</v>
      </c>
      <c r="L33" s="2" t="s">
        <v>34</v>
      </c>
    </row>
    <row r="34" spans="1:12" x14ac:dyDescent="0.3">
      <c r="A34" t="s">
        <v>32</v>
      </c>
      <c r="B34" s="1">
        <v>0.49199999999999999</v>
      </c>
      <c r="C34" s="1">
        <v>0.48099999999999998</v>
      </c>
      <c r="D34" s="3">
        <v>88.738439999999997</v>
      </c>
      <c r="F34" s="1"/>
      <c r="L34" s="2" t="s">
        <v>35</v>
      </c>
    </row>
    <row r="35" spans="1:12" x14ac:dyDescent="0.3">
      <c r="A35" t="s">
        <v>33</v>
      </c>
      <c r="B35" s="1">
        <v>0.50800000000000001</v>
      </c>
      <c r="C35" s="1">
        <v>0.51900000000000002</v>
      </c>
      <c r="D35" s="3">
        <v>11.261552999999999</v>
      </c>
      <c r="F35" s="1"/>
    </row>
    <row r="36" spans="1:12" x14ac:dyDescent="0.3">
      <c r="L36" s="2" t="s">
        <v>39</v>
      </c>
    </row>
    <row r="37" spans="1:12" x14ac:dyDescent="0.3">
      <c r="A37" t="s">
        <v>38</v>
      </c>
      <c r="B37" t="s">
        <v>51</v>
      </c>
      <c r="C37" t="s">
        <v>52</v>
      </c>
      <c r="D37" t="s">
        <v>45</v>
      </c>
      <c r="E37" t="s">
        <v>47</v>
      </c>
      <c r="F37" t="s">
        <v>46</v>
      </c>
      <c r="L37" s="2" t="s">
        <v>40</v>
      </c>
    </row>
    <row r="38" spans="1:12" x14ac:dyDescent="0.3">
      <c r="A38" t="s">
        <v>43</v>
      </c>
      <c r="B38" s="5">
        <v>1428357</v>
      </c>
      <c r="C38">
        <f>B38*100/$B$43</f>
        <v>17.95712788942582</v>
      </c>
      <c r="D38" s="5">
        <v>327310</v>
      </c>
      <c r="E38">
        <f>D38*100/$D$43</f>
        <v>15.52368914679232</v>
      </c>
      <c r="F38">
        <v>23.708259000000002</v>
      </c>
      <c r="L38" s="2" t="s">
        <v>41</v>
      </c>
    </row>
    <row r="39" spans="1:12" x14ac:dyDescent="0.3">
      <c r="A39" t="s">
        <v>44</v>
      </c>
      <c r="B39" s="5">
        <v>2595259</v>
      </c>
      <c r="C39">
        <f>B39*100/$B$43</f>
        <v>32.627275792524813</v>
      </c>
      <c r="D39" s="5">
        <v>705103</v>
      </c>
      <c r="E39">
        <f>D39*100/$D$43</f>
        <v>33.441690716662201</v>
      </c>
      <c r="F39">
        <v>27.567084000000001</v>
      </c>
      <c r="L39" s="2" t="s">
        <v>42</v>
      </c>
    </row>
    <row r="40" spans="1:12" x14ac:dyDescent="0.3">
      <c r="A40" t="s">
        <v>48</v>
      </c>
      <c r="B40" s="5">
        <v>1629507</v>
      </c>
      <c r="C40">
        <f>B40*100/$B$43</f>
        <v>20.485960859725264</v>
      </c>
      <c r="D40" s="5">
        <v>513185</v>
      </c>
      <c r="E40">
        <f>D40*100/$D$43</f>
        <v>24.339385948478863</v>
      </c>
      <c r="F40">
        <v>38.091458000000003</v>
      </c>
    </row>
    <row r="41" spans="1:12" x14ac:dyDescent="0.3">
      <c r="A41" t="s">
        <v>49</v>
      </c>
      <c r="B41" s="5">
        <v>2301139</v>
      </c>
      <c r="C41">
        <f>B41*100/$B$43</f>
        <v>28.929635458324103</v>
      </c>
      <c r="D41" s="5">
        <v>562857</v>
      </c>
      <c r="E41">
        <f>D41*100/$D$43</f>
        <v>26.695234188066618</v>
      </c>
      <c r="F41">
        <v>10.633198999999999</v>
      </c>
    </row>
    <row r="42" spans="1:12" x14ac:dyDescent="0.3">
      <c r="A42" t="s">
        <v>50</v>
      </c>
      <c r="B42" s="5">
        <v>472481</v>
      </c>
      <c r="D42" s="5">
        <v>61319</v>
      </c>
    </row>
    <row r="43" spans="1:12" x14ac:dyDescent="0.3">
      <c r="A43" t="s">
        <v>53</v>
      </c>
      <c r="B43" s="5">
        <f>SUM(B38:B41)</f>
        <v>7954262</v>
      </c>
      <c r="D43" s="5">
        <f>SUM(D38:D41)</f>
        <v>2108455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Rothbacher</dc:creator>
  <cp:lastModifiedBy>Nicolas Rothbacher</cp:lastModifiedBy>
  <dcterms:created xsi:type="dcterms:W3CDTF">2020-06-08T18:15:18Z</dcterms:created>
  <dcterms:modified xsi:type="dcterms:W3CDTF">2020-06-15T18:36:47Z</dcterms:modified>
</cp:coreProperties>
</file>