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fde5e145a1f9f3c/HAW/S5/KI/hausarbeit/tests/turnier/"/>
    </mc:Choice>
  </mc:AlternateContent>
  <xr:revisionPtr revIDLastSave="505" documentId="11_AD4DB114E441178AC67DF470C613D7EA683EDF1B" xr6:coauthVersionLast="47" xr6:coauthVersionMax="47" xr10:uidLastSave="{46ABB082-4898-478F-B5A9-B21AF5BC7146}"/>
  <bookViews>
    <workbookView xWindow="51480" yWindow="-120" windowWidth="29040" windowHeight="15840" xr2:uid="{00000000-000D-0000-FFFF-FFFF00000000}"/>
  </bookViews>
  <sheets>
    <sheet name="Aggregate" sheetId="1" r:id="rId1"/>
    <sheet name="sh vs rand" sheetId="21" r:id="rId2"/>
    <sheet name="sh vs ph" sheetId="20" r:id="rId3"/>
    <sheet name="sh vs mh" sheetId="19" r:id="rId4"/>
    <sheet name="sh vs mcts" sheetId="18" r:id="rId5"/>
    <sheet name="rand vs sh" sheetId="17" r:id="rId6"/>
    <sheet name="rand vs ph" sheetId="16" r:id="rId7"/>
    <sheet name="rand vs mh" sheetId="15" r:id="rId8"/>
    <sheet name="rand vs mcts" sheetId="14" r:id="rId9"/>
    <sheet name="ph vs sh" sheetId="13" r:id="rId10"/>
    <sheet name="ph vs rand" sheetId="12" r:id="rId11"/>
    <sheet name="ph vs mh" sheetId="11" r:id="rId12"/>
    <sheet name="ph vs mcts" sheetId="10" r:id="rId13"/>
    <sheet name="mh vs sh" sheetId="9" r:id="rId14"/>
    <sheet name="mh vs rand" sheetId="8" r:id="rId15"/>
    <sheet name="mh vs ph" sheetId="7" r:id="rId16"/>
    <sheet name="mh vs mcts" sheetId="6" r:id="rId17"/>
    <sheet name="mcts vs sh" sheetId="5" r:id="rId18"/>
    <sheet name="mcts vs rand" sheetId="4" r:id="rId19"/>
    <sheet name="mcts vs ph" sheetId="3" r:id="rId20"/>
    <sheet name="mcts vs mh" sheetId="2" r:id="rId21"/>
  </sheets>
  <definedNames>
    <definedName name="ExterneDaten_1" localSheetId="20" hidden="1">'mcts vs mh'!$A$1:$B$32</definedName>
    <definedName name="ExterneDaten_10" localSheetId="11" hidden="1">'ph vs mh'!$A$1:$B$32</definedName>
    <definedName name="ExterneDaten_11" localSheetId="10" hidden="1">'ph vs rand'!$A$1:$B$33</definedName>
    <definedName name="ExterneDaten_12" localSheetId="9" hidden="1">'ph vs sh'!$A$1:$B$30</definedName>
    <definedName name="ExterneDaten_13" localSheetId="8" hidden="1">'rand vs mcts'!$A$1:$B$29</definedName>
    <definedName name="ExterneDaten_14" localSheetId="7" hidden="1">'rand vs mh'!$A$1:$B$29</definedName>
    <definedName name="ExterneDaten_15" localSheetId="6" hidden="1">'rand vs ph'!$A$1:$B$29</definedName>
    <definedName name="ExterneDaten_16" localSheetId="5" hidden="1">'rand vs sh'!$A$1:$B$30</definedName>
    <definedName name="ExterneDaten_17" localSheetId="4" hidden="1">'sh vs mcts'!$A$1:$B$26</definedName>
    <definedName name="ExterneDaten_18" localSheetId="3" hidden="1">'sh vs mh'!$A$1:$B$31</definedName>
    <definedName name="ExterneDaten_19" localSheetId="2" hidden="1">'sh vs ph'!$A$1:$B$27</definedName>
    <definedName name="ExterneDaten_2" localSheetId="19" hidden="1">'mcts vs ph'!$A$1:$B$29</definedName>
    <definedName name="ExterneDaten_20" localSheetId="1" hidden="1">'sh vs rand'!$A$1:$B$29</definedName>
    <definedName name="ExterneDaten_3" localSheetId="18" hidden="1">'mcts vs rand'!$A$1:$B$29</definedName>
    <definedName name="ExterneDaten_4" localSheetId="17" hidden="1">'mcts vs sh'!$A$1:$B$28</definedName>
    <definedName name="ExterneDaten_5" localSheetId="16" hidden="1">'mh vs mcts'!$A$1:$B$30</definedName>
    <definedName name="ExterneDaten_6" localSheetId="15" hidden="1">'mh vs ph'!$A$1:$B$29</definedName>
    <definedName name="ExterneDaten_7" localSheetId="14" hidden="1">'mh vs rand'!$A$1:$B$32</definedName>
    <definedName name="ExterneDaten_8" localSheetId="13" hidden="1">'mh vs sh'!$A$1:$B$31</definedName>
    <definedName name="ExterneDaten_9" localSheetId="12" hidden="1">'ph vs mcts'!$A$1:$B$27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" l="1"/>
  <c r="Y13" i="1"/>
  <c r="Y14" i="1"/>
  <c r="Y15" i="1"/>
  <c r="Y11" i="1"/>
  <c r="T17" i="1"/>
  <c r="U17" i="1"/>
  <c r="V17" i="1"/>
  <c r="W17" i="1"/>
  <c r="S17" i="1"/>
  <c r="S12" i="1"/>
  <c r="U12" i="1"/>
  <c r="V12" i="1"/>
  <c r="W12" i="1"/>
  <c r="S13" i="1"/>
  <c r="T13" i="1"/>
  <c r="V13" i="1"/>
  <c r="W13" i="1"/>
  <c r="S14" i="1"/>
  <c r="T14" i="1"/>
  <c r="U14" i="1"/>
  <c r="W14" i="1"/>
  <c r="S15" i="1"/>
  <c r="T15" i="1"/>
  <c r="U15" i="1"/>
  <c r="V15" i="1"/>
  <c r="T11" i="1"/>
  <c r="U11" i="1"/>
  <c r="V11" i="1"/>
  <c r="W11" i="1"/>
  <c r="N15" i="1"/>
  <c r="M15" i="1"/>
  <c r="L15" i="1"/>
  <c r="K15" i="1"/>
  <c r="O14" i="1"/>
  <c r="M14" i="1"/>
  <c r="L14" i="1"/>
  <c r="K14" i="1"/>
  <c r="O13" i="1"/>
  <c r="N13" i="1"/>
  <c r="L13" i="1"/>
  <c r="K13" i="1"/>
  <c r="O12" i="1"/>
  <c r="N12" i="1"/>
  <c r="M12" i="1"/>
  <c r="K12" i="1"/>
  <c r="O11" i="1"/>
  <c r="N11" i="1"/>
  <c r="M11" i="1"/>
  <c r="L11" i="1"/>
  <c r="B27" i="18"/>
  <c r="B32" i="19"/>
  <c r="B30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3D16C2-DD28-40B8-A545-FD38CCF8AD53}" keepAlive="1" name="Abfrage - mcts vs mh" description="Verbindung mit der Abfrage 'mcts vs mh' in der Arbeitsmappe." type="5" refreshedVersion="8" background="1" saveData="1">
    <dbPr connection="Provider=Microsoft.Mashup.OleDb.1;Data Source=$Workbook$;Location=&quot;mcts vs mh&quot;;Extended Properties=&quot;&quot;" command="SELECT * FROM [mcts vs mh]"/>
  </connection>
  <connection id="2" xr16:uid="{746A194A-52AD-49C0-AD62-B41599CE9AC2}" keepAlive="1" name="Abfrage - mcts vs ph" description="Verbindung mit der Abfrage 'mcts vs ph' in der Arbeitsmappe." type="5" refreshedVersion="8" background="1" saveData="1">
    <dbPr connection="Provider=Microsoft.Mashup.OleDb.1;Data Source=$Workbook$;Location=&quot;mcts vs ph&quot;;Extended Properties=&quot;&quot;" command="SELECT * FROM [mcts vs ph]"/>
  </connection>
  <connection id="3" xr16:uid="{A1AEA99A-06D1-421B-9241-E25F3F2B3A7D}" keepAlive="1" name="Abfrage - mcts vs rand" description="Verbindung mit der Abfrage 'mcts vs rand' in der Arbeitsmappe." type="5" refreshedVersion="8" background="1" saveData="1">
    <dbPr connection="Provider=Microsoft.Mashup.OleDb.1;Data Source=$Workbook$;Location=&quot;mcts vs rand&quot;;Extended Properties=&quot;&quot;" command="SELECT * FROM [mcts vs rand]"/>
  </connection>
  <connection id="4" xr16:uid="{31A7345B-DB60-413C-B2ED-9E491DDD4094}" keepAlive="1" name="Abfrage - mcts vs sh" description="Verbindung mit der Abfrage 'mcts vs sh' in der Arbeitsmappe." type="5" refreshedVersion="8" background="1" saveData="1">
    <dbPr connection="Provider=Microsoft.Mashup.OleDb.1;Data Source=$Workbook$;Location=&quot;mcts vs sh&quot;;Extended Properties=&quot;&quot;" command="SELECT * FROM [mcts vs sh]"/>
  </connection>
  <connection id="5" xr16:uid="{65D8E51A-633C-4147-AFFC-9CD8616885D5}" keepAlive="1" name="Abfrage - mh vs mcts" description="Verbindung mit der Abfrage 'mh vs mcts' in der Arbeitsmappe." type="5" refreshedVersion="8" background="1" saveData="1">
    <dbPr connection="Provider=Microsoft.Mashup.OleDb.1;Data Source=$Workbook$;Location=&quot;mh vs mcts&quot;;Extended Properties=&quot;&quot;" command="SELECT * FROM [mh vs mcts]"/>
  </connection>
  <connection id="6" xr16:uid="{7416FB80-CA06-4FAA-B62C-335765BD9C59}" keepAlive="1" name="Abfrage - mh vs ph" description="Verbindung mit der Abfrage 'mh vs ph' in der Arbeitsmappe." type="5" refreshedVersion="8" background="1" saveData="1">
    <dbPr connection="Provider=Microsoft.Mashup.OleDb.1;Data Source=$Workbook$;Location=&quot;mh vs ph&quot;;Extended Properties=&quot;&quot;" command="SELECT * FROM [mh vs ph]"/>
  </connection>
  <connection id="7" xr16:uid="{0C81C037-FEBF-4162-8883-13FECE1FC76F}" keepAlive="1" name="Abfrage - mh vs rand" description="Verbindung mit der Abfrage 'mh vs rand' in der Arbeitsmappe." type="5" refreshedVersion="8" background="1" saveData="1">
    <dbPr connection="Provider=Microsoft.Mashup.OleDb.1;Data Source=$Workbook$;Location=&quot;mh vs rand&quot;;Extended Properties=&quot;&quot;" command="SELECT * FROM [mh vs rand]"/>
  </connection>
  <connection id="8" xr16:uid="{075F4BE8-9E3E-4B02-AA51-CB562ED43FED}" keepAlive="1" name="Abfrage - mh vs sh" description="Verbindung mit der Abfrage 'mh vs sh' in der Arbeitsmappe." type="5" refreshedVersion="8" background="1" saveData="1">
    <dbPr connection="Provider=Microsoft.Mashup.OleDb.1;Data Source=$Workbook$;Location=&quot;mh vs sh&quot;;Extended Properties=&quot;&quot;" command="SELECT * FROM [mh vs sh]"/>
  </connection>
  <connection id="9" xr16:uid="{79EB75A4-12FE-4F2B-9B09-45D08A21A957}" keepAlive="1" name="Abfrage - ph vs mcts" description="Verbindung mit der Abfrage 'ph vs mcts' in der Arbeitsmappe." type="5" refreshedVersion="8" background="1" saveData="1">
    <dbPr connection="Provider=Microsoft.Mashup.OleDb.1;Data Source=$Workbook$;Location=&quot;ph vs mcts&quot;;Extended Properties=&quot;&quot;" command="SELECT * FROM [ph vs mcts]"/>
  </connection>
  <connection id="10" xr16:uid="{0CF07C47-073A-40D7-97E4-161BFF9DA2AB}" keepAlive="1" name="Abfrage - ph vs mh" description="Verbindung mit der Abfrage 'ph vs mh' in der Arbeitsmappe." type="5" refreshedVersion="8" background="1" saveData="1">
    <dbPr connection="Provider=Microsoft.Mashup.OleDb.1;Data Source=$Workbook$;Location=&quot;ph vs mh&quot;;Extended Properties=&quot;&quot;" command="SELECT * FROM [ph vs mh]"/>
  </connection>
  <connection id="11" xr16:uid="{A8CDA3FD-C21B-4315-92B9-B4BBF510F0C2}" keepAlive="1" name="Abfrage - ph vs rand" description="Verbindung mit der Abfrage 'ph vs rand' in der Arbeitsmappe." type="5" refreshedVersion="8" background="1" saveData="1">
    <dbPr connection="Provider=Microsoft.Mashup.OleDb.1;Data Source=$Workbook$;Location=&quot;ph vs rand&quot;;Extended Properties=&quot;&quot;" command="SELECT * FROM [ph vs rand]"/>
  </connection>
  <connection id="12" xr16:uid="{B74051A9-84B8-4E4F-BCD0-D4A18F79F697}" keepAlive="1" name="Abfrage - ph vs sh" description="Verbindung mit der Abfrage 'ph vs sh' in der Arbeitsmappe." type="5" refreshedVersion="8" background="1" saveData="1">
    <dbPr connection="Provider=Microsoft.Mashup.OleDb.1;Data Source=$Workbook$;Location=&quot;ph vs sh&quot;;Extended Properties=&quot;&quot;" command="SELECT * FROM [ph vs sh]"/>
  </connection>
  <connection id="13" xr16:uid="{698C2D09-7025-4922-BF62-3D5A2EE46199}" keepAlive="1" name="Abfrage - rand vs mcts" description="Verbindung mit der Abfrage 'rand vs mcts' in der Arbeitsmappe." type="5" refreshedVersion="8" background="1" saveData="1">
    <dbPr connection="Provider=Microsoft.Mashup.OleDb.1;Data Source=$Workbook$;Location=&quot;rand vs mcts&quot;;Extended Properties=&quot;&quot;" command="SELECT * FROM [rand vs mcts]"/>
  </connection>
  <connection id="14" xr16:uid="{9697F90B-40B2-4BD8-8D1B-B10FB07B3B1F}" keepAlive="1" name="Abfrage - rand vs mh" description="Verbindung mit der Abfrage 'rand vs mh' in der Arbeitsmappe." type="5" refreshedVersion="8" background="1" saveData="1">
    <dbPr connection="Provider=Microsoft.Mashup.OleDb.1;Data Source=$Workbook$;Location=&quot;rand vs mh&quot;;Extended Properties=&quot;&quot;" command="SELECT * FROM [rand vs mh]"/>
  </connection>
  <connection id="15" xr16:uid="{E29D8869-2382-4FEF-986B-D8502B961092}" keepAlive="1" name="Abfrage - rand vs ph" description="Verbindung mit der Abfrage 'rand vs ph' in der Arbeitsmappe." type="5" refreshedVersion="8" background="1" saveData="1">
    <dbPr connection="Provider=Microsoft.Mashup.OleDb.1;Data Source=$Workbook$;Location=&quot;rand vs ph&quot;;Extended Properties=&quot;&quot;" command="SELECT * FROM [rand vs ph]"/>
  </connection>
  <connection id="16" xr16:uid="{D30E8F27-4F27-4959-AC5E-46215F5BBBEA}" keepAlive="1" name="Abfrage - rand vs sh" description="Verbindung mit der Abfrage 'rand vs sh' in der Arbeitsmappe." type="5" refreshedVersion="8" background="1" saveData="1">
    <dbPr connection="Provider=Microsoft.Mashup.OleDb.1;Data Source=$Workbook$;Location=&quot;rand vs sh&quot;;Extended Properties=&quot;&quot;" command="SELECT * FROM [rand vs sh]"/>
  </connection>
  <connection id="17" xr16:uid="{031DCD82-353E-4E85-9C17-906FFBA1DA15}" keepAlive="1" name="Abfrage - sh vs mcts" description="Verbindung mit der Abfrage 'sh vs mcts' in der Arbeitsmappe." type="5" refreshedVersion="8" background="1" saveData="1">
    <dbPr connection="Provider=Microsoft.Mashup.OleDb.1;Data Source=$Workbook$;Location=&quot;sh vs mcts&quot;;Extended Properties=&quot;&quot;" command="SELECT * FROM [sh vs mcts]"/>
  </connection>
  <connection id="18" xr16:uid="{E2BFEFDF-5721-4DFC-A641-2F5DF7091D2D}" keepAlive="1" name="Abfrage - sh vs mh" description="Verbindung mit der Abfrage 'sh vs mh' in der Arbeitsmappe." type="5" refreshedVersion="8" background="1" saveData="1">
    <dbPr connection="Provider=Microsoft.Mashup.OleDb.1;Data Source=$Workbook$;Location=&quot;sh vs mh&quot;;Extended Properties=&quot;&quot;" command="SELECT * FROM [sh vs mh]"/>
  </connection>
  <connection id="19" xr16:uid="{B6240D48-E746-4378-9241-075209E77164}" keepAlive="1" name="Abfrage - sh vs ph" description="Verbindung mit der Abfrage 'sh vs ph' in der Arbeitsmappe." type="5" refreshedVersion="8" background="1" saveData="1">
    <dbPr connection="Provider=Microsoft.Mashup.OleDb.1;Data Source=$Workbook$;Location=&quot;sh vs ph&quot;;Extended Properties=&quot;&quot;" command="SELECT * FROM [sh vs ph]"/>
  </connection>
  <connection id="20" xr16:uid="{DA3171C8-44C1-4AA5-ABD4-31874E731126}" keepAlive="1" name="Abfrage - sh vs rand" description="Verbindung mit der Abfrage 'sh vs rand' in der Arbeitsmappe." type="5" refreshedVersion="8" background="1" saveData="1">
    <dbPr connection="Provider=Microsoft.Mashup.OleDb.1;Data Source=$Workbook$;Location=&quot;sh vs rand&quot;;Extended Properties=&quot;&quot;" command="SELECT * FROM [sh vs rand]"/>
  </connection>
</connections>
</file>

<file path=xl/sharedStrings.xml><?xml version="1.0" encoding="utf-8"?>
<sst xmlns="http://schemas.openxmlformats.org/spreadsheetml/2006/main" count="114" uniqueCount="18">
  <si>
    <t>SH</t>
  </si>
  <si>
    <t>PH</t>
  </si>
  <si>
    <t>Player 1</t>
  </si>
  <si>
    <t>Player 2</t>
  </si>
  <si>
    <t>Win Rate for Player 1</t>
  </si>
  <si>
    <t>MH</t>
  </si>
  <si>
    <t>MCTS</t>
  </si>
  <si>
    <t>RAND</t>
  </si>
  <si>
    <t>Configurations</t>
  </si>
  <si>
    <t>turn_num</t>
  </si>
  <si>
    <t>Win Rate for Player 2</t>
  </si>
  <si>
    <t>Draw Rate</t>
  </si>
  <si>
    <t>Iterationen: 10000</t>
  </si>
  <si>
    <t>Depth: 3, Quiescence: 1, Simulations: 10</t>
  </si>
  <si>
    <t>Depth: 8, Quiescence: 1</t>
  </si>
  <si>
    <t>Depth: 8, Quiescence: 1, Cached MiniBoard Heuristic</t>
  </si>
  <si>
    <t>Average Duration per Move for Player 1 in Microseconds</t>
  </si>
  <si>
    <t>Average Duration per Move for Player 1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</si>
</sst>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0" connectionId="20" xr16:uid="{84440A88-BAF2-42FA-BFA2-99270E7B46FD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SH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11" xr16:uid="{D210D60A-FCBC-44C7-A362-A91BD2B5F3D9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PH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10" xr16:uid="{E3B2C27A-478B-492E-B51D-665393E75228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PH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9" xr16:uid="{B138560F-81A1-4F67-8056-5CBA78321460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PH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8" xr16:uid="{86FAF16E-A918-4C37-B868-6C4604256386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MH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7" xr16:uid="{6B0DD2FA-EE8D-4596-9AE6-FC4445B01994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MH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6" xr16:uid="{88BA8BC0-D4CC-4A76-BF43-2E01F5627F15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MH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5" xr16:uid="{F2F5630B-3639-4B44-87EF-12C82BE91ED2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MH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90859D5F-2034-4EEE-9DE8-31181BEB488D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MCTS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AF4E578A-027E-47ED-9157-309F386FB56D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MCTS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68434440-E08E-4EB1-A54A-77AE8EF49C33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MCT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9" connectionId="19" xr16:uid="{2E16CD86-90DE-454E-8162-E4C349CC6FBB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SH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CA29C9B-88F4-49F2-9399-6BCB4158A482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MCT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8" connectionId="18" xr16:uid="{1F9772DA-C861-419D-86E2-D7ABCBD5801F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SH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7" connectionId="17" xr16:uid="{7CBE935A-1A81-498F-B19D-9D45C34FE74A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SH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6" connectionId="16" xr16:uid="{5234F134-BDA0-4907-9B78-BC6E1520C6F0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RAND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connectionId="15" xr16:uid="{1BEB9533-2146-4F32-8ECF-7FFA524BC90D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RAND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14" xr16:uid="{A8C41244-1DCA-44D6-ACCA-A3134C7CFBA6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RAND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13" xr16:uid="{5C5665DC-9552-48E2-A132-ED14476603BA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RAND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12" xr16:uid="{C7D3709B-3FC9-450A-808A-8CDA0DD0A60D}" autoFormatId="16" applyNumberFormats="0" applyBorderFormats="0" applyFontFormats="0" applyPatternFormats="0" applyAlignmentFormats="0" applyWidthHeightFormats="0">
  <queryTableRefresh nextId="3">
    <queryTableFields count="2">
      <queryTableField id="1" name="turn_num" tableColumnId="1"/>
      <queryTableField id="2" name="PH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2748613-9234-4316-A6D7-C2588010C6B0}" name="sh_vs_rand" displayName="sh_vs_rand" ref="A1:B30" tableType="queryTable" totalsRowCount="1">
  <autoFilter ref="A1:B29" xr:uid="{B2748613-9234-4316-A6D7-C2588010C6B0}"/>
  <tableColumns count="2">
    <tableColumn id="1" xr3:uid="{A71BDC4B-AA01-4D1A-99D6-B2A5E853AD79}" uniqueName="1" name="turn_num" queryTableFieldId="1"/>
    <tableColumn id="2" xr3:uid="{33FFD879-4C7A-400B-9C9E-BDD22E343BD0}" uniqueName="2" name="SH" totalsRowFunction="custom" queryTableFieldId="2">
      <totalsRowFormula>AVERAGE(sh_vs_rand[SH])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F84C81-AFD3-41C2-8FB0-13D8F27BDFEA}" name="ph_vs_rand" displayName="ph_vs_rand" ref="A1:B33" tableType="queryTable" totalsRowShown="0">
  <autoFilter ref="A1:B33" xr:uid="{B6F84C81-AFD3-41C2-8FB0-13D8F27BDFEA}"/>
  <tableColumns count="2">
    <tableColumn id="1" xr3:uid="{8370F79D-1A73-4171-BB93-1F3CB47FCD0F}" uniqueName="1" name="turn_num" queryTableFieldId="1"/>
    <tableColumn id="2" xr3:uid="{89C2770B-8C21-4A4A-A627-52E807709CBC}" uniqueName="2" name="PH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FDAD5-A09D-48A3-9124-7202079FEBC4}" name="ph_vs_mh" displayName="ph_vs_mh" ref="A1:B32" tableType="queryTable" totalsRowShown="0">
  <autoFilter ref="A1:B32" xr:uid="{6A9FDAD5-A09D-48A3-9124-7202079FEBC4}"/>
  <tableColumns count="2">
    <tableColumn id="1" xr3:uid="{4A3A466B-336E-4619-91A5-F6F2EAE845AC}" uniqueName="1" name="turn_num" queryTableFieldId="1"/>
    <tableColumn id="2" xr3:uid="{C23D9A1F-355F-4D5C-9A36-BEC5328AC3F4}" uniqueName="2" name="PH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24AFF6-0B90-4DF8-B8A8-BA30490A9B86}" name="ph_vs_mcts" displayName="ph_vs_mcts" ref="A1:B27" tableType="queryTable" totalsRowShown="0">
  <autoFilter ref="A1:B27" xr:uid="{5024AFF6-0B90-4DF8-B8A8-BA30490A9B86}"/>
  <tableColumns count="2">
    <tableColumn id="1" xr3:uid="{4E597DD8-34D1-4919-9245-E5F44D71D745}" uniqueName="1" name="turn_num" queryTableFieldId="1"/>
    <tableColumn id="2" xr3:uid="{A06DF386-9537-4CF6-B549-016C36C3890F}" uniqueName="2" name="PH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43CCCA-CC58-4672-B9E1-BA35732434B0}" name="mh_vs_sh" displayName="mh_vs_sh" ref="A1:B31" tableType="queryTable" totalsRowShown="0">
  <autoFilter ref="A1:B31" xr:uid="{7A43CCCA-CC58-4672-B9E1-BA35732434B0}"/>
  <tableColumns count="2">
    <tableColumn id="1" xr3:uid="{D82D93EF-8EC6-4761-A9B9-6AE9410227EC}" uniqueName="1" name="turn_num" queryTableFieldId="1"/>
    <tableColumn id="2" xr3:uid="{9EDFF301-4350-45FE-9306-27CA2CE63F14}" uniqueName="2" name="MH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C7D6ED-9A16-4488-99C7-112BDD54BF6D}" name="mh_vs_rand" displayName="mh_vs_rand" ref="A1:B32" tableType="queryTable" totalsRowShown="0">
  <autoFilter ref="A1:B32" xr:uid="{3EC7D6ED-9A16-4488-99C7-112BDD54BF6D}"/>
  <tableColumns count="2">
    <tableColumn id="1" xr3:uid="{143920A0-3E96-4486-9B2A-1BB64B26F632}" uniqueName="1" name="turn_num" queryTableFieldId="1"/>
    <tableColumn id="2" xr3:uid="{69EF1B68-2BFB-4399-A613-3CECB9555368}" uniqueName="2" name="MH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92A721-BF0D-420B-848C-F5BBEB9ED8E9}" name="mh_vs_ph" displayName="mh_vs_ph" ref="A1:B29" tableType="queryTable" totalsRowShown="0">
  <autoFilter ref="A1:B29" xr:uid="{7592A721-BF0D-420B-848C-F5BBEB9ED8E9}"/>
  <tableColumns count="2">
    <tableColumn id="1" xr3:uid="{1F041F75-AC09-4D8C-80F7-44A2BC9554C5}" uniqueName="1" name="turn_num" queryTableFieldId="1"/>
    <tableColumn id="2" xr3:uid="{C82CB5DE-1EB9-4B84-A89F-06A43EC3E82C}" uniqueName="2" name="MH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63966C-91E4-480D-A7B2-1CF372688EB7}" name="mh_vs_mcts" displayName="mh_vs_mcts" ref="A1:B30" tableType="queryTable" totalsRowShown="0">
  <autoFilter ref="A1:B30" xr:uid="{0963966C-91E4-480D-A7B2-1CF372688EB7}"/>
  <tableColumns count="2">
    <tableColumn id="1" xr3:uid="{A349A8F4-B80E-4D3D-8D40-3A261F96AC6D}" uniqueName="1" name="turn_num" queryTableFieldId="1"/>
    <tableColumn id="2" xr3:uid="{772C860D-FBD9-4E74-825D-18FC9BAEB1B4}" uniqueName="2" name="MH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7C856C-B80D-48EE-ADE5-63FE7FC4CB66}" name="mcts_vs_sh" displayName="mcts_vs_sh" ref="A1:B28" tableType="queryTable" totalsRowShown="0">
  <autoFilter ref="A1:B28" xr:uid="{907C856C-B80D-48EE-ADE5-63FE7FC4CB66}"/>
  <tableColumns count="2">
    <tableColumn id="1" xr3:uid="{0D36AD49-7972-4C31-AFD1-B2E990FB1860}" uniqueName="1" name="turn_num" queryTableFieldId="1"/>
    <tableColumn id="2" xr3:uid="{2BFB54AE-6B2B-48C8-A1F1-54BDD9FF7103}" uniqueName="2" name="MCTS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B5C247-E112-47CB-925C-D1979995FF7E}" name="mcts_vs_rand" displayName="mcts_vs_rand" ref="A1:B29" tableType="queryTable" totalsRowShown="0">
  <autoFilter ref="A1:B29" xr:uid="{43B5C247-E112-47CB-925C-D1979995FF7E}"/>
  <tableColumns count="2">
    <tableColumn id="1" xr3:uid="{7DDB68D3-6D2F-4DCC-AF3C-CE13046130C4}" uniqueName="1" name="turn_num" queryTableFieldId="1"/>
    <tableColumn id="2" xr3:uid="{47D2ED30-F830-4CB2-858C-AFBF1E95743A}" uniqueName="2" name="MCTS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CB1BC9-252B-4882-968D-8012293A5AD5}" name="mcts_vs_ph" displayName="mcts_vs_ph" ref="A1:B29" tableType="queryTable" totalsRowShown="0">
  <autoFilter ref="A1:B29" xr:uid="{F6CB1BC9-252B-4882-968D-8012293A5AD5}"/>
  <tableColumns count="2">
    <tableColumn id="1" xr3:uid="{8A67EFA4-80BC-4654-94D7-5E2EAB40176E}" uniqueName="1" name="turn_num" queryTableFieldId="1"/>
    <tableColumn id="2" xr3:uid="{3DDFA3E7-DF78-4DE8-AAAB-1FDBB4D60424}" uniqueName="2" name="MCT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14B20E1-C3D7-4A05-AB33-1FA03CEC42EC}" name="sh_vs_ph" displayName="sh_vs_ph" ref="A1:B28" tableType="queryTable" totalsRowCount="1">
  <autoFilter ref="A1:B27" xr:uid="{914B20E1-C3D7-4A05-AB33-1FA03CEC42EC}"/>
  <tableColumns count="2">
    <tableColumn id="1" xr3:uid="{56809FDF-2D15-41C5-AAEA-DEFA1836DC8D}" uniqueName="1" name="turn_num" queryTableFieldId="1"/>
    <tableColumn id="2" xr3:uid="{FB258514-FA88-440A-8EE3-A3DC341734BE}" uniqueName="2" name="SH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D105A-96ED-4191-BAA3-A3151424BAFF}" name="mcts_vs_mh" displayName="mcts_vs_mh" ref="A1:B32" tableType="queryTable" totalsRowShown="0">
  <autoFilter ref="A1:B32" xr:uid="{CE2D105A-96ED-4191-BAA3-A3151424BAFF}"/>
  <tableColumns count="2">
    <tableColumn id="1" xr3:uid="{BAB150E2-655A-4511-82BD-C8B2904BC2A0}" uniqueName="1" name="turn_num" queryTableFieldId="1"/>
    <tableColumn id="2" xr3:uid="{622AAA4D-359A-4345-90AE-FF1986D855A8}" uniqueName="2" name="MCT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1428AE-9EED-46A3-8298-021C621FA9F3}" name="sh_vs_mh" displayName="sh_vs_mh" ref="A1:B32" tableType="queryTable" totalsRowCount="1">
  <autoFilter ref="A1:B31" xr:uid="{FA1428AE-9EED-46A3-8298-021C621FA9F3}"/>
  <tableColumns count="2">
    <tableColumn id="1" xr3:uid="{327FF8EC-4480-40AA-99DD-D89AF33FDA39}" uniqueName="1" name="turn_num" queryTableFieldId="1"/>
    <tableColumn id="2" xr3:uid="{3DEE7053-E5BD-474A-9C06-5C9E10AAA403}" uniqueName="2" name="SH" totalsRowFunction="custom" queryTableFieldId="2">
      <totalsRowFormula>AVERAGE(sh_vs_rand[SH])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2FA46CB-F2E5-404F-9585-E0EBC413AEB7}" name="sh_vs_mcts" displayName="sh_vs_mcts" ref="A1:B27" tableType="queryTable" totalsRowCount="1">
  <autoFilter ref="A1:B26" xr:uid="{02FA46CB-F2E5-404F-9585-E0EBC413AEB7}"/>
  <tableColumns count="2">
    <tableColumn id="1" xr3:uid="{2E07A761-E661-4BAE-870C-EC5ACA6B8F71}" uniqueName="1" name="turn_num" queryTableFieldId="1"/>
    <tableColumn id="2" xr3:uid="{137E4FAB-0209-4F18-BFBA-139504059619}" uniqueName="2" name="SH" totalsRowFunction="custom" queryTableFieldId="2">
      <totalsRowFormula>AVERAGE(sh_vs_rand[SH])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430649A-D263-468A-BEB0-621E32EBC638}" name="rand_vs_sh" displayName="rand_vs_sh" ref="A1:B30" tableType="queryTable" totalsRowShown="0">
  <autoFilter ref="A1:B30" xr:uid="{8430649A-D263-468A-BEB0-621E32EBC638}"/>
  <tableColumns count="2">
    <tableColumn id="1" xr3:uid="{63717802-0E5F-4320-A8A2-ACD792854EBC}" uniqueName="1" name="turn_num" queryTableFieldId="1"/>
    <tableColumn id="2" xr3:uid="{9F2E4BBF-F2BE-4735-807D-2C096D4B0E5B}" uniqueName="2" name="RAND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56239F-3DC8-484A-B1A8-9E6BF5A3D292}" name="rand_vs_ph" displayName="rand_vs_ph" ref="A1:B29" tableType="queryTable" totalsRowShown="0">
  <autoFilter ref="A1:B29" xr:uid="{BC56239F-3DC8-484A-B1A8-9E6BF5A3D292}"/>
  <tableColumns count="2">
    <tableColumn id="1" xr3:uid="{A861BE10-A212-4722-9C63-E951A63ACD62}" uniqueName="1" name="turn_num" queryTableFieldId="1"/>
    <tableColumn id="2" xr3:uid="{6F713A3B-3750-471F-955F-7B1A8D14A0BF}" uniqueName="2" name="RAND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E4FA3E-D190-40A2-9F53-AB7A215D2042}" name="rand_vs_mh" displayName="rand_vs_mh" ref="A1:B29" tableType="queryTable" totalsRowShown="0">
  <autoFilter ref="A1:B29" xr:uid="{5DE4FA3E-D190-40A2-9F53-AB7A215D2042}"/>
  <tableColumns count="2">
    <tableColumn id="1" xr3:uid="{A156C06A-7607-43A9-AA85-41362AE0BCCE}" uniqueName="1" name="turn_num" queryTableFieldId="1"/>
    <tableColumn id="2" xr3:uid="{FC34FE08-8B5A-4D7E-8AC7-A48B17CFA9A3}" uniqueName="2" name="RAND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E6A3AF1-0814-4F22-861A-7E71A479AEEF}" name="rand_vs_mcts" displayName="rand_vs_mcts" ref="A1:B29" tableType="queryTable" totalsRowShown="0">
  <autoFilter ref="A1:B29" xr:uid="{AE6A3AF1-0814-4F22-861A-7E71A479AEEF}"/>
  <tableColumns count="2">
    <tableColumn id="1" xr3:uid="{538D6E5E-5FA6-43D0-A15A-4E29E6FF24F8}" uniqueName="1" name="turn_num" queryTableFieldId="1"/>
    <tableColumn id="2" xr3:uid="{7E14F904-11D1-462A-BAFC-858D19D9AF99}" uniqueName="2" name="RAND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B130E8F-28B1-4763-B300-9FF688B67EA2}" name="ph_vs_sh" displayName="ph_vs_sh" ref="A1:B30" tableType="queryTable" totalsRowShown="0">
  <autoFilter ref="A1:B30" xr:uid="{EB130E8F-28B1-4763-B300-9FF688B67EA2}"/>
  <tableColumns count="2">
    <tableColumn id="1" xr3:uid="{AD819B4D-7152-4BAE-A41D-D999CE2A4FEE}" uniqueName="1" name="turn_num" queryTableFieldId="1"/>
    <tableColumn id="2" xr3:uid="{F463BFD7-47BF-4487-B1B7-E1DE0C3CEC21}" uniqueName="2" name="PH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topLeftCell="K4" workbookViewId="0">
      <selection activeCell="Y13" sqref="Y13"/>
    </sheetView>
  </sheetViews>
  <sheetFormatPr baseColWidth="10" defaultColWidth="9.140625" defaultRowHeight="15" x14ac:dyDescent="0.25"/>
  <cols>
    <col min="2" max="2" width="14" customWidth="1"/>
    <col min="4" max="4" width="11.7109375" bestFit="1" customWidth="1"/>
    <col min="5" max="7" width="9.5703125" bestFit="1" customWidth="1"/>
    <col min="8" max="8" width="9.7109375" customWidth="1"/>
    <col min="9" max="9" width="16.7109375" customWidth="1"/>
    <col min="10" max="10" width="9.7109375" customWidth="1"/>
    <col min="11" max="15" width="9.5703125" bestFit="1" customWidth="1"/>
    <col min="17" max="17" width="17.140625" customWidth="1"/>
    <col min="20" max="26" width="9.7109375" customWidth="1"/>
  </cols>
  <sheetData>
    <row r="1" spans="1:25" x14ac:dyDescent="0.25">
      <c r="A1" s="8" t="s">
        <v>4</v>
      </c>
      <c r="B1" s="8"/>
      <c r="C1" s="7" t="s">
        <v>3</v>
      </c>
      <c r="D1" s="7"/>
      <c r="E1" s="7"/>
      <c r="F1" s="7"/>
      <c r="G1" s="7"/>
      <c r="I1" s="8" t="s">
        <v>10</v>
      </c>
      <c r="J1" s="8"/>
      <c r="K1" s="7" t="s">
        <v>3</v>
      </c>
      <c r="L1" s="7"/>
      <c r="M1" s="7"/>
      <c r="N1" s="7"/>
      <c r="O1" s="7"/>
      <c r="Q1" s="8" t="s">
        <v>11</v>
      </c>
      <c r="R1" s="8"/>
      <c r="S1" s="7" t="s">
        <v>3</v>
      </c>
      <c r="T1" s="7"/>
      <c r="U1" s="7"/>
      <c r="V1" s="7"/>
      <c r="W1" s="7"/>
    </row>
    <row r="2" spans="1:25" x14ac:dyDescent="0.25">
      <c r="A2" s="8"/>
      <c r="B2" s="8"/>
      <c r="C2" t="s">
        <v>0</v>
      </c>
      <c r="D2" t="s">
        <v>1</v>
      </c>
      <c r="E2" t="s">
        <v>5</v>
      </c>
      <c r="F2" t="s">
        <v>6</v>
      </c>
      <c r="G2" t="s">
        <v>7</v>
      </c>
      <c r="I2" s="8"/>
      <c r="J2" s="8"/>
      <c r="K2" t="s">
        <v>0</v>
      </c>
      <c r="L2" t="s">
        <v>1</v>
      </c>
      <c r="M2" t="s">
        <v>5</v>
      </c>
      <c r="N2" t="s">
        <v>6</v>
      </c>
      <c r="O2" t="s">
        <v>7</v>
      </c>
      <c r="Q2" s="8"/>
      <c r="R2" s="8"/>
      <c r="S2" t="s">
        <v>0</v>
      </c>
      <c r="T2" t="s">
        <v>1</v>
      </c>
      <c r="U2" t="s">
        <v>5</v>
      </c>
      <c r="V2" t="s">
        <v>6</v>
      </c>
      <c r="W2" t="s">
        <v>7</v>
      </c>
    </row>
    <row r="3" spans="1:25" x14ac:dyDescent="0.25">
      <c r="A3" s="8" t="s">
        <v>2</v>
      </c>
      <c r="B3" t="s">
        <v>0</v>
      </c>
      <c r="C3" s="4"/>
      <c r="D3" s="4">
        <v>0.45</v>
      </c>
      <c r="E3" s="4">
        <v>1</v>
      </c>
      <c r="F3" s="4">
        <v>0.74</v>
      </c>
      <c r="G3" s="4">
        <v>1</v>
      </c>
      <c r="I3" s="8" t="s">
        <v>2</v>
      </c>
      <c r="J3" t="s">
        <v>0</v>
      </c>
      <c r="K3" s="4"/>
      <c r="L3" s="4">
        <v>0.32</v>
      </c>
      <c r="M3" s="4">
        <v>0</v>
      </c>
      <c r="N3" s="4">
        <v>0.23</v>
      </c>
      <c r="O3" s="4">
        <v>0</v>
      </c>
      <c r="Q3" s="8" t="s">
        <v>2</v>
      </c>
      <c r="R3" t="s">
        <v>0</v>
      </c>
      <c r="S3" s="4"/>
      <c r="T3" s="4">
        <v>0.23</v>
      </c>
      <c r="U3" s="4">
        <v>0</v>
      </c>
      <c r="V3" s="4">
        <v>0.03</v>
      </c>
      <c r="W3" s="4">
        <v>0</v>
      </c>
    </row>
    <row r="4" spans="1:25" x14ac:dyDescent="0.25">
      <c r="A4" s="8"/>
      <c r="B4" t="s">
        <v>1</v>
      </c>
      <c r="C4" s="4">
        <v>0.48</v>
      </c>
      <c r="D4" s="4"/>
      <c r="E4" s="4">
        <v>0.73</v>
      </c>
      <c r="F4" s="4">
        <v>0.76</v>
      </c>
      <c r="G4" s="4">
        <v>0.99</v>
      </c>
      <c r="I4" s="8"/>
      <c r="J4" t="s">
        <v>1</v>
      </c>
      <c r="K4" s="4">
        <v>0.26</v>
      </c>
      <c r="L4" s="4"/>
      <c r="M4" s="4">
        <v>0.15</v>
      </c>
      <c r="N4" s="4">
        <v>0.23</v>
      </c>
      <c r="O4" s="4">
        <v>0</v>
      </c>
      <c r="Q4" s="8"/>
      <c r="R4" t="s">
        <v>1</v>
      </c>
      <c r="S4" s="4">
        <v>0.26</v>
      </c>
      <c r="T4" s="4"/>
      <c r="U4" s="4">
        <v>0.12</v>
      </c>
      <c r="V4" s="4">
        <v>0.01</v>
      </c>
      <c r="W4" s="4">
        <v>0.01</v>
      </c>
    </row>
    <row r="5" spans="1:25" x14ac:dyDescent="0.25">
      <c r="A5" s="8"/>
      <c r="B5" t="s">
        <v>5</v>
      </c>
      <c r="C5" s="4">
        <v>0.28000000000000003</v>
      </c>
      <c r="D5" s="4">
        <v>0.33</v>
      </c>
      <c r="E5" s="4"/>
      <c r="F5" s="4">
        <v>0.72</v>
      </c>
      <c r="G5" s="4">
        <v>0.99</v>
      </c>
      <c r="I5" s="8"/>
      <c r="J5" t="s">
        <v>5</v>
      </c>
      <c r="K5" s="4">
        <v>0.67</v>
      </c>
      <c r="L5" s="4">
        <v>0.55000000000000004</v>
      </c>
      <c r="M5" s="4"/>
      <c r="N5" s="4">
        <v>0.28000000000000003</v>
      </c>
      <c r="O5" s="4">
        <v>0</v>
      </c>
      <c r="Q5" s="8"/>
      <c r="R5" t="s">
        <v>5</v>
      </c>
      <c r="S5" s="4">
        <v>0.05</v>
      </c>
      <c r="T5" s="4">
        <v>0.12</v>
      </c>
      <c r="U5" s="4"/>
      <c r="V5" s="4">
        <v>0</v>
      </c>
      <c r="W5" s="4">
        <v>0.01</v>
      </c>
    </row>
    <row r="6" spans="1:25" x14ac:dyDescent="0.25">
      <c r="A6" s="8"/>
      <c r="B6" t="s">
        <v>6</v>
      </c>
      <c r="C6" s="4">
        <v>0.27</v>
      </c>
      <c r="D6" s="4">
        <v>0.37</v>
      </c>
      <c r="E6" s="4">
        <v>0.22</v>
      </c>
      <c r="F6" s="4"/>
      <c r="G6" s="4">
        <v>1</v>
      </c>
      <c r="I6" s="8"/>
      <c r="J6" t="s">
        <v>6</v>
      </c>
      <c r="K6" s="4">
        <v>0.72</v>
      </c>
      <c r="L6" s="4">
        <v>0.62</v>
      </c>
      <c r="M6" s="4">
        <v>0.78</v>
      </c>
      <c r="N6" s="4"/>
      <c r="O6" s="4">
        <v>0</v>
      </c>
      <c r="Q6" s="8"/>
      <c r="R6" t="s">
        <v>6</v>
      </c>
      <c r="S6" s="4">
        <v>0.01</v>
      </c>
      <c r="T6" s="4">
        <v>0.01</v>
      </c>
      <c r="U6" s="4">
        <v>0</v>
      </c>
      <c r="V6" s="4"/>
      <c r="W6" s="4">
        <v>0</v>
      </c>
    </row>
    <row r="7" spans="1:25" x14ac:dyDescent="0.25">
      <c r="A7" s="8"/>
      <c r="B7" t="s">
        <v>7</v>
      </c>
      <c r="C7" s="4">
        <v>0</v>
      </c>
      <c r="D7" s="4">
        <v>0</v>
      </c>
      <c r="E7" s="4">
        <v>0</v>
      </c>
      <c r="F7" s="4">
        <v>0</v>
      </c>
      <c r="G7" s="4"/>
      <c r="I7" s="8"/>
      <c r="J7" t="s">
        <v>7</v>
      </c>
      <c r="K7" s="4">
        <v>1</v>
      </c>
      <c r="L7" s="4">
        <v>1</v>
      </c>
      <c r="M7" s="4">
        <v>0.99</v>
      </c>
      <c r="N7" s="4">
        <v>1</v>
      </c>
      <c r="O7" s="4"/>
      <c r="Q7" s="8"/>
      <c r="R7" t="s">
        <v>7</v>
      </c>
      <c r="S7" s="4">
        <v>0</v>
      </c>
      <c r="T7" s="4">
        <v>0</v>
      </c>
      <c r="U7" s="4">
        <v>0.01</v>
      </c>
      <c r="V7" s="4">
        <v>0</v>
      </c>
      <c r="W7" s="4"/>
    </row>
    <row r="9" spans="1:25" x14ac:dyDescent="0.25">
      <c r="B9" t="s">
        <v>8</v>
      </c>
      <c r="I9" s="6" t="s">
        <v>16</v>
      </c>
      <c r="J9" s="6"/>
      <c r="K9" s="7" t="s">
        <v>3</v>
      </c>
      <c r="L9" s="7"/>
      <c r="M9" s="7"/>
      <c r="N9" s="7"/>
      <c r="O9" s="7"/>
      <c r="Q9" s="6" t="s">
        <v>17</v>
      </c>
      <c r="R9" s="6"/>
      <c r="S9" s="9" t="s">
        <v>3</v>
      </c>
      <c r="T9" s="9"/>
      <c r="U9" s="9"/>
      <c r="V9" s="9"/>
      <c r="W9" s="9"/>
    </row>
    <row r="10" spans="1:25" x14ac:dyDescent="0.25">
      <c r="B10" t="s">
        <v>0</v>
      </c>
      <c r="C10" t="s">
        <v>14</v>
      </c>
      <c r="I10" s="6"/>
      <c r="J10" s="6"/>
      <c r="K10" t="s">
        <v>0</v>
      </c>
      <c r="L10" t="s">
        <v>1</v>
      </c>
      <c r="M10" t="s">
        <v>5</v>
      </c>
      <c r="N10" t="s">
        <v>6</v>
      </c>
      <c r="O10" t="s">
        <v>7</v>
      </c>
      <c r="Q10" s="6"/>
      <c r="R10" s="6"/>
      <c r="S10" s="1" t="s">
        <v>0</v>
      </c>
      <c r="T10" s="1" t="s">
        <v>1</v>
      </c>
      <c r="U10" s="1" t="s">
        <v>5</v>
      </c>
      <c r="V10" s="1" t="s">
        <v>6</v>
      </c>
      <c r="W10" t="s">
        <v>7</v>
      </c>
    </row>
    <row r="11" spans="1:25" x14ac:dyDescent="0.25">
      <c r="B11" t="s">
        <v>1</v>
      </c>
      <c r="C11" t="s">
        <v>15</v>
      </c>
      <c r="I11" s="8" t="s">
        <v>2</v>
      </c>
      <c r="J11" t="s">
        <v>0</v>
      </c>
      <c r="K11" s="5"/>
      <c r="L11" s="5">
        <f>AVERAGE(sh_vs_ph[SH])</f>
        <v>183854.34615384616</v>
      </c>
      <c r="M11" s="5">
        <f>AVERAGE(sh_vs_mh[SH])</f>
        <v>314386.16666666669</v>
      </c>
      <c r="N11" s="5">
        <f>AVERAGE(sh_vs_mcts[SH])</f>
        <v>278574.48</v>
      </c>
      <c r="O11" s="5">
        <f>AVERAGE(sh_vs_rand[SH])</f>
        <v>132407.78571428571</v>
      </c>
      <c r="Q11" s="8" t="s">
        <v>2</v>
      </c>
      <c r="R11" s="1" t="s">
        <v>0</v>
      </c>
      <c r="S11" s="5"/>
      <c r="T11" s="5">
        <f>ROUND(L11/1000,0)</f>
        <v>184</v>
      </c>
      <c r="U11" s="5">
        <f>ROUND(M11/1000,0)</f>
        <v>314</v>
      </c>
      <c r="V11" s="5">
        <f>ROUND(N11/1000,0)</f>
        <v>279</v>
      </c>
      <c r="W11" s="5">
        <f>ROUND(O11/1000,0)</f>
        <v>132</v>
      </c>
      <c r="Y11" s="5">
        <f>AVERAGE(S11:W11)</f>
        <v>227.25</v>
      </c>
    </row>
    <row r="12" spans="1:25" x14ac:dyDescent="0.25">
      <c r="B12" t="s">
        <v>5</v>
      </c>
      <c r="C12" t="s">
        <v>13</v>
      </c>
      <c r="I12" s="8"/>
      <c r="J12" t="s">
        <v>1</v>
      </c>
      <c r="K12" s="5">
        <f>AVERAGE(ph_vs_sh[PH])</f>
        <v>198361.5172413793</v>
      </c>
      <c r="L12" s="5"/>
      <c r="M12" s="5">
        <f>AVERAGE(ph_vs_mh[PH])</f>
        <v>752006.41935483867</v>
      </c>
      <c r="N12" s="5">
        <f>AVERAGE(ph_vs_mcts[PH])</f>
        <v>353087.61538461538</v>
      </c>
      <c r="O12" s="5">
        <f>AVERAGE(ph_vs_rand[PH])</f>
        <v>225479.6875</v>
      </c>
      <c r="Q12" s="8"/>
      <c r="R12" s="1" t="s">
        <v>1</v>
      </c>
      <c r="S12" s="5">
        <f>ROUND(K12/1000,0)</f>
        <v>198</v>
      </c>
      <c r="T12" s="5"/>
      <c r="U12" s="5">
        <f>ROUND(M12/1000,0)</f>
        <v>752</v>
      </c>
      <c r="V12" s="5">
        <f>ROUND(N12/1000,0)</f>
        <v>353</v>
      </c>
      <c r="W12" s="5">
        <f>ROUND(O12/1000,0)</f>
        <v>225</v>
      </c>
      <c r="Y12" s="5">
        <f t="shared" ref="Y12:Y15" si="0">AVERAGE(S12:W12)</f>
        <v>382</v>
      </c>
    </row>
    <row r="13" spans="1:25" x14ac:dyDescent="0.25">
      <c r="B13" t="s">
        <v>6</v>
      </c>
      <c r="C13" t="s">
        <v>12</v>
      </c>
      <c r="H13" s="5"/>
      <c r="I13" s="8"/>
      <c r="J13" t="s">
        <v>5</v>
      </c>
      <c r="K13" s="5">
        <f>AVERAGE(mh_vs_sh[MH])</f>
        <v>492081.53333333333</v>
      </c>
      <c r="L13" s="5">
        <f>AVERAGE(mh_vs_ph[MH])</f>
        <v>616141.60714285716</v>
      </c>
      <c r="M13" s="5"/>
      <c r="N13" s="5">
        <f>AVERAGE(mh_vs_mcts[MH])</f>
        <v>421423.75862068968</v>
      </c>
      <c r="O13" s="5">
        <f>AVERAGE(mh_vs_rand[MH])</f>
        <v>251871.87096774194</v>
      </c>
      <c r="Q13" s="8"/>
      <c r="R13" s="1" t="s">
        <v>5</v>
      </c>
      <c r="S13" s="5">
        <f>ROUND(K13/1000,0)</f>
        <v>492</v>
      </c>
      <c r="T13" s="5">
        <f>ROUND(L13/1000,0)</f>
        <v>616</v>
      </c>
      <c r="U13" s="5"/>
      <c r="V13" s="5">
        <f>ROUND(N13/1000,0)</f>
        <v>421</v>
      </c>
      <c r="W13" s="5">
        <f>ROUND(O13/1000,0)</f>
        <v>252</v>
      </c>
      <c r="Y13" s="5">
        <f t="shared" si="0"/>
        <v>445.25</v>
      </c>
    </row>
    <row r="14" spans="1:25" x14ac:dyDescent="0.25">
      <c r="I14" s="8"/>
      <c r="J14" t="s">
        <v>6</v>
      </c>
      <c r="K14" s="5">
        <f>AVERAGE(mcts_vs_sh[MCTS])</f>
        <v>415312.22222222225</v>
      </c>
      <c r="L14" s="5">
        <f>AVERAGE(mcts_vs_ph[MCTS])</f>
        <v>393841.5</v>
      </c>
      <c r="M14" s="5">
        <f>AVERAGE(mcts_vs_mh[MCTS])</f>
        <v>308370.16129032261</v>
      </c>
      <c r="N14" s="5"/>
      <c r="O14" s="5">
        <f>AVERAGE(mcts_vs_rand[MCTS])</f>
        <v>363431.60714285716</v>
      </c>
      <c r="Q14" s="8"/>
      <c r="R14" t="s">
        <v>6</v>
      </c>
      <c r="S14" s="5">
        <f>ROUND(K14/1000,0)</f>
        <v>415</v>
      </c>
      <c r="T14" s="5">
        <f>ROUND(L14/1000,0)</f>
        <v>394</v>
      </c>
      <c r="U14" s="5">
        <f>ROUND(M14/1000,0)</f>
        <v>308</v>
      </c>
      <c r="V14" s="5"/>
      <c r="W14" s="5">
        <f>ROUND(O14/1000,0)</f>
        <v>363</v>
      </c>
      <c r="Y14" s="5">
        <f t="shared" si="0"/>
        <v>370</v>
      </c>
    </row>
    <row r="15" spans="1:25" x14ac:dyDescent="0.25">
      <c r="A15" s="2"/>
      <c r="B15" s="2"/>
      <c r="C15" s="3"/>
      <c r="D15" s="3"/>
      <c r="E15" s="3"/>
      <c r="F15" s="3"/>
      <c r="G15" s="3"/>
      <c r="I15" s="8"/>
      <c r="J15" t="s">
        <v>7</v>
      </c>
      <c r="K15" s="5">
        <f>AVERAGE(rand_vs_sh[RAND])</f>
        <v>3.4482758620689655E-2</v>
      </c>
      <c r="L15" s="5">
        <f>AVERAGE(rand_vs_ph[RAND])</f>
        <v>1</v>
      </c>
      <c r="M15" s="5">
        <f>AVERAGE(rand_vs_mh[RAND])</f>
        <v>0.10714285714285714</v>
      </c>
      <c r="N15" s="5">
        <f>AVERAGE(rand_vs_mcts[RAND])</f>
        <v>0</v>
      </c>
      <c r="O15" s="5"/>
      <c r="Q15" s="8"/>
      <c r="R15" t="s">
        <v>7</v>
      </c>
      <c r="S15" s="5">
        <f>ROUND(K15/1000,0)</f>
        <v>0</v>
      </c>
      <c r="T15" s="5">
        <f>ROUND(L15/1000,0)</f>
        <v>0</v>
      </c>
      <c r="U15" s="5">
        <f>ROUND(M15/1000,0)</f>
        <v>0</v>
      </c>
      <c r="V15" s="5">
        <f>ROUND(N15/1000,0)</f>
        <v>0</v>
      </c>
      <c r="W15" s="5"/>
      <c r="Y15" s="5">
        <f t="shared" si="0"/>
        <v>0</v>
      </c>
    </row>
    <row r="16" spans="1:25" x14ac:dyDescent="0.25">
      <c r="A16" s="2"/>
      <c r="B16" s="2"/>
      <c r="I16" s="2"/>
      <c r="J16" s="2"/>
      <c r="Q16" s="2"/>
      <c r="R16" s="2"/>
    </row>
    <row r="17" spans="1:23" x14ac:dyDescent="0.25">
      <c r="A17" s="2"/>
      <c r="I17" s="2"/>
      <c r="L17" s="1"/>
      <c r="M17" s="1"/>
      <c r="N17" s="1"/>
      <c r="O17" s="1"/>
      <c r="Q17" s="2"/>
      <c r="S17" s="5">
        <f>AVERAGE(S11:S15)</f>
        <v>276.25</v>
      </c>
      <c r="T17" s="5">
        <f t="shared" ref="T17:W17" si="1">AVERAGE(T11:T15)</f>
        <v>298.5</v>
      </c>
      <c r="U17" s="5">
        <f t="shared" si="1"/>
        <v>343.5</v>
      </c>
      <c r="V17" s="5">
        <f t="shared" si="1"/>
        <v>263.25</v>
      </c>
      <c r="W17" s="5">
        <f t="shared" si="1"/>
        <v>243</v>
      </c>
    </row>
    <row r="18" spans="1:23" x14ac:dyDescent="0.25">
      <c r="A18" s="2"/>
      <c r="I18" s="2"/>
      <c r="K18" s="1"/>
      <c r="L18" s="1"/>
      <c r="M18" s="1"/>
      <c r="N18" s="1"/>
      <c r="O18" s="1"/>
      <c r="Q18" s="2"/>
      <c r="S18" s="1"/>
      <c r="T18" s="1"/>
      <c r="U18" s="1"/>
      <c r="V18" s="1"/>
      <c r="W18" s="1"/>
    </row>
    <row r="19" spans="1:23" x14ac:dyDescent="0.25">
      <c r="A19" s="2"/>
      <c r="I19" s="2"/>
      <c r="K19" s="1"/>
      <c r="L19" s="1"/>
      <c r="N19" s="1"/>
      <c r="O19" s="1"/>
      <c r="Q19" s="2"/>
      <c r="S19" s="1"/>
      <c r="T19" s="1"/>
      <c r="V19" s="1"/>
      <c r="W19" s="1"/>
    </row>
    <row r="20" spans="1:23" x14ac:dyDescent="0.25">
      <c r="A20" s="2"/>
      <c r="I20" s="2"/>
      <c r="K20" s="1"/>
      <c r="L20" s="1"/>
      <c r="M20" s="1"/>
      <c r="O20" s="1"/>
      <c r="Q20" s="2"/>
      <c r="S20" s="1"/>
      <c r="T20" s="1"/>
      <c r="U20" s="1"/>
      <c r="W20" s="1"/>
    </row>
    <row r="21" spans="1:23" x14ac:dyDescent="0.25">
      <c r="A21" s="2"/>
      <c r="I21" s="2"/>
      <c r="K21" s="1"/>
      <c r="L21" s="1"/>
      <c r="M21" s="1"/>
      <c r="N21" s="1"/>
      <c r="Q21" s="2"/>
      <c r="S21" s="1"/>
      <c r="T21" s="1"/>
      <c r="U21" s="1"/>
      <c r="V21" s="1"/>
    </row>
    <row r="25" spans="1:23" x14ac:dyDescent="0.25">
      <c r="D25" s="5"/>
    </row>
  </sheetData>
  <mergeCells count="15">
    <mergeCell ref="S9:W9"/>
    <mergeCell ref="S1:W1"/>
    <mergeCell ref="Q3:Q7"/>
    <mergeCell ref="K1:O1"/>
    <mergeCell ref="A3:A7"/>
    <mergeCell ref="C1:G1"/>
    <mergeCell ref="A1:B2"/>
    <mergeCell ref="I1:J2"/>
    <mergeCell ref="I3:I7"/>
    <mergeCell ref="I9:J10"/>
    <mergeCell ref="K9:O9"/>
    <mergeCell ref="I11:I15"/>
    <mergeCell ref="Q9:R10"/>
    <mergeCell ref="Q1:R2"/>
    <mergeCell ref="Q11:Q1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80B7-B0F4-48DD-8FFF-96A14C092FFB}">
  <dimension ref="A1:B30"/>
  <sheetViews>
    <sheetView workbookViewId="0"/>
  </sheetViews>
  <sheetFormatPr baseColWidth="10" defaultRowHeight="15" x14ac:dyDescent="0.25"/>
  <cols>
    <col min="1" max="1" width="12" bestFit="1" customWidth="1"/>
    <col min="2" max="2" width="7" bestFit="1" customWidth="1"/>
  </cols>
  <sheetData>
    <row r="1" spans="1:2" x14ac:dyDescent="0.25">
      <c r="A1" t="s">
        <v>9</v>
      </c>
      <c r="B1" t="s">
        <v>1</v>
      </c>
    </row>
    <row r="2" spans="1:2" x14ac:dyDescent="0.25">
      <c r="A2">
        <v>2</v>
      </c>
      <c r="B2">
        <v>138513</v>
      </c>
    </row>
    <row r="3" spans="1:2" x14ac:dyDescent="0.25">
      <c r="A3">
        <v>4</v>
      </c>
      <c r="B3">
        <v>146076</v>
      </c>
    </row>
    <row r="4" spans="1:2" x14ac:dyDescent="0.25">
      <c r="A4">
        <v>6</v>
      </c>
      <c r="B4">
        <v>175600</v>
      </c>
    </row>
    <row r="5" spans="1:2" x14ac:dyDescent="0.25">
      <c r="A5">
        <v>8</v>
      </c>
      <c r="B5">
        <v>197137</v>
      </c>
    </row>
    <row r="6" spans="1:2" x14ac:dyDescent="0.25">
      <c r="A6">
        <v>10</v>
      </c>
      <c r="B6">
        <v>194128</v>
      </c>
    </row>
    <row r="7" spans="1:2" x14ac:dyDescent="0.25">
      <c r="A7">
        <v>12</v>
      </c>
      <c r="B7">
        <v>179392</v>
      </c>
    </row>
    <row r="8" spans="1:2" x14ac:dyDescent="0.25">
      <c r="A8">
        <v>14</v>
      </c>
      <c r="B8">
        <v>146205</v>
      </c>
    </row>
    <row r="9" spans="1:2" x14ac:dyDescent="0.25">
      <c r="A9">
        <v>16</v>
      </c>
      <c r="B9">
        <v>164176</v>
      </c>
    </row>
    <row r="10" spans="1:2" x14ac:dyDescent="0.25">
      <c r="A10">
        <v>18</v>
      </c>
      <c r="B10">
        <v>153777</v>
      </c>
    </row>
    <row r="11" spans="1:2" x14ac:dyDescent="0.25">
      <c r="A11">
        <v>20</v>
      </c>
      <c r="B11">
        <v>154016</v>
      </c>
    </row>
    <row r="12" spans="1:2" x14ac:dyDescent="0.25">
      <c r="A12">
        <v>22</v>
      </c>
      <c r="B12">
        <v>151931</v>
      </c>
    </row>
    <row r="13" spans="1:2" x14ac:dyDescent="0.25">
      <c r="A13">
        <v>24</v>
      </c>
      <c r="B13">
        <v>183426</v>
      </c>
    </row>
    <row r="14" spans="1:2" x14ac:dyDescent="0.25">
      <c r="A14">
        <v>26</v>
      </c>
      <c r="B14">
        <v>355825</v>
      </c>
    </row>
    <row r="15" spans="1:2" x14ac:dyDescent="0.25">
      <c r="A15">
        <v>28</v>
      </c>
      <c r="B15">
        <v>789582</v>
      </c>
    </row>
    <row r="16" spans="1:2" x14ac:dyDescent="0.25">
      <c r="A16">
        <v>30</v>
      </c>
      <c r="B16">
        <v>541855</v>
      </c>
    </row>
    <row r="17" spans="1:2" x14ac:dyDescent="0.25">
      <c r="A17">
        <v>32</v>
      </c>
      <c r="B17">
        <v>530939</v>
      </c>
    </row>
    <row r="18" spans="1:2" x14ac:dyDescent="0.25">
      <c r="A18">
        <v>34</v>
      </c>
      <c r="B18">
        <v>583615</v>
      </c>
    </row>
    <row r="19" spans="1:2" x14ac:dyDescent="0.25">
      <c r="A19">
        <v>36</v>
      </c>
      <c r="B19">
        <v>440301</v>
      </c>
    </row>
    <row r="20" spans="1:2" x14ac:dyDescent="0.25">
      <c r="A20">
        <v>38</v>
      </c>
      <c r="B20">
        <v>256525</v>
      </c>
    </row>
    <row r="21" spans="1:2" x14ac:dyDescent="0.25">
      <c r="A21">
        <v>40</v>
      </c>
      <c r="B21">
        <v>141638</v>
      </c>
    </row>
    <row r="22" spans="1:2" x14ac:dyDescent="0.25">
      <c r="A22">
        <v>42</v>
      </c>
      <c r="B22">
        <v>78511</v>
      </c>
    </row>
    <row r="23" spans="1:2" x14ac:dyDescent="0.25">
      <c r="A23">
        <v>44</v>
      </c>
      <c r="B23">
        <v>31013</v>
      </c>
    </row>
    <row r="24" spans="1:2" x14ac:dyDescent="0.25">
      <c r="A24">
        <v>46</v>
      </c>
      <c r="B24">
        <v>7747</v>
      </c>
    </row>
    <row r="25" spans="1:2" x14ac:dyDescent="0.25">
      <c r="A25">
        <v>48</v>
      </c>
      <c r="B25">
        <v>10165</v>
      </c>
    </row>
    <row r="26" spans="1:2" x14ac:dyDescent="0.25">
      <c r="A26">
        <v>50</v>
      </c>
      <c r="B26">
        <v>223</v>
      </c>
    </row>
    <row r="27" spans="1:2" x14ac:dyDescent="0.25">
      <c r="A27">
        <v>52</v>
      </c>
      <c r="B27">
        <v>109</v>
      </c>
    </row>
    <row r="28" spans="1:2" x14ac:dyDescent="0.25">
      <c r="A28">
        <v>54</v>
      </c>
      <c r="B28">
        <v>38</v>
      </c>
    </row>
    <row r="29" spans="1:2" x14ac:dyDescent="0.25">
      <c r="A29">
        <v>56</v>
      </c>
      <c r="B29">
        <v>11</v>
      </c>
    </row>
    <row r="30" spans="1:2" x14ac:dyDescent="0.25">
      <c r="A30">
        <v>58</v>
      </c>
      <c r="B30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3894-F0CC-4AD5-A6A6-E0B947481212}">
  <dimension ref="A1:B33"/>
  <sheetViews>
    <sheetView workbookViewId="0"/>
  </sheetViews>
  <sheetFormatPr baseColWidth="10" defaultRowHeight="15" x14ac:dyDescent="0.25"/>
  <cols>
    <col min="1" max="1" width="12" bestFit="1" customWidth="1"/>
    <col min="2" max="2" width="7" bestFit="1" customWidth="1"/>
  </cols>
  <sheetData>
    <row r="1" spans="1:2" x14ac:dyDescent="0.25">
      <c r="A1" t="s">
        <v>9</v>
      </c>
      <c r="B1" t="s">
        <v>1</v>
      </c>
    </row>
    <row r="2" spans="1:2" x14ac:dyDescent="0.25">
      <c r="A2">
        <v>2</v>
      </c>
      <c r="B2">
        <v>157517</v>
      </c>
    </row>
    <row r="3" spans="1:2" x14ac:dyDescent="0.25">
      <c r="A3">
        <v>4</v>
      </c>
      <c r="B3">
        <v>192297</v>
      </c>
    </row>
    <row r="4" spans="1:2" x14ac:dyDescent="0.25">
      <c r="A4">
        <v>6</v>
      </c>
      <c r="B4">
        <v>268190</v>
      </c>
    </row>
    <row r="5" spans="1:2" x14ac:dyDescent="0.25">
      <c r="A5">
        <v>8</v>
      </c>
      <c r="B5">
        <v>282825</v>
      </c>
    </row>
    <row r="6" spans="1:2" x14ac:dyDescent="0.25">
      <c r="A6">
        <v>10</v>
      </c>
      <c r="B6">
        <v>329443</v>
      </c>
    </row>
    <row r="7" spans="1:2" x14ac:dyDescent="0.25">
      <c r="A7">
        <v>12</v>
      </c>
      <c r="B7">
        <v>422508</v>
      </c>
    </row>
    <row r="8" spans="1:2" x14ac:dyDescent="0.25">
      <c r="A8">
        <v>14</v>
      </c>
      <c r="B8">
        <v>509273</v>
      </c>
    </row>
    <row r="9" spans="1:2" x14ac:dyDescent="0.25">
      <c r="A9">
        <v>16</v>
      </c>
      <c r="B9">
        <v>458700</v>
      </c>
    </row>
    <row r="10" spans="1:2" x14ac:dyDescent="0.25">
      <c r="A10">
        <v>18</v>
      </c>
      <c r="B10">
        <v>388732</v>
      </c>
    </row>
    <row r="11" spans="1:2" x14ac:dyDescent="0.25">
      <c r="A11">
        <v>20</v>
      </c>
      <c r="B11">
        <v>421037</v>
      </c>
    </row>
    <row r="12" spans="1:2" x14ac:dyDescent="0.25">
      <c r="A12">
        <v>22</v>
      </c>
      <c r="B12">
        <v>573607</v>
      </c>
    </row>
    <row r="13" spans="1:2" x14ac:dyDescent="0.25">
      <c r="A13">
        <v>24</v>
      </c>
      <c r="B13">
        <v>660035</v>
      </c>
    </row>
    <row r="14" spans="1:2" x14ac:dyDescent="0.25">
      <c r="A14">
        <v>26</v>
      </c>
      <c r="B14">
        <v>491590</v>
      </c>
    </row>
    <row r="15" spans="1:2" x14ac:dyDescent="0.25">
      <c r="A15">
        <v>28</v>
      </c>
      <c r="B15">
        <v>367157</v>
      </c>
    </row>
    <row r="16" spans="1:2" x14ac:dyDescent="0.25">
      <c r="A16">
        <v>30</v>
      </c>
      <c r="B16">
        <v>388906</v>
      </c>
    </row>
    <row r="17" spans="1:2" x14ac:dyDescent="0.25">
      <c r="A17">
        <v>32</v>
      </c>
      <c r="B17">
        <v>346994</v>
      </c>
    </row>
    <row r="18" spans="1:2" x14ac:dyDescent="0.25">
      <c r="A18">
        <v>34</v>
      </c>
      <c r="B18">
        <v>291578</v>
      </c>
    </row>
    <row r="19" spans="1:2" x14ac:dyDescent="0.25">
      <c r="A19">
        <v>36</v>
      </c>
      <c r="B19">
        <v>268311</v>
      </c>
    </row>
    <row r="20" spans="1:2" x14ac:dyDescent="0.25">
      <c r="A20">
        <v>38</v>
      </c>
      <c r="B20">
        <v>163847</v>
      </c>
    </row>
    <row r="21" spans="1:2" x14ac:dyDescent="0.25">
      <c r="A21">
        <v>40</v>
      </c>
      <c r="B21">
        <v>108907</v>
      </c>
    </row>
    <row r="22" spans="1:2" x14ac:dyDescent="0.25">
      <c r="A22">
        <v>42</v>
      </c>
      <c r="B22">
        <v>61040</v>
      </c>
    </row>
    <row r="23" spans="1:2" x14ac:dyDescent="0.25">
      <c r="A23">
        <v>44</v>
      </c>
      <c r="B23">
        <v>33253</v>
      </c>
    </row>
    <row r="24" spans="1:2" x14ac:dyDescent="0.25">
      <c r="A24">
        <v>46</v>
      </c>
      <c r="B24">
        <v>20531</v>
      </c>
    </row>
    <row r="25" spans="1:2" x14ac:dyDescent="0.25">
      <c r="A25">
        <v>48</v>
      </c>
      <c r="B25">
        <v>5501</v>
      </c>
    </row>
    <row r="26" spans="1:2" x14ac:dyDescent="0.25">
      <c r="A26">
        <v>50</v>
      </c>
      <c r="B26">
        <v>3040</v>
      </c>
    </row>
    <row r="27" spans="1:2" x14ac:dyDescent="0.25">
      <c r="A27">
        <v>52</v>
      </c>
      <c r="B27">
        <v>441</v>
      </c>
    </row>
    <row r="28" spans="1:2" x14ac:dyDescent="0.25">
      <c r="A28">
        <v>54</v>
      </c>
      <c r="B28">
        <v>61</v>
      </c>
    </row>
    <row r="29" spans="1:2" x14ac:dyDescent="0.25">
      <c r="A29">
        <v>56</v>
      </c>
      <c r="B29">
        <v>13</v>
      </c>
    </row>
    <row r="30" spans="1:2" x14ac:dyDescent="0.25">
      <c r="A30">
        <v>58</v>
      </c>
      <c r="B30">
        <v>5</v>
      </c>
    </row>
    <row r="31" spans="1:2" x14ac:dyDescent="0.25">
      <c r="A31">
        <v>60</v>
      </c>
      <c r="B31">
        <v>10</v>
      </c>
    </row>
    <row r="32" spans="1:2" x14ac:dyDescent="0.25">
      <c r="A32">
        <v>62</v>
      </c>
      <c r="B32">
        <v>1</v>
      </c>
    </row>
    <row r="33" spans="1:2" x14ac:dyDescent="0.25">
      <c r="A33">
        <v>64</v>
      </c>
      <c r="B33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34CC-AA35-4339-B769-A9056F5E45B3}">
  <dimension ref="A1:B32"/>
  <sheetViews>
    <sheetView workbookViewId="0"/>
  </sheetViews>
  <sheetFormatPr baseColWidth="10" defaultRowHeight="15" x14ac:dyDescent="0.25"/>
  <cols>
    <col min="1" max="1" width="12" bestFit="1" customWidth="1"/>
    <col min="2" max="2" width="8" bestFit="1" customWidth="1"/>
  </cols>
  <sheetData>
    <row r="1" spans="1:2" x14ac:dyDescent="0.25">
      <c r="A1" t="s">
        <v>9</v>
      </c>
      <c r="B1" t="s">
        <v>1</v>
      </c>
    </row>
    <row r="2" spans="1:2" x14ac:dyDescent="0.25">
      <c r="A2">
        <v>2</v>
      </c>
      <c r="B2">
        <v>132934</v>
      </c>
    </row>
    <row r="3" spans="1:2" x14ac:dyDescent="0.25">
      <c r="A3">
        <v>4</v>
      </c>
      <c r="B3">
        <v>134979</v>
      </c>
    </row>
    <row r="4" spans="1:2" x14ac:dyDescent="0.25">
      <c r="A4">
        <v>6</v>
      </c>
      <c r="B4">
        <v>211196</v>
      </c>
    </row>
    <row r="5" spans="1:2" x14ac:dyDescent="0.25">
      <c r="A5">
        <v>8</v>
      </c>
      <c r="B5">
        <v>393859</v>
      </c>
    </row>
    <row r="6" spans="1:2" x14ac:dyDescent="0.25">
      <c r="A6">
        <v>10</v>
      </c>
      <c r="B6">
        <v>607516</v>
      </c>
    </row>
    <row r="7" spans="1:2" x14ac:dyDescent="0.25">
      <c r="A7">
        <v>12</v>
      </c>
      <c r="B7">
        <v>869553</v>
      </c>
    </row>
    <row r="8" spans="1:2" x14ac:dyDescent="0.25">
      <c r="A8">
        <v>14</v>
      </c>
      <c r="B8">
        <v>1173144</v>
      </c>
    </row>
    <row r="9" spans="1:2" x14ac:dyDescent="0.25">
      <c r="A9">
        <v>16</v>
      </c>
      <c r="B9">
        <v>1303397</v>
      </c>
    </row>
    <row r="10" spans="1:2" x14ac:dyDescent="0.25">
      <c r="A10">
        <v>18</v>
      </c>
      <c r="B10">
        <v>1459215</v>
      </c>
    </row>
    <row r="11" spans="1:2" x14ac:dyDescent="0.25">
      <c r="A11">
        <v>20</v>
      </c>
      <c r="B11">
        <v>1532786</v>
      </c>
    </row>
    <row r="12" spans="1:2" x14ac:dyDescent="0.25">
      <c r="A12">
        <v>22</v>
      </c>
      <c r="B12">
        <v>2656826</v>
      </c>
    </row>
    <row r="13" spans="1:2" x14ac:dyDescent="0.25">
      <c r="A13">
        <v>24</v>
      </c>
      <c r="B13">
        <v>2364186</v>
      </c>
    </row>
    <row r="14" spans="1:2" x14ac:dyDescent="0.25">
      <c r="A14">
        <v>26</v>
      </c>
      <c r="B14">
        <v>2583002</v>
      </c>
    </row>
    <row r="15" spans="1:2" x14ac:dyDescent="0.25">
      <c r="A15">
        <v>28</v>
      </c>
      <c r="B15">
        <v>2263222</v>
      </c>
    </row>
    <row r="16" spans="1:2" x14ac:dyDescent="0.25">
      <c r="A16">
        <v>30</v>
      </c>
      <c r="B16">
        <v>1953412</v>
      </c>
    </row>
    <row r="17" spans="1:2" x14ac:dyDescent="0.25">
      <c r="A17">
        <v>32</v>
      </c>
      <c r="B17">
        <v>1540754</v>
      </c>
    </row>
    <row r="18" spans="1:2" x14ac:dyDescent="0.25">
      <c r="A18">
        <v>34</v>
      </c>
      <c r="B18">
        <v>918864</v>
      </c>
    </row>
    <row r="19" spans="1:2" x14ac:dyDescent="0.25">
      <c r="A19">
        <v>36</v>
      </c>
      <c r="B19">
        <v>570701</v>
      </c>
    </row>
    <row r="20" spans="1:2" x14ac:dyDescent="0.25">
      <c r="A20">
        <v>38</v>
      </c>
      <c r="B20">
        <v>317552</v>
      </c>
    </row>
    <row r="21" spans="1:2" x14ac:dyDescent="0.25">
      <c r="A21">
        <v>40</v>
      </c>
      <c r="B21">
        <v>170549</v>
      </c>
    </row>
    <row r="22" spans="1:2" x14ac:dyDescent="0.25">
      <c r="A22">
        <v>42</v>
      </c>
      <c r="B22">
        <v>74304</v>
      </c>
    </row>
    <row r="23" spans="1:2" x14ac:dyDescent="0.25">
      <c r="A23">
        <v>44</v>
      </c>
      <c r="B23">
        <v>52383</v>
      </c>
    </row>
    <row r="24" spans="1:2" x14ac:dyDescent="0.25">
      <c r="A24">
        <v>46</v>
      </c>
      <c r="B24">
        <v>17180</v>
      </c>
    </row>
    <row r="25" spans="1:2" x14ac:dyDescent="0.25">
      <c r="A25">
        <v>48</v>
      </c>
      <c r="B25">
        <v>7038</v>
      </c>
    </row>
    <row r="26" spans="1:2" x14ac:dyDescent="0.25">
      <c r="A26">
        <v>50</v>
      </c>
      <c r="B26">
        <v>3025</v>
      </c>
    </row>
    <row r="27" spans="1:2" x14ac:dyDescent="0.25">
      <c r="A27">
        <v>52</v>
      </c>
      <c r="B27">
        <v>433</v>
      </c>
    </row>
    <row r="28" spans="1:2" x14ac:dyDescent="0.25">
      <c r="A28">
        <v>54</v>
      </c>
      <c r="B28">
        <v>135</v>
      </c>
    </row>
    <row r="29" spans="1:2" x14ac:dyDescent="0.25">
      <c r="A29">
        <v>56</v>
      </c>
      <c r="B29">
        <v>24</v>
      </c>
    </row>
    <row r="30" spans="1:2" x14ac:dyDescent="0.25">
      <c r="A30">
        <v>58</v>
      </c>
      <c r="B30">
        <v>20</v>
      </c>
    </row>
    <row r="31" spans="1:2" x14ac:dyDescent="0.25">
      <c r="A31">
        <v>60</v>
      </c>
      <c r="B31">
        <v>10</v>
      </c>
    </row>
    <row r="32" spans="1:2" x14ac:dyDescent="0.25">
      <c r="A32">
        <v>62</v>
      </c>
      <c r="B3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3303-711D-4384-B478-5FB1AE7856CF}">
  <dimension ref="A1:B27"/>
  <sheetViews>
    <sheetView workbookViewId="0"/>
  </sheetViews>
  <sheetFormatPr baseColWidth="10" defaultRowHeight="15" x14ac:dyDescent="0.25"/>
  <cols>
    <col min="1" max="1" width="12" bestFit="1" customWidth="1"/>
    <col min="2" max="2" width="7" bestFit="1" customWidth="1"/>
  </cols>
  <sheetData>
    <row r="1" spans="1:2" x14ac:dyDescent="0.25">
      <c r="A1" t="s">
        <v>9</v>
      </c>
      <c r="B1" t="s">
        <v>1</v>
      </c>
    </row>
    <row r="2" spans="1:2" x14ac:dyDescent="0.25">
      <c r="A2">
        <v>2</v>
      </c>
      <c r="B2">
        <v>148686</v>
      </c>
    </row>
    <row r="3" spans="1:2" x14ac:dyDescent="0.25">
      <c r="A3">
        <v>4</v>
      </c>
      <c r="B3">
        <v>165214</v>
      </c>
    </row>
    <row r="4" spans="1:2" x14ac:dyDescent="0.25">
      <c r="A4">
        <v>6</v>
      </c>
      <c r="B4">
        <v>200949</v>
      </c>
    </row>
    <row r="5" spans="1:2" x14ac:dyDescent="0.25">
      <c r="A5">
        <v>8</v>
      </c>
      <c r="B5">
        <v>221869</v>
      </c>
    </row>
    <row r="6" spans="1:2" x14ac:dyDescent="0.25">
      <c r="A6">
        <v>10</v>
      </c>
      <c r="B6">
        <v>288443</v>
      </c>
    </row>
    <row r="7" spans="1:2" x14ac:dyDescent="0.25">
      <c r="A7">
        <v>12</v>
      </c>
      <c r="B7">
        <v>357107</v>
      </c>
    </row>
    <row r="8" spans="1:2" x14ac:dyDescent="0.25">
      <c r="A8">
        <v>14</v>
      </c>
      <c r="B8">
        <v>381113</v>
      </c>
    </row>
    <row r="9" spans="1:2" x14ac:dyDescent="0.25">
      <c r="A9">
        <v>16</v>
      </c>
      <c r="B9">
        <v>412177</v>
      </c>
    </row>
    <row r="10" spans="1:2" x14ac:dyDescent="0.25">
      <c r="A10">
        <v>18</v>
      </c>
      <c r="B10">
        <v>504537</v>
      </c>
    </row>
    <row r="11" spans="1:2" x14ac:dyDescent="0.25">
      <c r="A11">
        <v>20</v>
      </c>
      <c r="B11">
        <v>834563</v>
      </c>
    </row>
    <row r="12" spans="1:2" x14ac:dyDescent="0.25">
      <c r="A12">
        <v>22</v>
      </c>
      <c r="B12">
        <v>899915</v>
      </c>
    </row>
    <row r="13" spans="1:2" x14ac:dyDescent="0.25">
      <c r="A13">
        <v>24</v>
      </c>
      <c r="B13">
        <v>953132</v>
      </c>
    </row>
    <row r="14" spans="1:2" x14ac:dyDescent="0.25">
      <c r="A14">
        <v>26</v>
      </c>
      <c r="B14">
        <v>762976</v>
      </c>
    </row>
    <row r="15" spans="1:2" x14ac:dyDescent="0.25">
      <c r="A15">
        <v>28</v>
      </c>
      <c r="B15">
        <v>804490</v>
      </c>
    </row>
    <row r="16" spans="1:2" x14ac:dyDescent="0.25">
      <c r="A16">
        <v>30</v>
      </c>
      <c r="B16">
        <v>697263</v>
      </c>
    </row>
    <row r="17" spans="1:2" x14ac:dyDescent="0.25">
      <c r="A17">
        <v>32</v>
      </c>
      <c r="B17">
        <v>525999</v>
      </c>
    </row>
    <row r="18" spans="1:2" x14ac:dyDescent="0.25">
      <c r="A18">
        <v>34</v>
      </c>
      <c r="B18">
        <v>502630</v>
      </c>
    </row>
    <row r="19" spans="1:2" x14ac:dyDescent="0.25">
      <c r="A19">
        <v>36</v>
      </c>
      <c r="B19">
        <v>282105</v>
      </c>
    </row>
    <row r="20" spans="1:2" x14ac:dyDescent="0.25">
      <c r="A20">
        <v>38</v>
      </c>
      <c r="B20">
        <v>137274</v>
      </c>
    </row>
    <row r="21" spans="1:2" x14ac:dyDescent="0.25">
      <c r="A21">
        <v>40</v>
      </c>
      <c r="B21">
        <v>66894</v>
      </c>
    </row>
    <row r="22" spans="1:2" x14ac:dyDescent="0.25">
      <c r="A22">
        <v>42</v>
      </c>
      <c r="B22">
        <v>23966</v>
      </c>
    </row>
    <row r="23" spans="1:2" x14ac:dyDescent="0.25">
      <c r="A23">
        <v>44</v>
      </c>
      <c r="B23">
        <v>7252</v>
      </c>
    </row>
    <row r="24" spans="1:2" x14ac:dyDescent="0.25">
      <c r="A24">
        <v>46</v>
      </c>
      <c r="B24">
        <v>1580</v>
      </c>
    </row>
    <row r="25" spans="1:2" x14ac:dyDescent="0.25">
      <c r="A25">
        <v>48</v>
      </c>
      <c r="B25">
        <v>138</v>
      </c>
    </row>
    <row r="26" spans="1:2" x14ac:dyDescent="0.25">
      <c r="A26">
        <v>50</v>
      </c>
      <c r="B26">
        <v>5</v>
      </c>
    </row>
    <row r="27" spans="1:2" x14ac:dyDescent="0.25">
      <c r="A27">
        <v>52</v>
      </c>
      <c r="B27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0610-A74A-4074-BCED-00FBADAE3A57}">
  <dimension ref="A1:B31"/>
  <sheetViews>
    <sheetView workbookViewId="0"/>
  </sheetViews>
  <sheetFormatPr baseColWidth="10" defaultRowHeight="15" x14ac:dyDescent="0.25"/>
  <cols>
    <col min="1" max="1" width="12" bestFit="1" customWidth="1"/>
    <col min="2" max="2" width="8" bestFit="1" customWidth="1"/>
  </cols>
  <sheetData>
    <row r="1" spans="1:2" x14ac:dyDescent="0.25">
      <c r="A1" t="s">
        <v>9</v>
      </c>
      <c r="B1" t="s">
        <v>5</v>
      </c>
    </row>
    <row r="2" spans="1:2" x14ac:dyDescent="0.25">
      <c r="A2">
        <v>2</v>
      </c>
      <c r="B2">
        <v>274643</v>
      </c>
    </row>
    <row r="3" spans="1:2" x14ac:dyDescent="0.25">
      <c r="A3">
        <v>4</v>
      </c>
      <c r="B3">
        <v>243872</v>
      </c>
    </row>
    <row r="4" spans="1:2" x14ac:dyDescent="0.25">
      <c r="A4">
        <v>6</v>
      </c>
      <c r="B4">
        <v>224469</v>
      </c>
    </row>
    <row r="5" spans="1:2" x14ac:dyDescent="0.25">
      <c r="A5">
        <v>8</v>
      </c>
      <c r="B5">
        <v>326781</v>
      </c>
    </row>
    <row r="6" spans="1:2" x14ac:dyDescent="0.25">
      <c r="A6">
        <v>10</v>
      </c>
      <c r="B6">
        <v>522891</v>
      </c>
    </row>
    <row r="7" spans="1:2" x14ac:dyDescent="0.25">
      <c r="A7">
        <v>12</v>
      </c>
      <c r="B7">
        <v>775098</v>
      </c>
    </row>
    <row r="8" spans="1:2" x14ac:dyDescent="0.25">
      <c r="A8">
        <v>14</v>
      </c>
      <c r="B8">
        <v>898955</v>
      </c>
    </row>
    <row r="9" spans="1:2" x14ac:dyDescent="0.25">
      <c r="A9">
        <v>16</v>
      </c>
      <c r="B9">
        <v>1067978</v>
      </c>
    </row>
    <row r="10" spans="1:2" x14ac:dyDescent="0.25">
      <c r="A10">
        <v>18</v>
      </c>
      <c r="B10">
        <v>1225298</v>
      </c>
    </row>
    <row r="11" spans="1:2" x14ac:dyDescent="0.25">
      <c r="A11">
        <v>20</v>
      </c>
      <c r="B11">
        <v>1125917</v>
      </c>
    </row>
    <row r="12" spans="1:2" x14ac:dyDescent="0.25">
      <c r="A12">
        <v>22</v>
      </c>
      <c r="B12">
        <v>1080165</v>
      </c>
    </row>
    <row r="13" spans="1:2" x14ac:dyDescent="0.25">
      <c r="A13">
        <v>24</v>
      </c>
      <c r="B13">
        <v>1160459</v>
      </c>
    </row>
    <row r="14" spans="1:2" x14ac:dyDescent="0.25">
      <c r="A14">
        <v>26</v>
      </c>
      <c r="B14">
        <v>1179086</v>
      </c>
    </row>
    <row r="15" spans="1:2" x14ac:dyDescent="0.25">
      <c r="A15">
        <v>28</v>
      </c>
      <c r="B15">
        <v>987303</v>
      </c>
    </row>
    <row r="16" spans="1:2" x14ac:dyDescent="0.25">
      <c r="A16">
        <v>30</v>
      </c>
      <c r="B16">
        <v>847415</v>
      </c>
    </row>
    <row r="17" spans="1:2" x14ac:dyDescent="0.25">
      <c r="A17">
        <v>32</v>
      </c>
      <c r="B17">
        <v>736190</v>
      </c>
    </row>
    <row r="18" spans="1:2" x14ac:dyDescent="0.25">
      <c r="A18">
        <v>34</v>
      </c>
      <c r="B18">
        <v>632764</v>
      </c>
    </row>
    <row r="19" spans="1:2" x14ac:dyDescent="0.25">
      <c r="A19">
        <v>36</v>
      </c>
      <c r="B19">
        <v>427877</v>
      </c>
    </row>
    <row r="20" spans="1:2" x14ac:dyDescent="0.25">
      <c r="A20">
        <v>38</v>
      </c>
      <c r="B20">
        <v>354959</v>
      </c>
    </row>
    <row r="21" spans="1:2" x14ac:dyDescent="0.25">
      <c r="A21">
        <v>40</v>
      </c>
      <c r="B21">
        <v>286795</v>
      </c>
    </row>
    <row r="22" spans="1:2" x14ac:dyDescent="0.25">
      <c r="A22">
        <v>42</v>
      </c>
      <c r="B22">
        <v>175776</v>
      </c>
    </row>
    <row r="23" spans="1:2" x14ac:dyDescent="0.25">
      <c r="A23">
        <v>44</v>
      </c>
      <c r="B23">
        <v>98311</v>
      </c>
    </row>
    <row r="24" spans="1:2" x14ac:dyDescent="0.25">
      <c r="A24">
        <v>46</v>
      </c>
      <c r="B24">
        <v>55632</v>
      </c>
    </row>
    <row r="25" spans="1:2" x14ac:dyDescent="0.25">
      <c r="A25">
        <v>48</v>
      </c>
      <c r="B25">
        <v>30668</v>
      </c>
    </row>
    <row r="26" spans="1:2" x14ac:dyDescent="0.25">
      <c r="A26">
        <v>50</v>
      </c>
      <c r="B26">
        <v>12949</v>
      </c>
    </row>
    <row r="27" spans="1:2" x14ac:dyDescent="0.25">
      <c r="A27">
        <v>52</v>
      </c>
      <c r="B27">
        <v>6791</v>
      </c>
    </row>
    <row r="28" spans="1:2" x14ac:dyDescent="0.25">
      <c r="A28">
        <v>54</v>
      </c>
      <c r="B28">
        <v>2603</v>
      </c>
    </row>
    <row r="29" spans="1:2" x14ac:dyDescent="0.25">
      <c r="A29">
        <v>56</v>
      </c>
      <c r="B29">
        <v>714</v>
      </c>
    </row>
    <row r="30" spans="1:2" x14ac:dyDescent="0.25">
      <c r="A30">
        <v>58</v>
      </c>
      <c r="B30">
        <v>87</v>
      </c>
    </row>
    <row r="31" spans="1:2" x14ac:dyDescent="0.25">
      <c r="A31">
        <v>60</v>
      </c>
      <c r="B3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3938-B24D-421A-8054-F9315439A77E}">
  <dimension ref="A1:B32"/>
  <sheetViews>
    <sheetView workbookViewId="0"/>
  </sheetViews>
  <sheetFormatPr baseColWidth="10" defaultRowHeight="15" x14ac:dyDescent="0.25"/>
  <cols>
    <col min="1" max="1" width="12" bestFit="1" customWidth="1"/>
    <col min="2" max="2" width="7" bestFit="1" customWidth="1"/>
  </cols>
  <sheetData>
    <row r="1" spans="1:2" x14ac:dyDescent="0.25">
      <c r="A1" t="s">
        <v>9</v>
      </c>
      <c r="B1" t="s">
        <v>5</v>
      </c>
    </row>
    <row r="2" spans="1:2" x14ac:dyDescent="0.25">
      <c r="A2">
        <v>2</v>
      </c>
      <c r="B2">
        <v>298773</v>
      </c>
    </row>
    <row r="3" spans="1:2" x14ac:dyDescent="0.25">
      <c r="A3">
        <v>4</v>
      </c>
      <c r="B3">
        <v>255130</v>
      </c>
    </row>
    <row r="4" spans="1:2" x14ac:dyDescent="0.25">
      <c r="A4">
        <v>6</v>
      </c>
      <c r="B4">
        <v>232731</v>
      </c>
    </row>
    <row r="5" spans="1:2" x14ac:dyDescent="0.25">
      <c r="A5">
        <v>8</v>
      </c>
      <c r="B5">
        <v>280697</v>
      </c>
    </row>
    <row r="6" spans="1:2" x14ac:dyDescent="0.25">
      <c r="A6">
        <v>10</v>
      </c>
      <c r="B6">
        <v>281644</v>
      </c>
    </row>
    <row r="7" spans="1:2" x14ac:dyDescent="0.25">
      <c r="A7">
        <v>12</v>
      </c>
      <c r="B7">
        <v>332065</v>
      </c>
    </row>
    <row r="8" spans="1:2" x14ac:dyDescent="0.25">
      <c r="A8">
        <v>14</v>
      </c>
      <c r="B8">
        <v>302473</v>
      </c>
    </row>
    <row r="9" spans="1:2" x14ac:dyDescent="0.25">
      <c r="A9">
        <v>16</v>
      </c>
      <c r="B9">
        <v>400507</v>
      </c>
    </row>
    <row r="10" spans="1:2" x14ac:dyDescent="0.25">
      <c r="A10">
        <v>18</v>
      </c>
      <c r="B10">
        <v>437629</v>
      </c>
    </row>
    <row r="11" spans="1:2" x14ac:dyDescent="0.25">
      <c r="A11">
        <v>20</v>
      </c>
      <c r="B11">
        <v>491840</v>
      </c>
    </row>
    <row r="12" spans="1:2" x14ac:dyDescent="0.25">
      <c r="A12">
        <v>22</v>
      </c>
      <c r="B12">
        <v>431820</v>
      </c>
    </row>
    <row r="13" spans="1:2" x14ac:dyDescent="0.25">
      <c r="A13">
        <v>24</v>
      </c>
      <c r="B13">
        <v>522548</v>
      </c>
    </row>
    <row r="14" spans="1:2" x14ac:dyDescent="0.25">
      <c r="A14">
        <v>26</v>
      </c>
      <c r="B14">
        <v>544923</v>
      </c>
    </row>
    <row r="15" spans="1:2" x14ac:dyDescent="0.25">
      <c r="A15">
        <v>28</v>
      </c>
      <c r="B15">
        <v>507234</v>
      </c>
    </row>
    <row r="16" spans="1:2" x14ac:dyDescent="0.25">
      <c r="A16">
        <v>30</v>
      </c>
      <c r="B16">
        <v>431418</v>
      </c>
    </row>
    <row r="17" spans="1:2" x14ac:dyDescent="0.25">
      <c r="A17">
        <v>32</v>
      </c>
      <c r="B17">
        <v>441675</v>
      </c>
    </row>
    <row r="18" spans="1:2" x14ac:dyDescent="0.25">
      <c r="A18">
        <v>34</v>
      </c>
      <c r="B18">
        <v>453452</v>
      </c>
    </row>
    <row r="19" spans="1:2" x14ac:dyDescent="0.25">
      <c r="A19">
        <v>36</v>
      </c>
      <c r="B19">
        <v>335882</v>
      </c>
    </row>
    <row r="20" spans="1:2" x14ac:dyDescent="0.25">
      <c r="A20">
        <v>38</v>
      </c>
      <c r="B20">
        <v>247634</v>
      </c>
    </row>
    <row r="21" spans="1:2" x14ac:dyDescent="0.25">
      <c r="A21">
        <v>40</v>
      </c>
      <c r="B21">
        <v>182441</v>
      </c>
    </row>
    <row r="22" spans="1:2" x14ac:dyDescent="0.25">
      <c r="A22">
        <v>42</v>
      </c>
      <c r="B22">
        <v>131940</v>
      </c>
    </row>
    <row r="23" spans="1:2" x14ac:dyDescent="0.25">
      <c r="A23">
        <v>44</v>
      </c>
      <c r="B23">
        <v>96121</v>
      </c>
    </row>
    <row r="24" spans="1:2" x14ac:dyDescent="0.25">
      <c r="A24">
        <v>46</v>
      </c>
      <c r="B24">
        <v>70049</v>
      </c>
    </row>
    <row r="25" spans="1:2" x14ac:dyDescent="0.25">
      <c r="A25">
        <v>48</v>
      </c>
      <c r="B25">
        <v>47065</v>
      </c>
    </row>
    <row r="26" spans="1:2" x14ac:dyDescent="0.25">
      <c r="A26">
        <v>50</v>
      </c>
      <c r="B26">
        <v>26045</v>
      </c>
    </row>
    <row r="27" spans="1:2" x14ac:dyDescent="0.25">
      <c r="A27">
        <v>52</v>
      </c>
      <c r="B27">
        <v>14763</v>
      </c>
    </row>
    <row r="28" spans="1:2" x14ac:dyDescent="0.25">
      <c r="A28">
        <v>54</v>
      </c>
      <c r="B28">
        <v>5811</v>
      </c>
    </row>
    <row r="29" spans="1:2" x14ac:dyDescent="0.25">
      <c r="A29">
        <v>56</v>
      </c>
      <c r="B29">
        <v>2003</v>
      </c>
    </row>
    <row r="30" spans="1:2" x14ac:dyDescent="0.25">
      <c r="A30">
        <v>58</v>
      </c>
      <c r="B30">
        <v>1638</v>
      </c>
    </row>
    <row r="31" spans="1:2" x14ac:dyDescent="0.25">
      <c r="A31">
        <v>60</v>
      </c>
      <c r="B31">
        <v>75</v>
      </c>
    </row>
    <row r="32" spans="1:2" x14ac:dyDescent="0.25">
      <c r="A32">
        <v>62</v>
      </c>
      <c r="B32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E3A3-7B48-486C-A481-742F56EAF2D3}">
  <dimension ref="A1:B29"/>
  <sheetViews>
    <sheetView workbookViewId="0"/>
  </sheetViews>
  <sheetFormatPr baseColWidth="10" defaultRowHeight="15" x14ac:dyDescent="0.25"/>
  <cols>
    <col min="1" max="1" width="12" bestFit="1" customWidth="1"/>
    <col min="2" max="2" width="8" bestFit="1" customWidth="1"/>
  </cols>
  <sheetData>
    <row r="1" spans="1:2" x14ac:dyDescent="0.25">
      <c r="A1" t="s">
        <v>9</v>
      </c>
      <c r="B1" t="s">
        <v>5</v>
      </c>
    </row>
    <row r="2" spans="1:2" x14ac:dyDescent="0.25">
      <c r="A2">
        <v>2</v>
      </c>
      <c r="B2">
        <v>273663</v>
      </c>
    </row>
    <row r="3" spans="1:2" x14ac:dyDescent="0.25">
      <c r="A3">
        <v>4</v>
      </c>
      <c r="B3">
        <v>244497</v>
      </c>
    </row>
    <row r="4" spans="1:2" x14ac:dyDescent="0.25">
      <c r="A4">
        <v>6</v>
      </c>
      <c r="B4">
        <v>376700</v>
      </c>
    </row>
    <row r="5" spans="1:2" x14ac:dyDescent="0.25">
      <c r="A5">
        <v>8</v>
      </c>
      <c r="B5">
        <v>671232</v>
      </c>
    </row>
    <row r="6" spans="1:2" x14ac:dyDescent="0.25">
      <c r="A6">
        <v>10</v>
      </c>
      <c r="B6">
        <v>773520</v>
      </c>
    </row>
    <row r="7" spans="1:2" x14ac:dyDescent="0.25">
      <c r="A7">
        <v>12</v>
      </c>
      <c r="B7">
        <v>1038811</v>
      </c>
    </row>
    <row r="8" spans="1:2" x14ac:dyDescent="0.25">
      <c r="A8">
        <v>14</v>
      </c>
      <c r="B8">
        <v>1174072</v>
      </c>
    </row>
    <row r="9" spans="1:2" x14ac:dyDescent="0.25">
      <c r="A9">
        <v>16</v>
      </c>
      <c r="B9">
        <v>1298166</v>
      </c>
    </row>
    <row r="10" spans="1:2" x14ac:dyDescent="0.25">
      <c r="A10">
        <v>18</v>
      </c>
      <c r="B10">
        <v>1420069</v>
      </c>
    </row>
    <row r="11" spans="1:2" x14ac:dyDescent="0.25">
      <c r="A11">
        <v>20</v>
      </c>
      <c r="B11">
        <v>1602028</v>
      </c>
    </row>
    <row r="12" spans="1:2" x14ac:dyDescent="0.25">
      <c r="A12">
        <v>22</v>
      </c>
      <c r="B12">
        <v>1511651</v>
      </c>
    </row>
    <row r="13" spans="1:2" x14ac:dyDescent="0.25">
      <c r="A13">
        <v>24</v>
      </c>
      <c r="B13">
        <v>1397649</v>
      </c>
    </row>
    <row r="14" spans="1:2" x14ac:dyDescent="0.25">
      <c r="A14">
        <v>26</v>
      </c>
      <c r="B14">
        <v>1275569</v>
      </c>
    </row>
    <row r="15" spans="1:2" x14ac:dyDescent="0.25">
      <c r="A15">
        <v>28</v>
      </c>
      <c r="B15">
        <v>1035875</v>
      </c>
    </row>
    <row r="16" spans="1:2" x14ac:dyDescent="0.25">
      <c r="A16">
        <v>30</v>
      </c>
      <c r="B16">
        <v>900127</v>
      </c>
    </row>
    <row r="17" spans="1:2" x14ac:dyDescent="0.25">
      <c r="A17">
        <v>32</v>
      </c>
      <c r="B17">
        <v>680310</v>
      </c>
    </row>
    <row r="18" spans="1:2" x14ac:dyDescent="0.25">
      <c r="A18">
        <v>34</v>
      </c>
      <c r="B18">
        <v>558676</v>
      </c>
    </row>
    <row r="19" spans="1:2" x14ac:dyDescent="0.25">
      <c r="A19">
        <v>36</v>
      </c>
      <c r="B19">
        <v>432070</v>
      </c>
    </row>
    <row r="20" spans="1:2" x14ac:dyDescent="0.25">
      <c r="A20">
        <v>38</v>
      </c>
      <c r="B20">
        <v>263815</v>
      </c>
    </row>
    <row r="21" spans="1:2" x14ac:dyDescent="0.25">
      <c r="A21">
        <v>40</v>
      </c>
      <c r="B21">
        <v>168227</v>
      </c>
    </row>
    <row r="22" spans="1:2" x14ac:dyDescent="0.25">
      <c r="A22">
        <v>42</v>
      </c>
      <c r="B22">
        <v>85530</v>
      </c>
    </row>
    <row r="23" spans="1:2" x14ac:dyDescent="0.25">
      <c r="A23">
        <v>44</v>
      </c>
      <c r="B23">
        <v>46339</v>
      </c>
    </row>
    <row r="24" spans="1:2" x14ac:dyDescent="0.25">
      <c r="A24">
        <v>46</v>
      </c>
      <c r="B24">
        <v>16920</v>
      </c>
    </row>
    <row r="25" spans="1:2" x14ac:dyDescent="0.25">
      <c r="A25">
        <v>48</v>
      </c>
      <c r="B25">
        <v>3865</v>
      </c>
    </row>
    <row r="26" spans="1:2" x14ac:dyDescent="0.25">
      <c r="A26">
        <v>50</v>
      </c>
      <c r="B26">
        <v>1577</v>
      </c>
    </row>
    <row r="27" spans="1:2" x14ac:dyDescent="0.25">
      <c r="A27">
        <v>52</v>
      </c>
      <c r="B27">
        <v>866</v>
      </c>
    </row>
    <row r="28" spans="1:2" x14ac:dyDescent="0.25">
      <c r="A28">
        <v>54</v>
      </c>
      <c r="B28">
        <v>140</v>
      </c>
    </row>
    <row r="29" spans="1:2" x14ac:dyDescent="0.25">
      <c r="A29">
        <v>56</v>
      </c>
      <c r="B29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6CEB-6A17-4939-A3DB-CA9D0D955DB8}">
  <dimension ref="A1:B30"/>
  <sheetViews>
    <sheetView workbookViewId="0"/>
  </sheetViews>
  <sheetFormatPr baseColWidth="10" defaultRowHeight="15" x14ac:dyDescent="0.25"/>
  <cols>
    <col min="1" max="1" width="12" bestFit="1" customWidth="1"/>
    <col min="2" max="2" width="8" bestFit="1" customWidth="1"/>
  </cols>
  <sheetData>
    <row r="1" spans="1:2" x14ac:dyDescent="0.25">
      <c r="A1" t="s">
        <v>9</v>
      </c>
      <c r="B1" t="s">
        <v>5</v>
      </c>
    </row>
    <row r="2" spans="1:2" x14ac:dyDescent="0.25">
      <c r="A2">
        <v>2</v>
      </c>
      <c r="B2">
        <v>290305</v>
      </c>
    </row>
    <row r="3" spans="1:2" x14ac:dyDescent="0.25">
      <c r="A3">
        <v>4</v>
      </c>
      <c r="B3">
        <v>244322</v>
      </c>
    </row>
    <row r="4" spans="1:2" x14ac:dyDescent="0.25">
      <c r="A4">
        <v>6</v>
      </c>
      <c r="B4">
        <v>217041</v>
      </c>
    </row>
    <row r="5" spans="1:2" x14ac:dyDescent="0.25">
      <c r="A5">
        <v>8</v>
      </c>
      <c r="B5">
        <v>270093</v>
      </c>
    </row>
    <row r="6" spans="1:2" x14ac:dyDescent="0.25">
      <c r="A6">
        <v>10</v>
      </c>
      <c r="B6">
        <v>469737</v>
      </c>
    </row>
    <row r="7" spans="1:2" x14ac:dyDescent="0.25">
      <c r="A7">
        <v>12</v>
      </c>
      <c r="B7">
        <v>523856</v>
      </c>
    </row>
    <row r="8" spans="1:2" x14ac:dyDescent="0.25">
      <c r="A8">
        <v>14</v>
      </c>
      <c r="B8">
        <v>637022</v>
      </c>
    </row>
    <row r="9" spans="1:2" x14ac:dyDescent="0.25">
      <c r="A9">
        <v>16</v>
      </c>
      <c r="B9">
        <v>934014</v>
      </c>
    </row>
    <row r="10" spans="1:2" x14ac:dyDescent="0.25">
      <c r="A10">
        <v>18</v>
      </c>
      <c r="B10">
        <v>968858</v>
      </c>
    </row>
    <row r="11" spans="1:2" x14ac:dyDescent="0.25">
      <c r="A11">
        <v>20</v>
      </c>
      <c r="B11">
        <v>996878</v>
      </c>
    </row>
    <row r="12" spans="1:2" x14ac:dyDescent="0.25">
      <c r="A12">
        <v>22</v>
      </c>
      <c r="B12">
        <v>1055824</v>
      </c>
    </row>
    <row r="13" spans="1:2" x14ac:dyDescent="0.25">
      <c r="A13">
        <v>24</v>
      </c>
      <c r="B13">
        <v>932228</v>
      </c>
    </row>
    <row r="14" spans="1:2" x14ac:dyDescent="0.25">
      <c r="A14">
        <v>26</v>
      </c>
      <c r="B14">
        <v>881124</v>
      </c>
    </row>
    <row r="15" spans="1:2" x14ac:dyDescent="0.25">
      <c r="A15">
        <v>28</v>
      </c>
      <c r="B15">
        <v>876246</v>
      </c>
    </row>
    <row r="16" spans="1:2" x14ac:dyDescent="0.25">
      <c r="A16">
        <v>30</v>
      </c>
      <c r="B16">
        <v>778070</v>
      </c>
    </row>
    <row r="17" spans="1:2" x14ac:dyDescent="0.25">
      <c r="A17">
        <v>32</v>
      </c>
      <c r="B17">
        <v>641415</v>
      </c>
    </row>
    <row r="18" spans="1:2" x14ac:dyDescent="0.25">
      <c r="A18">
        <v>34</v>
      </c>
      <c r="B18">
        <v>452361</v>
      </c>
    </row>
    <row r="19" spans="1:2" x14ac:dyDescent="0.25">
      <c r="A19">
        <v>36</v>
      </c>
      <c r="B19">
        <v>407441</v>
      </c>
    </row>
    <row r="20" spans="1:2" x14ac:dyDescent="0.25">
      <c r="A20">
        <v>38</v>
      </c>
      <c r="B20">
        <v>258165</v>
      </c>
    </row>
    <row r="21" spans="1:2" x14ac:dyDescent="0.25">
      <c r="A21">
        <v>40</v>
      </c>
      <c r="B21">
        <v>168105</v>
      </c>
    </row>
    <row r="22" spans="1:2" x14ac:dyDescent="0.25">
      <c r="A22">
        <v>42</v>
      </c>
      <c r="B22">
        <v>93086</v>
      </c>
    </row>
    <row r="23" spans="1:2" x14ac:dyDescent="0.25">
      <c r="A23">
        <v>44</v>
      </c>
      <c r="B23">
        <v>62366</v>
      </c>
    </row>
    <row r="24" spans="1:2" x14ac:dyDescent="0.25">
      <c r="A24">
        <v>46</v>
      </c>
      <c r="B24">
        <v>31592</v>
      </c>
    </row>
    <row r="25" spans="1:2" x14ac:dyDescent="0.25">
      <c r="A25">
        <v>48</v>
      </c>
      <c r="B25">
        <v>17919</v>
      </c>
    </row>
    <row r="26" spans="1:2" x14ac:dyDescent="0.25">
      <c r="A26">
        <v>50</v>
      </c>
      <c r="B26">
        <v>8577</v>
      </c>
    </row>
    <row r="27" spans="1:2" x14ac:dyDescent="0.25">
      <c r="A27">
        <v>52</v>
      </c>
      <c r="B27">
        <v>2710</v>
      </c>
    </row>
    <row r="28" spans="1:2" x14ac:dyDescent="0.25">
      <c r="A28">
        <v>54</v>
      </c>
      <c r="B28">
        <v>1843</v>
      </c>
    </row>
    <row r="29" spans="1:2" x14ac:dyDescent="0.25">
      <c r="A29">
        <v>56</v>
      </c>
      <c r="B29">
        <v>87</v>
      </c>
    </row>
    <row r="30" spans="1:2" x14ac:dyDescent="0.25">
      <c r="A30">
        <v>58</v>
      </c>
      <c r="B30"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992A-7CA4-4A9B-89C6-458954E1D2BB}">
  <dimension ref="A1:B28"/>
  <sheetViews>
    <sheetView workbookViewId="0"/>
  </sheetViews>
  <sheetFormatPr baseColWidth="10" defaultRowHeight="15" x14ac:dyDescent="0.25"/>
  <cols>
    <col min="1" max="1" width="12" bestFit="1" customWidth="1"/>
    <col min="2" max="2" width="8.28515625" bestFit="1" customWidth="1"/>
  </cols>
  <sheetData>
    <row r="1" spans="1:2" x14ac:dyDescent="0.25">
      <c r="A1" t="s">
        <v>9</v>
      </c>
      <c r="B1" t="s">
        <v>6</v>
      </c>
    </row>
    <row r="2" spans="1:2" x14ac:dyDescent="0.25">
      <c r="A2">
        <v>2</v>
      </c>
      <c r="B2">
        <v>1363590</v>
      </c>
    </row>
    <row r="3" spans="1:2" x14ac:dyDescent="0.25">
      <c r="A3">
        <v>4</v>
      </c>
      <c r="B3">
        <v>1296280</v>
      </c>
    </row>
    <row r="4" spans="1:2" x14ac:dyDescent="0.25">
      <c r="A4">
        <v>6</v>
      </c>
      <c r="B4">
        <v>1212563</v>
      </c>
    </row>
    <row r="5" spans="1:2" x14ac:dyDescent="0.25">
      <c r="A5">
        <v>8</v>
      </c>
      <c r="B5">
        <v>1185515</v>
      </c>
    </row>
    <row r="6" spans="1:2" x14ac:dyDescent="0.25">
      <c r="A6">
        <v>10</v>
      </c>
      <c r="B6">
        <v>1120562</v>
      </c>
    </row>
    <row r="7" spans="1:2" x14ac:dyDescent="0.25">
      <c r="A7">
        <v>12</v>
      </c>
      <c r="B7">
        <v>1116904</v>
      </c>
    </row>
    <row r="8" spans="1:2" x14ac:dyDescent="0.25">
      <c r="A8">
        <v>14</v>
      </c>
      <c r="B8">
        <v>992594</v>
      </c>
    </row>
    <row r="9" spans="1:2" x14ac:dyDescent="0.25">
      <c r="A9">
        <v>16</v>
      </c>
      <c r="B9">
        <v>810019</v>
      </c>
    </row>
    <row r="10" spans="1:2" x14ac:dyDescent="0.25">
      <c r="A10">
        <v>18</v>
      </c>
      <c r="B10">
        <v>622286</v>
      </c>
    </row>
    <row r="11" spans="1:2" x14ac:dyDescent="0.25">
      <c r="A11">
        <v>20</v>
      </c>
      <c r="B11">
        <v>455300</v>
      </c>
    </row>
    <row r="12" spans="1:2" x14ac:dyDescent="0.25">
      <c r="A12">
        <v>22</v>
      </c>
      <c r="B12">
        <v>328078</v>
      </c>
    </row>
    <row r="13" spans="1:2" x14ac:dyDescent="0.25">
      <c r="A13">
        <v>24</v>
      </c>
      <c r="B13">
        <v>244478</v>
      </c>
    </row>
    <row r="14" spans="1:2" x14ac:dyDescent="0.25">
      <c r="A14">
        <v>26</v>
      </c>
      <c r="B14">
        <v>161659</v>
      </c>
    </row>
    <row r="15" spans="1:2" x14ac:dyDescent="0.25">
      <c r="A15">
        <v>28</v>
      </c>
      <c r="B15">
        <v>116839</v>
      </c>
    </row>
    <row r="16" spans="1:2" x14ac:dyDescent="0.25">
      <c r="A16">
        <v>30</v>
      </c>
      <c r="B16">
        <v>68696</v>
      </c>
    </row>
    <row r="17" spans="1:2" x14ac:dyDescent="0.25">
      <c r="A17">
        <v>32</v>
      </c>
      <c r="B17">
        <v>48902</v>
      </c>
    </row>
    <row r="18" spans="1:2" x14ac:dyDescent="0.25">
      <c r="A18">
        <v>34</v>
      </c>
      <c r="B18">
        <v>25139</v>
      </c>
    </row>
    <row r="19" spans="1:2" x14ac:dyDescent="0.25">
      <c r="A19">
        <v>36</v>
      </c>
      <c r="B19">
        <v>16754</v>
      </c>
    </row>
    <row r="20" spans="1:2" x14ac:dyDescent="0.25">
      <c r="A20">
        <v>38</v>
      </c>
      <c r="B20">
        <v>8217</v>
      </c>
    </row>
    <row r="21" spans="1:2" x14ac:dyDescent="0.25">
      <c r="A21">
        <v>40</v>
      </c>
      <c r="B21">
        <v>6075</v>
      </c>
    </row>
    <row r="22" spans="1:2" x14ac:dyDescent="0.25">
      <c r="A22">
        <v>42</v>
      </c>
      <c r="B22">
        <v>4166</v>
      </c>
    </row>
    <row r="23" spans="1:2" x14ac:dyDescent="0.25">
      <c r="A23">
        <v>44</v>
      </c>
      <c r="B23">
        <v>2512</v>
      </c>
    </row>
    <row r="24" spans="1:2" x14ac:dyDescent="0.25">
      <c r="A24">
        <v>46</v>
      </c>
      <c r="B24">
        <v>1522</v>
      </c>
    </row>
    <row r="25" spans="1:2" x14ac:dyDescent="0.25">
      <c r="A25">
        <v>48</v>
      </c>
      <c r="B25">
        <v>1078</v>
      </c>
    </row>
    <row r="26" spans="1:2" x14ac:dyDescent="0.25">
      <c r="A26">
        <v>50</v>
      </c>
      <c r="B26">
        <v>1257</v>
      </c>
    </row>
    <row r="27" spans="1:2" x14ac:dyDescent="0.25">
      <c r="A27">
        <v>52</v>
      </c>
      <c r="B27">
        <v>945</v>
      </c>
    </row>
    <row r="28" spans="1:2" x14ac:dyDescent="0.25">
      <c r="A28">
        <v>54</v>
      </c>
      <c r="B28">
        <v>1500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BEB-69FE-4020-8C54-44D23779DF9D}">
  <dimension ref="A1:B29"/>
  <sheetViews>
    <sheetView workbookViewId="0"/>
  </sheetViews>
  <sheetFormatPr baseColWidth="10" defaultRowHeight="15" x14ac:dyDescent="0.25"/>
  <cols>
    <col min="1" max="1" width="12" bestFit="1" customWidth="1"/>
    <col min="2" max="2" width="8.28515625" bestFit="1" customWidth="1"/>
  </cols>
  <sheetData>
    <row r="1" spans="1:2" x14ac:dyDescent="0.25">
      <c r="A1" t="s">
        <v>9</v>
      </c>
      <c r="B1" t="s">
        <v>6</v>
      </c>
    </row>
    <row r="2" spans="1:2" x14ac:dyDescent="0.25">
      <c r="A2">
        <v>2</v>
      </c>
      <c r="B2">
        <v>1399522</v>
      </c>
    </row>
    <row r="3" spans="1:2" x14ac:dyDescent="0.25">
      <c r="A3">
        <v>4</v>
      </c>
      <c r="B3">
        <v>1336818</v>
      </c>
    </row>
    <row r="4" spans="1:2" x14ac:dyDescent="0.25">
      <c r="A4">
        <v>6</v>
      </c>
      <c r="B4">
        <v>1310212</v>
      </c>
    </row>
    <row r="5" spans="1:2" x14ac:dyDescent="0.25">
      <c r="A5">
        <v>8</v>
      </c>
      <c r="B5">
        <v>1218625</v>
      </c>
    </row>
    <row r="6" spans="1:2" x14ac:dyDescent="0.25">
      <c r="A6">
        <v>10</v>
      </c>
      <c r="B6">
        <v>1134693</v>
      </c>
    </row>
    <row r="7" spans="1:2" x14ac:dyDescent="0.25">
      <c r="A7">
        <v>12</v>
      </c>
      <c r="B7">
        <v>936599</v>
      </c>
    </row>
    <row r="8" spans="1:2" x14ac:dyDescent="0.25">
      <c r="A8">
        <v>14</v>
      </c>
      <c r="B8">
        <v>750062</v>
      </c>
    </row>
    <row r="9" spans="1:2" x14ac:dyDescent="0.25">
      <c r="A9">
        <v>16</v>
      </c>
      <c r="B9">
        <v>608066</v>
      </c>
    </row>
    <row r="10" spans="1:2" x14ac:dyDescent="0.25">
      <c r="A10">
        <v>18</v>
      </c>
      <c r="B10">
        <v>465831</v>
      </c>
    </row>
    <row r="11" spans="1:2" x14ac:dyDescent="0.25">
      <c r="A11">
        <v>20</v>
      </c>
      <c r="B11">
        <v>333478</v>
      </c>
    </row>
    <row r="12" spans="1:2" x14ac:dyDescent="0.25">
      <c r="A12">
        <v>22</v>
      </c>
      <c r="B12">
        <v>235635</v>
      </c>
    </row>
    <row r="13" spans="1:2" x14ac:dyDescent="0.25">
      <c r="A13">
        <v>24</v>
      </c>
      <c r="B13">
        <v>158345</v>
      </c>
    </row>
    <row r="14" spans="1:2" x14ac:dyDescent="0.25">
      <c r="A14">
        <v>26</v>
      </c>
      <c r="B14">
        <v>111490</v>
      </c>
    </row>
    <row r="15" spans="1:2" x14ac:dyDescent="0.25">
      <c r="A15">
        <v>28</v>
      </c>
      <c r="B15">
        <v>71902</v>
      </c>
    </row>
    <row r="16" spans="1:2" x14ac:dyDescent="0.25">
      <c r="A16">
        <v>30</v>
      </c>
      <c r="B16">
        <v>49246</v>
      </c>
    </row>
    <row r="17" spans="1:2" x14ac:dyDescent="0.25">
      <c r="A17">
        <v>32</v>
      </c>
      <c r="B17">
        <v>23080</v>
      </c>
    </row>
    <row r="18" spans="1:2" x14ac:dyDescent="0.25">
      <c r="A18">
        <v>34</v>
      </c>
      <c r="B18">
        <v>10708</v>
      </c>
    </row>
    <row r="19" spans="1:2" x14ac:dyDescent="0.25">
      <c r="A19">
        <v>36</v>
      </c>
      <c r="B19">
        <v>6108</v>
      </c>
    </row>
    <row r="20" spans="1:2" x14ac:dyDescent="0.25">
      <c r="A20">
        <v>38</v>
      </c>
      <c r="B20">
        <v>4671</v>
      </c>
    </row>
    <row r="21" spans="1:2" x14ac:dyDescent="0.25">
      <c r="A21">
        <v>40</v>
      </c>
      <c r="B21">
        <v>2464</v>
      </c>
    </row>
    <row r="22" spans="1:2" x14ac:dyDescent="0.25">
      <c r="A22">
        <v>42</v>
      </c>
      <c r="B22">
        <v>2052</v>
      </c>
    </row>
    <row r="23" spans="1:2" x14ac:dyDescent="0.25">
      <c r="A23">
        <v>44</v>
      </c>
      <c r="B23">
        <v>1775</v>
      </c>
    </row>
    <row r="24" spans="1:2" x14ac:dyDescent="0.25">
      <c r="A24">
        <v>46</v>
      </c>
      <c r="B24">
        <v>1041</v>
      </c>
    </row>
    <row r="25" spans="1:2" x14ac:dyDescent="0.25">
      <c r="A25">
        <v>48</v>
      </c>
      <c r="B25">
        <v>1286</v>
      </c>
    </row>
    <row r="26" spans="1:2" x14ac:dyDescent="0.25">
      <c r="A26">
        <v>50</v>
      </c>
      <c r="B26">
        <v>797</v>
      </c>
    </row>
    <row r="27" spans="1:2" x14ac:dyDescent="0.25">
      <c r="A27">
        <v>52</v>
      </c>
      <c r="B27">
        <v>709</v>
      </c>
    </row>
    <row r="28" spans="1:2" x14ac:dyDescent="0.25">
      <c r="A28">
        <v>54</v>
      </c>
      <c r="B28">
        <v>664</v>
      </c>
    </row>
    <row r="29" spans="1:2" x14ac:dyDescent="0.25">
      <c r="A29">
        <v>56</v>
      </c>
      <c r="B29">
        <v>206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4A4A-EFD2-4CA7-BA18-08CE3EAC95EE}">
  <dimension ref="A1:B30"/>
  <sheetViews>
    <sheetView workbookViewId="0">
      <selection activeCell="B34" sqref="B34"/>
    </sheetView>
  </sheetViews>
  <sheetFormatPr baseColWidth="10" defaultRowHeight="15" x14ac:dyDescent="0.25"/>
  <cols>
    <col min="1" max="2" width="12" bestFit="1" customWidth="1"/>
  </cols>
  <sheetData>
    <row r="1" spans="1:2" x14ac:dyDescent="0.25">
      <c r="A1" t="s">
        <v>9</v>
      </c>
      <c r="B1" t="s">
        <v>0</v>
      </c>
    </row>
    <row r="2" spans="1:2" x14ac:dyDescent="0.25">
      <c r="A2">
        <v>2</v>
      </c>
      <c r="B2">
        <v>68134</v>
      </c>
    </row>
    <row r="3" spans="1:2" x14ac:dyDescent="0.25">
      <c r="A3">
        <v>4</v>
      </c>
      <c r="B3">
        <v>76537</v>
      </c>
    </row>
    <row r="4" spans="1:2" x14ac:dyDescent="0.25">
      <c r="A4">
        <v>6</v>
      </c>
      <c r="B4">
        <v>71332</v>
      </c>
    </row>
    <row r="5" spans="1:2" x14ac:dyDescent="0.25">
      <c r="A5">
        <v>8</v>
      </c>
      <c r="B5">
        <v>80159</v>
      </c>
    </row>
    <row r="6" spans="1:2" x14ac:dyDescent="0.25">
      <c r="A6">
        <v>10</v>
      </c>
      <c r="B6">
        <v>125250</v>
      </c>
    </row>
    <row r="7" spans="1:2" x14ac:dyDescent="0.25">
      <c r="A7">
        <v>12</v>
      </c>
      <c r="B7">
        <v>148164</v>
      </c>
    </row>
    <row r="8" spans="1:2" x14ac:dyDescent="0.25">
      <c r="A8">
        <v>14</v>
      </c>
      <c r="B8">
        <v>220430</v>
      </c>
    </row>
    <row r="9" spans="1:2" x14ac:dyDescent="0.25">
      <c r="A9">
        <v>16</v>
      </c>
      <c r="B9">
        <v>251078</v>
      </c>
    </row>
    <row r="10" spans="1:2" x14ac:dyDescent="0.25">
      <c r="A10">
        <v>18</v>
      </c>
      <c r="B10">
        <v>233221</v>
      </c>
    </row>
    <row r="11" spans="1:2" x14ac:dyDescent="0.25">
      <c r="A11">
        <v>20</v>
      </c>
      <c r="B11">
        <v>266339</v>
      </c>
    </row>
    <row r="12" spans="1:2" x14ac:dyDescent="0.25">
      <c r="A12">
        <v>22</v>
      </c>
      <c r="B12">
        <v>293236</v>
      </c>
    </row>
    <row r="13" spans="1:2" x14ac:dyDescent="0.25">
      <c r="A13">
        <v>24</v>
      </c>
      <c r="B13">
        <v>287175</v>
      </c>
    </row>
    <row r="14" spans="1:2" x14ac:dyDescent="0.25">
      <c r="A14">
        <v>26</v>
      </c>
      <c r="B14">
        <v>246805</v>
      </c>
    </row>
    <row r="15" spans="1:2" x14ac:dyDescent="0.25">
      <c r="A15">
        <v>28</v>
      </c>
      <c r="B15">
        <v>315172</v>
      </c>
    </row>
    <row r="16" spans="1:2" x14ac:dyDescent="0.25">
      <c r="A16">
        <v>30</v>
      </c>
      <c r="B16">
        <v>283925</v>
      </c>
    </row>
    <row r="17" spans="1:2" x14ac:dyDescent="0.25">
      <c r="A17">
        <v>32</v>
      </c>
      <c r="B17">
        <v>214169</v>
      </c>
    </row>
    <row r="18" spans="1:2" x14ac:dyDescent="0.25">
      <c r="A18">
        <v>34</v>
      </c>
      <c r="B18">
        <v>180250</v>
      </c>
    </row>
    <row r="19" spans="1:2" x14ac:dyDescent="0.25">
      <c r="A19">
        <v>36</v>
      </c>
      <c r="B19">
        <v>130339</v>
      </c>
    </row>
    <row r="20" spans="1:2" x14ac:dyDescent="0.25">
      <c r="A20">
        <v>38</v>
      </c>
      <c r="B20">
        <v>96110</v>
      </c>
    </row>
    <row r="21" spans="1:2" x14ac:dyDescent="0.25">
      <c r="A21">
        <v>40</v>
      </c>
      <c r="B21">
        <v>64091</v>
      </c>
    </row>
    <row r="22" spans="1:2" x14ac:dyDescent="0.25">
      <c r="A22">
        <v>42</v>
      </c>
      <c r="B22">
        <v>29709</v>
      </c>
    </row>
    <row r="23" spans="1:2" x14ac:dyDescent="0.25">
      <c r="A23">
        <v>44</v>
      </c>
      <c r="B23">
        <v>17752</v>
      </c>
    </row>
    <row r="24" spans="1:2" x14ac:dyDescent="0.25">
      <c r="A24">
        <v>46</v>
      </c>
      <c r="B24">
        <v>4011</v>
      </c>
    </row>
    <row r="25" spans="1:2" x14ac:dyDescent="0.25">
      <c r="A25">
        <v>48</v>
      </c>
      <c r="B25">
        <v>2175</v>
      </c>
    </row>
    <row r="26" spans="1:2" x14ac:dyDescent="0.25">
      <c r="A26">
        <v>50</v>
      </c>
      <c r="B26">
        <v>852</v>
      </c>
    </row>
    <row r="27" spans="1:2" x14ac:dyDescent="0.25">
      <c r="A27">
        <v>52</v>
      </c>
      <c r="B27">
        <v>868</v>
      </c>
    </row>
    <row r="28" spans="1:2" x14ac:dyDescent="0.25">
      <c r="A28">
        <v>54</v>
      </c>
      <c r="B28">
        <v>133</v>
      </c>
    </row>
    <row r="29" spans="1:2" x14ac:dyDescent="0.25">
      <c r="A29">
        <v>56</v>
      </c>
      <c r="B29">
        <v>2</v>
      </c>
    </row>
    <row r="30" spans="1:2" x14ac:dyDescent="0.25">
      <c r="B30">
        <f>AVERAGE(sh_vs_rand[SH])</f>
        <v>132407.78571428571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6987-3C10-4F55-9FF2-8A0C1317C3B1}">
  <dimension ref="A1:B29"/>
  <sheetViews>
    <sheetView workbookViewId="0"/>
  </sheetViews>
  <sheetFormatPr baseColWidth="10" defaultRowHeight="15" x14ac:dyDescent="0.25"/>
  <cols>
    <col min="1" max="1" width="12" bestFit="1" customWidth="1"/>
    <col min="2" max="2" width="8.28515625" bestFit="1" customWidth="1"/>
  </cols>
  <sheetData>
    <row r="1" spans="1:2" x14ac:dyDescent="0.25">
      <c r="A1" t="s">
        <v>9</v>
      </c>
      <c r="B1" t="s">
        <v>6</v>
      </c>
    </row>
    <row r="2" spans="1:2" x14ac:dyDescent="0.25">
      <c r="A2">
        <v>2</v>
      </c>
      <c r="B2">
        <v>1365182</v>
      </c>
    </row>
    <row r="3" spans="1:2" x14ac:dyDescent="0.25">
      <c r="A3">
        <v>4</v>
      </c>
      <c r="B3">
        <v>1272680</v>
      </c>
    </row>
    <row r="4" spans="1:2" x14ac:dyDescent="0.25">
      <c r="A4">
        <v>6</v>
      </c>
      <c r="B4">
        <v>1211409</v>
      </c>
    </row>
    <row r="5" spans="1:2" x14ac:dyDescent="0.25">
      <c r="A5">
        <v>8</v>
      </c>
      <c r="B5">
        <v>1275533</v>
      </c>
    </row>
    <row r="6" spans="1:2" x14ac:dyDescent="0.25">
      <c r="A6">
        <v>10</v>
      </c>
      <c r="B6">
        <v>1146644</v>
      </c>
    </row>
    <row r="7" spans="1:2" x14ac:dyDescent="0.25">
      <c r="A7">
        <v>12</v>
      </c>
      <c r="B7">
        <v>1070365</v>
      </c>
    </row>
    <row r="8" spans="1:2" x14ac:dyDescent="0.25">
      <c r="A8">
        <v>14</v>
      </c>
      <c r="B8">
        <v>961020</v>
      </c>
    </row>
    <row r="9" spans="1:2" x14ac:dyDescent="0.25">
      <c r="A9">
        <v>16</v>
      </c>
      <c r="B9">
        <v>723790</v>
      </c>
    </row>
    <row r="10" spans="1:2" x14ac:dyDescent="0.25">
      <c r="A10">
        <v>18</v>
      </c>
      <c r="B10">
        <v>636986</v>
      </c>
    </row>
    <row r="11" spans="1:2" x14ac:dyDescent="0.25">
      <c r="A11">
        <v>20</v>
      </c>
      <c r="B11">
        <v>444025</v>
      </c>
    </row>
    <row r="12" spans="1:2" x14ac:dyDescent="0.25">
      <c r="A12">
        <v>22</v>
      </c>
      <c r="B12">
        <v>329351</v>
      </c>
    </row>
    <row r="13" spans="1:2" x14ac:dyDescent="0.25">
      <c r="A13">
        <v>24</v>
      </c>
      <c r="B13">
        <v>231414</v>
      </c>
    </row>
    <row r="14" spans="1:2" x14ac:dyDescent="0.25">
      <c r="A14">
        <v>26</v>
      </c>
      <c r="B14">
        <v>147287</v>
      </c>
    </row>
    <row r="15" spans="1:2" x14ac:dyDescent="0.25">
      <c r="A15">
        <v>28</v>
      </c>
      <c r="B15">
        <v>86377</v>
      </c>
    </row>
    <row r="16" spans="1:2" x14ac:dyDescent="0.25">
      <c r="A16">
        <v>30</v>
      </c>
      <c r="B16">
        <v>49342</v>
      </c>
    </row>
    <row r="17" spans="1:2" x14ac:dyDescent="0.25">
      <c r="A17">
        <v>32</v>
      </c>
      <c r="B17">
        <v>24862</v>
      </c>
    </row>
    <row r="18" spans="1:2" x14ac:dyDescent="0.25">
      <c r="A18">
        <v>34</v>
      </c>
      <c r="B18">
        <v>17724</v>
      </c>
    </row>
    <row r="19" spans="1:2" x14ac:dyDescent="0.25">
      <c r="A19">
        <v>36</v>
      </c>
      <c r="B19">
        <v>9050</v>
      </c>
    </row>
    <row r="20" spans="1:2" x14ac:dyDescent="0.25">
      <c r="A20">
        <v>38</v>
      </c>
      <c r="B20">
        <v>5967</v>
      </c>
    </row>
    <row r="21" spans="1:2" x14ac:dyDescent="0.25">
      <c r="A21">
        <v>40</v>
      </c>
      <c r="B21">
        <v>3487</v>
      </c>
    </row>
    <row r="22" spans="1:2" x14ac:dyDescent="0.25">
      <c r="A22">
        <v>42</v>
      </c>
      <c r="B22">
        <v>2740</v>
      </c>
    </row>
    <row r="23" spans="1:2" x14ac:dyDescent="0.25">
      <c r="A23">
        <v>44</v>
      </c>
      <c r="B23">
        <v>2215</v>
      </c>
    </row>
    <row r="24" spans="1:2" x14ac:dyDescent="0.25">
      <c r="A24">
        <v>46</v>
      </c>
      <c r="B24">
        <v>1941</v>
      </c>
    </row>
    <row r="25" spans="1:2" x14ac:dyDescent="0.25">
      <c r="A25">
        <v>48</v>
      </c>
      <c r="B25">
        <v>1952</v>
      </c>
    </row>
    <row r="26" spans="1:2" x14ac:dyDescent="0.25">
      <c r="A26">
        <v>50</v>
      </c>
      <c r="B26">
        <v>2179</v>
      </c>
    </row>
    <row r="27" spans="1:2" x14ac:dyDescent="0.25">
      <c r="A27">
        <v>52</v>
      </c>
      <c r="B27">
        <v>1946</v>
      </c>
    </row>
    <row r="28" spans="1:2" x14ac:dyDescent="0.25">
      <c r="A28">
        <v>54</v>
      </c>
      <c r="B28">
        <v>1515</v>
      </c>
    </row>
    <row r="29" spans="1:2" x14ac:dyDescent="0.25">
      <c r="A29">
        <v>56</v>
      </c>
      <c r="B29">
        <v>579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EAC7-2FAB-4A3A-8090-84C1F3BB0A1F}">
  <dimension ref="A1:B32"/>
  <sheetViews>
    <sheetView workbookViewId="0">
      <selection activeCell="C9" sqref="C9"/>
    </sheetView>
  </sheetViews>
  <sheetFormatPr baseColWidth="10" defaultRowHeight="15" x14ac:dyDescent="0.25"/>
  <cols>
    <col min="1" max="1" width="12" bestFit="1" customWidth="1"/>
    <col min="2" max="2" width="8.28515625" bestFit="1" customWidth="1"/>
  </cols>
  <sheetData>
    <row r="1" spans="1:2" x14ac:dyDescent="0.25">
      <c r="A1" t="s">
        <v>9</v>
      </c>
      <c r="B1" t="s">
        <v>6</v>
      </c>
    </row>
    <row r="2" spans="1:2" x14ac:dyDescent="0.25">
      <c r="A2">
        <v>2</v>
      </c>
      <c r="B2">
        <v>1396128</v>
      </c>
    </row>
    <row r="3" spans="1:2" x14ac:dyDescent="0.25">
      <c r="A3">
        <v>4</v>
      </c>
      <c r="B3">
        <v>1323674</v>
      </c>
    </row>
    <row r="4" spans="1:2" x14ac:dyDescent="0.25">
      <c r="A4">
        <v>6</v>
      </c>
      <c r="B4">
        <v>1265653</v>
      </c>
    </row>
    <row r="5" spans="1:2" x14ac:dyDescent="0.25">
      <c r="A5">
        <v>8</v>
      </c>
      <c r="B5">
        <v>1175685</v>
      </c>
    </row>
    <row r="6" spans="1:2" x14ac:dyDescent="0.25">
      <c r="A6">
        <v>10</v>
      </c>
      <c r="B6">
        <v>1042623</v>
      </c>
    </row>
    <row r="7" spans="1:2" x14ac:dyDescent="0.25">
      <c r="A7">
        <v>12</v>
      </c>
      <c r="B7">
        <v>838909</v>
      </c>
    </row>
    <row r="8" spans="1:2" x14ac:dyDescent="0.25">
      <c r="A8">
        <v>14</v>
      </c>
      <c r="B8">
        <v>660088</v>
      </c>
    </row>
    <row r="9" spans="1:2" x14ac:dyDescent="0.25">
      <c r="A9">
        <v>16</v>
      </c>
      <c r="B9">
        <v>505481</v>
      </c>
    </row>
    <row r="10" spans="1:2" x14ac:dyDescent="0.25">
      <c r="A10">
        <v>18</v>
      </c>
      <c r="B10">
        <v>335607</v>
      </c>
    </row>
    <row r="11" spans="1:2" x14ac:dyDescent="0.25">
      <c r="A11">
        <v>20</v>
      </c>
      <c r="B11">
        <v>264990</v>
      </c>
    </row>
    <row r="12" spans="1:2" x14ac:dyDescent="0.25">
      <c r="A12">
        <v>22</v>
      </c>
      <c r="B12">
        <v>207432</v>
      </c>
    </row>
    <row r="13" spans="1:2" x14ac:dyDescent="0.25">
      <c r="A13">
        <v>24</v>
      </c>
      <c r="B13">
        <v>156295</v>
      </c>
    </row>
    <row r="14" spans="1:2" x14ac:dyDescent="0.25">
      <c r="A14">
        <v>26</v>
      </c>
      <c r="B14">
        <v>114518</v>
      </c>
    </row>
    <row r="15" spans="1:2" x14ac:dyDescent="0.25">
      <c r="A15">
        <v>28</v>
      </c>
      <c r="B15">
        <v>80642</v>
      </c>
    </row>
    <row r="16" spans="1:2" x14ac:dyDescent="0.25">
      <c r="A16">
        <v>30</v>
      </c>
      <c r="B16">
        <v>56842</v>
      </c>
    </row>
    <row r="17" spans="1:2" x14ac:dyDescent="0.25">
      <c r="A17">
        <v>32</v>
      </c>
      <c r="B17">
        <v>43357</v>
      </c>
    </row>
    <row r="18" spans="1:2" x14ac:dyDescent="0.25">
      <c r="A18">
        <v>34</v>
      </c>
      <c r="B18">
        <v>25877</v>
      </c>
    </row>
    <row r="19" spans="1:2" x14ac:dyDescent="0.25">
      <c r="A19">
        <v>36</v>
      </c>
      <c r="B19">
        <v>18504</v>
      </c>
    </row>
    <row r="20" spans="1:2" x14ac:dyDescent="0.25">
      <c r="A20">
        <v>38</v>
      </c>
      <c r="B20">
        <v>13608</v>
      </c>
    </row>
    <row r="21" spans="1:2" x14ac:dyDescent="0.25">
      <c r="A21">
        <v>40</v>
      </c>
      <c r="B21">
        <v>6927</v>
      </c>
    </row>
    <row r="22" spans="1:2" x14ac:dyDescent="0.25">
      <c r="A22">
        <v>42</v>
      </c>
      <c r="B22">
        <v>5616</v>
      </c>
    </row>
    <row r="23" spans="1:2" x14ac:dyDescent="0.25">
      <c r="A23">
        <v>44</v>
      </c>
      <c r="B23">
        <v>3707</v>
      </c>
    </row>
    <row r="24" spans="1:2" x14ac:dyDescent="0.25">
      <c r="A24">
        <v>46</v>
      </c>
      <c r="B24">
        <v>2699</v>
      </c>
    </row>
    <row r="25" spans="1:2" x14ac:dyDescent="0.25">
      <c r="A25">
        <v>48</v>
      </c>
      <c r="B25">
        <v>2362</v>
      </c>
    </row>
    <row r="26" spans="1:2" x14ac:dyDescent="0.25">
      <c r="A26">
        <v>50</v>
      </c>
      <c r="B26">
        <v>1785</v>
      </c>
    </row>
    <row r="27" spans="1:2" x14ac:dyDescent="0.25">
      <c r="A27">
        <v>52</v>
      </c>
      <c r="B27">
        <v>1494</v>
      </c>
    </row>
    <row r="28" spans="1:2" x14ac:dyDescent="0.25">
      <c r="A28">
        <v>54</v>
      </c>
      <c r="B28">
        <v>1745</v>
      </c>
    </row>
    <row r="29" spans="1:2" x14ac:dyDescent="0.25">
      <c r="A29">
        <v>56</v>
      </c>
      <c r="B29">
        <v>1337</v>
      </c>
    </row>
    <row r="30" spans="1:2" x14ac:dyDescent="0.25">
      <c r="A30">
        <v>58</v>
      </c>
      <c r="B30">
        <v>2026</v>
      </c>
    </row>
    <row r="31" spans="1:2" x14ac:dyDescent="0.25">
      <c r="A31">
        <v>60</v>
      </c>
      <c r="B31">
        <v>1322</v>
      </c>
    </row>
    <row r="32" spans="1:2" x14ac:dyDescent="0.25">
      <c r="A32">
        <v>62</v>
      </c>
      <c r="B32">
        <v>2542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D05B-8D49-4A7D-84A1-9693EF7838B6}">
  <dimension ref="A1:B27"/>
  <sheetViews>
    <sheetView workbookViewId="0">
      <selection activeCell="B36" sqref="B36"/>
    </sheetView>
  </sheetViews>
  <sheetFormatPr baseColWidth="10" defaultRowHeight="15" x14ac:dyDescent="0.25"/>
  <cols>
    <col min="1" max="1" width="12" bestFit="1" customWidth="1"/>
    <col min="2" max="2" width="7" bestFit="1" customWidth="1"/>
  </cols>
  <sheetData>
    <row r="1" spans="1:2" x14ac:dyDescent="0.25">
      <c r="A1" t="s">
        <v>9</v>
      </c>
      <c r="B1" t="s">
        <v>0</v>
      </c>
    </row>
    <row r="2" spans="1:2" x14ac:dyDescent="0.25">
      <c r="A2">
        <v>2</v>
      </c>
      <c r="B2">
        <v>62943</v>
      </c>
    </row>
    <row r="3" spans="1:2" x14ac:dyDescent="0.25">
      <c r="A3">
        <v>4</v>
      </c>
      <c r="B3">
        <v>77528</v>
      </c>
    </row>
    <row r="4" spans="1:2" x14ac:dyDescent="0.25">
      <c r="A4">
        <v>6</v>
      </c>
      <c r="B4">
        <v>68359</v>
      </c>
    </row>
    <row r="5" spans="1:2" x14ac:dyDescent="0.25">
      <c r="A5">
        <v>8</v>
      </c>
      <c r="B5">
        <v>71197</v>
      </c>
    </row>
    <row r="6" spans="1:2" x14ac:dyDescent="0.25">
      <c r="A6">
        <v>10</v>
      </c>
      <c r="B6">
        <v>74234</v>
      </c>
    </row>
    <row r="7" spans="1:2" x14ac:dyDescent="0.25">
      <c r="A7">
        <v>12</v>
      </c>
      <c r="B7">
        <v>99775</v>
      </c>
    </row>
    <row r="8" spans="1:2" x14ac:dyDescent="0.25">
      <c r="A8">
        <v>14</v>
      </c>
      <c r="B8">
        <v>113150</v>
      </c>
    </row>
    <row r="9" spans="1:2" x14ac:dyDescent="0.25">
      <c r="A9">
        <v>16</v>
      </c>
      <c r="B9">
        <v>168387</v>
      </c>
    </row>
    <row r="10" spans="1:2" x14ac:dyDescent="0.25">
      <c r="A10">
        <v>18</v>
      </c>
      <c r="B10">
        <v>378723</v>
      </c>
    </row>
    <row r="11" spans="1:2" x14ac:dyDescent="0.25">
      <c r="A11">
        <v>20</v>
      </c>
      <c r="B11">
        <v>464675</v>
      </c>
    </row>
    <row r="12" spans="1:2" x14ac:dyDescent="0.25">
      <c r="A12">
        <v>22</v>
      </c>
      <c r="B12">
        <v>537335</v>
      </c>
    </row>
    <row r="13" spans="1:2" x14ac:dyDescent="0.25">
      <c r="A13">
        <v>24</v>
      </c>
      <c r="B13">
        <v>464573</v>
      </c>
    </row>
    <row r="14" spans="1:2" x14ac:dyDescent="0.25">
      <c r="A14">
        <v>26</v>
      </c>
      <c r="B14">
        <v>555148</v>
      </c>
    </row>
    <row r="15" spans="1:2" x14ac:dyDescent="0.25">
      <c r="A15">
        <v>28</v>
      </c>
      <c r="B15">
        <v>442963</v>
      </c>
    </row>
    <row r="16" spans="1:2" x14ac:dyDescent="0.25">
      <c r="A16">
        <v>30</v>
      </c>
      <c r="B16">
        <v>434800</v>
      </c>
    </row>
    <row r="17" spans="1:2" x14ac:dyDescent="0.25">
      <c r="A17">
        <v>32</v>
      </c>
      <c r="B17">
        <v>332739</v>
      </c>
    </row>
    <row r="18" spans="1:2" x14ac:dyDescent="0.25">
      <c r="A18">
        <v>34</v>
      </c>
      <c r="B18">
        <v>199873</v>
      </c>
    </row>
    <row r="19" spans="1:2" x14ac:dyDescent="0.25">
      <c r="A19">
        <v>36</v>
      </c>
      <c r="B19">
        <v>124151</v>
      </c>
    </row>
    <row r="20" spans="1:2" x14ac:dyDescent="0.25">
      <c r="A20">
        <v>38</v>
      </c>
      <c r="B20">
        <v>65166</v>
      </c>
    </row>
    <row r="21" spans="1:2" x14ac:dyDescent="0.25">
      <c r="A21">
        <v>40</v>
      </c>
      <c r="B21">
        <v>32227</v>
      </c>
    </row>
    <row r="22" spans="1:2" x14ac:dyDescent="0.25">
      <c r="A22">
        <v>42</v>
      </c>
      <c r="B22">
        <v>10184</v>
      </c>
    </row>
    <row r="23" spans="1:2" x14ac:dyDescent="0.25">
      <c r="A23">
        <v>44</v>
      </c>
      <c r="B23">
        <v>1406</v>
      </c>
    </row>
    <row r="24" spans="1:2" x14ac:dyDescent="0.25">
      <c r="A24">
        <v>46</v>
      </c>
      <c r="B24">
        <v>613</v>
      </c>
    </row>
    <row r="25" spans="1:2" x14ac:dyDescent="0.25">
      <c r="A25">
        <v>48</v>
      </c>
      <c r="B25">
        <v>60</v>
      </c>
    </row>
    <row r="26" spans="1:2" x14ac:dyDescent="0.25">
      <c r="A26">
        <v>50</v>
      </c>
      <c r="B26">
        <v>4</v>
      </c>
    </row>
    <row r="27" spans="1:2" x14ac:dyDescent="0.25">
      <c r="A27">
        <v>52</v>
      </c>
      <c r="B27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ABEF-A54F-4ED6-BB74-3057A44EDF8B}">
  <dimension ref="A1:B32"/>
  <sheetViews>
    <sheetView topLeftCell="A10" workbookViewId="0">
      <selection activeCell="B40" sqref="B40"/>
    </sheetView>
  </sheetViews>
  <sheetFormatPr baseColWidth="10" defaultRowHeight="15" x14ac:dyDescent="0.25"/>
  <cols>
    <col min="1" max="2" width="12" bestFit="1" customWidth="1"/>
  </cols>
  <sheetData>
    <row r="1" spans="1:2" x14ac:dyDescent="0.25">
      <c r="A1" t="s">
        <v>9</v>
      </c>
      <c r="B1" t="s">
        <v>0</v>
      </c>
    </row>
    <row r="2" spans="1:2" x14ac:dyDescent="0.25">
      <c r="A2">
        <v>2</v>
      </c>
      <c r="B2">
        <v>61843</v>
      </c>
    </row>
    <row r="3" spans="1:2" x14ac:dyDescent="0.25">
      <c r="A3">
        <v>4</v>
      </c>
      <c r="B3">
        <v>82876</v>
      </c>
    </row>
    <row r="4" spans="1:2" x14ac:dyDescent="0.25">
      <c r="A4">
        <v>6</v>
      </c>
      <c r="B4">
        <v>119907</v>
      </c>
    </row>
    <row r="5" spans="1:2" x14ac:dyDescent="0.25">
      <c r="A5">
        <v>8</v>
      </c>
      <c r="B5">
        <v>226840</v>
      </c>
    </row>
    <row r="6" spans="1:2" x14ac:dyDescent="0.25">
      <c r="A6">
        <v>10</v>
      </c>
      <c r="B6">
        <v>395990</v>
      </c>
    </row>
    <row r="7" spans="1:2" x14ac:dyDescent="0.25">
      <c r="A7">
        <v>12</v>
      </c>
      <c r="B7">
        <v>539895</v>
      </c>
    </row>
    <row r="8" spans="1:2" x14ac:dyDescent="0.25">
      <c r="A8">
        <v>14</v>
      </c>
      <c r="B8">
        <v>756762</v>
      </c>
    </row>
    <row r="9" spans="1:2" x14ac:dyDescent="0.25">
      <c r="A9">
        <v>16</v>
      </c>
      <c r="B9">
        <v>798015</v>
      </c>
    </row>
    <row r="10" spans="1:2" x14ac:dyDescent="0.25">
      <c r="A10">
        <v>18</v>
      </c>
      <c r="B10">
        <v>764252</v>
      </c>
    </row>
    <row r="11" spans="1:2" x14ac:dyDescent="0.25">
      <c r="A11">
        <v>20</v>
      </c>
      <c r="B11">
        <v>858162</v>
      </c>
    </row>
    <row r="12" spans="1:2" x14ac:dyDescent="0.25">
      <c r="A12">
        <v>22</v>
      </c>
      <c r="B12">
        <v>812391</v>
      </c>
    </row>
    <row r="13" spans="1:2" x14ac:dyDescent="0.25">
      <c r="A13">
        <v>24</v>
      </c>
      <c r="B13">
        <v>847613</v>
      </c>
    </row>
    <row r="14" spans="1:2" x14ac:dyDescent="0.25">
      <c r="A14">
        <v>26</v>
      </c>
      <c r="B14">
        <v>768743</v>
      </c>
    </row>
    <row r="15" spans="1:2" x14ac:dyDescent="0.25">
      <c r="A15">
        <v>28</v>
      </c>
      <c r="B15">
        <v>701940</v>
      </c>
    </row>
    <row r="16" spans="1:2" x14ac:dyDescent="0.25">
      <c r="A16">
        <v>30</v>
      </c>
      <c r="B16">
        <v>391757</v>
      </c>
    </row>
    <row r="17" spans="1:2" x14ac:dyDescent="0.25">
      <c r="A17">
        <v>32</v>
      </c>
      <c r="B17">
        <v>526262</v>
      </c>
    </row>
    <row r="18" spans="1:2" x14ac:dyDescent="0.25">
      <c r="A18">
        <v>34</v>
      </c>
      <c r="B18">
        <v>370886</v>
      </c>
    </row>
    <row r="19" spans="1:2" x14ac:dyDescent="0.25">
      <c r="A19">
        <v>36</v>
      </c>
      <c r="B19">
        <v>192151</v>
      </c>
    </row>
    <row r="20" spans="1:2" x14ac:dyDescent="0.25">
      <c r="A20">
        <v>38</v>
      </c>
      <c r="B20">
        <v>102206</v>
      </c>
    </row>
    <row r="21" spans="1:2" x14ac:dyDescent="0.25">
      <c r="A21">
        <v>40</v>
      </c>
      <c r="B21">
        <v>73602</v>
      </c>
    </row>
    <row r="22" spans="1:2" x14ac:dyDescent="0.25">
      <c r="A22">
        <v>42</v>
      </c>
      <c r="B22">
        <v>24591</v>
      </c>
    </row>
    <row r="23" spans="1:2" x14ac:dyDescent="0.25">
      <c r="A23">
        <v>44</v>
      </c>
      <c r="B23">
        <v>8570</v>
      </c>
    </row>
    <row r="24" spans="1:2" x14ac:dyDescent="0.25">
      <c r="A24">
        <v>46</v>
      </c>
      <c r="B24">
        <v>928</v>
      </c>
    </row>
    <row r="25" spans="1:2" x14ac:dyDescent="0.25">
      <c r="A25">
        <v>48</v>
      </c>
      <c r="B25">
        <v>4523</v>
      </c>
    </row>
    <row r="26" spans="1:2" x14ac:dyDescent="0.25">
      <c r="A26">
        <v>50</v>
      </c>
      <c r="B26">
        <v>717</v>
      </c>
    </row>
    <row r="27" spans="1:2" x14ac:dyDescent="0.25">
      <c r="A27">
        <v>52</v>
      </c>
      <c r="B27">
        <v>118</v>
      </c>
    </row>
    <row r="28" spans="1:2" x14ac:dyDescent="0.25">
      <c r="A28">
        <v>54</v>
      </c>
      <c r="B28">
        <v>33</v>
      </c>
    </row>
    <row r="29" spans="1:2" x14ac:dyDescent="0.25">
      <c r="A29">
        <v>56</v>
      </c>
      <c r="B29">
        <v>10</v>
      </c>
    </row>
    <row r="30" spans="1:2" x14ac:dyDescent="0.25">
      <c r="A30">
        <v>58</v>
      </c>
      <c r="B30">
        <v>2</v>
      </c>
    </row>
    <row r="31" spans="1:2" x14ac:dyDescent="0.25">
      <c r="A31">
        <v>60</v>
      </c>
      <c r="B31">
        <v>0</v>
      </c>
    </row>
    <row r="32" spans="1:2" x14ac:dyDescent="0.25">
      <c r="B32">
        <f>AVERAGE(sh_vs_rand[SH])</f>
        <v>132407.78571428571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604C-9BAD-4B0C-8198-3D0FCAA81B90}">
  <dimension ref="A1:B27"/>
  <sheetViews>
    <sheetView workbookViewId="0">
      <selection activeCell="B32" sqref="B32"/>
    </sheetView>
  </sheetViews>
  <sheetFormatPr baseColWidth="10" defaultRowHeight="15" x14ac:dyDescent="0.25"/>
  <cols>
    <col min="1" max="2" width="12" bestFit="1" customWidth="1"/>
  </cols>
  <sheetData>
    <row r="1" spans="1:2" x14ac:dyDescent="0.25">
      <c r="A1" t="s">
        <v>9</v>
      </c>
      <c r="B1" t="s">
        <v>0</v>
      </c>
    </row>
    <row r="2" spans="1:2" x14ac:dyDescent="0.25">
      <c r="A2">
        <v>2</v>
      </c>
      <c r="B2">
        <v>66629</v>
      </c>
    </row>
    <row r="3" spans="1:2" x14ac:dyDescent="0.25">
      <c r="A3">
        <v>4</v>
      </c>
      <c r="B3">
        <v>86027</v>
      </c>
    </row>
    <row r="4" spans="1:2" x14ac:dyDescent="0.25">
      <c r="A4">
        <v>6</v>
      </c>
      <c r="B4">
        <v>126532</v>
      </c>
    </row>
    <row r="5" spans="1:2" x14ac:dyDescent="0.25">
      <c r="A5">
        <v>8</v>
      </c>
      <c r="B5">
        <v>113792</v>
      </c>
    </row>
    <row r="6" spans="1:2" x14ac:dyDescent="0.25">
      <c r="A6">
        <v>10</v>
      </c>
      <c r="B6">
        <v>147361</v>
      </c>
    </row>
    <row r="7" spans="1:2" x14ac:dyDescent="0.25">
      <c r="A7">
        <v>12</v>
      </c>
      <c r="B7">
        <v>282628</v>
      </c>
    </row>
    <row r="8" spans="1:2" x14ac:dyDescent="0.25">
      <c r="A8">
        <v>14</v>
      </c>
      <c r="B8">
        <v>480838</v>
      </c>
    </row>
    <row r="9" spans="1:2" x14ac:dyDescent="0.25">
      <c r="A9">
        <v>16</v>
      </c>
      <c r="B9">
        <v>502769</v>
      </c>
    </row>
    <row r="10" spans="1:2" x14ac:dyDescent="0.25">
      <c r="A10">
        <v>18</v>
      </c>
      <c r="B10">
        <v>798675</v>
      </c>
    </row>
    <row r="11" spans="1:2" x14ac:dyDescent="0.25">
      <c r="A11">
        <v>20</v>
      </c>
      <c r="B11">
        <v>681172</v>
      </c>
    </row>
    <row r="12" spans="1:2" x14ac:dyDescent="0.25">
      <c r="A12">
        <v>22</v>
      </c>
      <c r="B12">
        <v>861905</v>
      </c>
    </row>
    <row r="13" spans="1:2" x14ac:dyDescent="0.25">
      <c r="A13">
        <v>24</v>
      </c>
      <c r="B13">
        <v>885482</v>
      </c>
    </row>
    <row r="14" spans="1:2" x14ac:dyDescent="0.25">
      <c r="A14">
        <v>26</v>
      </c>
      <c r="B14">
        <v>648021</v>
      </c>
    </row>
    <row r="15" spans="1:2" x14ac:dyDescent="0.25">
      <c r="A15">
        <v>28</v>
      </c>
      <c r="B15">
        <v>434058</v>
      </c>
    </row>
    <row r="16" spans="1:2" x14ac:dyDescent="0.25">
      <c r="A16">
        <v>30</v>
      </c>
      <c r="B16">
        <v>314497</v>
      </c>
    </row>
    <row r="17" spans="1:2" x14ac:dyDescent="0.25">
      <c r="A17">
        <v>32</v>
      </c>
      <c r="B17">
        <v>218184</v>
      </c>
    </row>
    <row r="18" spans="1:2" x14ac:dyDescent="0.25">
      <c r="A18">
        <v>34</v>
      </c>
      <c r="B18">
        <v>110984</v>
      </c>
    </row>
    <row r="19" spans="1:2" x14ac:dyDescent="0.25">
      <c r="A19">
        <v>36</v>
      </c>
      <c r="B19">
        <v>100276</v>
      </c>
    </row>
    <row r="20" spans="1:2" x14ac:dyDescent="0.25">
      <c r="A20">
        <v>38</v>
      </c>
      <c r="B20">
        <v>48161</v>
      </c>
    </row>
    <row r="21" spans="1:2" x14ac:dyDescent="0.25">
      <c r="A21">
        <v>40</v>
      </c>
      <c r="B21">
        <v>26336</v>
      </c>
    </row>
    <row r="22" spans="1:2" x14ac:dyDescent="0.25">
      <c r="A22">
        <v>42</v>
      </c>
      <c r="B22">
        <v>8470</v>
      </c>
    </row>
    <row r="23" spans="1:2" x14ac:dyDescent="0.25">
      <c r="A23">
        <v>44</v>
      </c>
      <c r="B23">
        <v>8574</v>
      </c>
    </row>
    <row r="24" spans="1:2" x14ac:dyDescent="0.25">
      <c r="A24">
        <v>46</v>
      </c>
      <c r="B24">
        <v>11899</v>
      </c>
    </row>
    <row r="25" spans="1:2" x14ac:dyDescent="0.25">
      <c r="A25">
        <v>48</v>
      </c>
      <c r="B25">
        <v>1086</v>
      </c>
    </row>
    <row r="26" spans="1:2" x14ac:dyDescent="0.25">
      <c r="A26">
        <v>50</v>
      </c>
      <c r="B26">
        <v>6</v>
      </c>
    </row>
    <row r="27" spans="1:2" x14ac:dyDescent="0.25">
      <c r="B27">
        <f>AVERAGE(sh_vs_rand[SH])</f>
        <v>132407.78571428571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56CF-B9B4-459B-8AE1-2F53FD0C68D0}">
  <dimension ref="A1:B30"/>
  <sheetViews>
    <sheetView workbookViewId="0"/>
  </sheetViews>
  <sheetFormatPr baseColWidth="10" defaultRowHeight="15" x14ac:dyDescent="0.25"/>
  <cols>
    <col min="1" max="1" width="12" bestFit="1" customWidth="1"/>
    <col min="2" max="2" width="8.42578125" bestFit="1" customWidth="1"/>
  </cols>
  <sheetData>
    <row r="1" spans="1:2" x14ac:dyDescent="0.25">
      <c r="A1" t="s">
        <v>9</v>
      </c>
      <c r="B1" t="s">
        <v>7</v>
      </c>
    </row>
    <row r="2" spans="1:2" x14ac:dyDescent="0.25">
      <c r="A2">
        <v>2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6</v>
      </c>
      <c r="B4">
        <v>0</v>
      </c>
    </row>
    <row r="5" spans="1:2" x14ac:dyDescent="0.25">
      <c r="A5">
        <v>8</v>
      </c>
      <c r="B5">
        <v>1</v>
      </c>
    </row>
    <row r="6" spans="1:2" x14ac:dyDescent="0.25">
      <c r="A6">
        <v>10</v>
      </c>
      <c r="B6">
        <v>0</v>
      </c>
    </row>
    <row r="7" spans="1:2" x14ac:dyDescent="0.25">
      <c r="A7">
        <v>12</v>
      </c>
      <c r="B7">
        <v>0</v>
      </c>
    </row>
    <row r="8" spans="1:2" x14ac:dyDescent="0.25">
      <c r="A8">
        <v>14</v>
      </c>
      <c r="B8">
        <v>0</v>
      </c>
    </row>
    <row r="9" spans="1:2" x14ac:dyDescent="0.25">
      <c r="A9">
        <v>16</v>
      </c>
      <c r="B9">
        <v>0</v>
      </c>
    </row>
    <row r="10" spans="1:2" x14ac:dyDescent="0.25">
      <c r="A10">
        <v>18</v>
      </c>
      <c r="B10">
        <v>0</v>
      </c>
    </row>
    <row r="11" spans="1:2" x14ac:dyDescent="0.25">
      <c r="A11">
        <v>20</v>
      </c>
      <c r="B11">
        <v>0</v>
      </c>
    </row>
    <row r="12" spans="1:2" x14ac:dyDescent="0.25">
      <c r="A12">
        <v>22</v>
      </c>
      <c r="B12">
        <v>0</v>
      </c>
    </row>
    <row r="13" spans="1:2" x14ac:dyDescent="0.25">
      <c r="A13">
        <v>24</v>
      </c>
      <c r="B13">
        <v>0</v>
      </c>
    </row>
    <row r="14" spans="1:2" x14ac:dyDescent="0.25">
      <c r="A14">
        <v>26</v>
      </c>
      <c r="B14">
        <v>0</v>
      </c>
    </row>
    <row r="15" spans="1:2" x14ac:dyDescent="0.25">
      <c r="A15">
        <v>28</v>
      </c>
      <c r="B15">
        <v>0</v>
      </c>
    </row>
    <row r="16" spans="1:2" x14ac:dyDescent="0.25">
      <c r="A16">
        <v>30</v>
      </c>
      <c r="B16">
        <v>0</v>
      </c>
    </row>
    <row r="17" spans="1:2" x14ac:dyDescent="0.25">
      <c r="A17">
        <v>32</v>
      </c>
      <c r="B17">
        <v>0</v>
      </c>
    </row>
    <row r="18" spans="1:2" x14ac:dyDescent="0.25">
      <c r="A18">
        <v>34</v>
      </c>
      <c r="B18">
        <v>0</v>
      </c>
    </row>
    <row r="19" spans="1:2" x14ac:dyDescent="0.25">
      <c r="A19">
        <v>36</v>
      </c>
      <c r="B19">
        <v>0</v>
      </c>
    </row>
    <row r="20" spans="1:2" x14ac:dyDescent="0.25">
      <c r="A20">
        <v>38</v>
      </c>
      <c r="B20">
        <v>0</v>
      </c>
    </row>
    <row r="21" spans="1:2" x14ac:dyDescent="0.25">
      <c r="A21">
        <v>40</v>
      </c>
      <c r="B21">
        <v>0</v>
      </c>
    </row>
    <row r="22" spans="1:2" x14ac:dyDescent="0.25">
      <c r="A22">
        <v>42</v>
      </c>
      <c r="B22">
        <v>0</v>
      </c>
    </row>
    <row r="23" spans="1:2" x14ac:dyDescent="0.25">
      <c r="A23">
        <v>44</v>
      </c>
      <c r="B23">
        <v>0</v>
      </c>
    </row>
    <row r="24" spans="1:2" x14ac:dyDescent="0.25">
      <c r="A24">
        <v>46</v>
      </c>
      <c r="B24">
        <v>0</v>
      </c>
    </row>
    <row r="25" spans="1:2" x14ac:dyDescent="0.25">
      <c r="A25">
        <v>48</v>
      </c>
      <c r="B25">
        <v>0</v>
      </c>
    </row>
    <row r="26" spans="1:2" x14ac:dyDescent="0.25">
      <c r="A26">
        <v>50</v>
      </c>
      <c r="B26">
        <v>0</v>
      </c>
    </row>
    <row r="27" spans="1:2" x14ac:dyDescent="0.25">
      <c r="A27">
        <v>52</v>
      </c>
      <c r="B27">
        <v>0</v>
      </c>
    </row>
    <row r="28" spans="1:2" x14ac:dyDescent="0.25">
      <c r="A28">
        <v>54</v>
      </c>
      <c r="B28">
        <v>0</v>
      </c>
    </row>
    <row r="29" spans="1:2" x14ac:dyDescent="0.25">
      <c r="A29">
        <v>56</v>
      </c>
      <c r="B29">
        <v>0</v>
      </c>
    </row>
    <row r="30" spans="1:2" x14ac:dyDescent="0.25">
      <c r="A30">
        <v>58</v>
      </c>
      <c r="B30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D49D-B08E-42F2-9F26-C6FF8F844569}">
  <dimension ref="A1:B29"/>
  <sheetViews>
    <sheetView workbookViewId="0"/>
  </sheetViews>
  <sheetFormatPr baseColWidth="10" defaultRowHeight="15" x14ac:dyDescent="0.25"/>
  <cols>
    <col min="1" max="1" width="12" bestFit="1" customWidth="1"/>
    <col min="2" max="2" width="8.42578125" bestFit="1" customWidth="1"/>
  </cols>
  <sheetData>
    <row r="1" spans="1:2" x14ac:dyDescent="0.25">
      <c r="A1" t="s">
        <v>9</v>
      </c>
      <c r="B1" t="s">
        <v>7</v>
      </c>
    </row>
    <row r="2" spans="1:2" x14ac:dyDescent="0.25">
      <c r="A2">
        <v>2</v>
      </c>
      <c r="B2">
        <v>0</v>
      </c>
    </row>
    <row r="3" spans="1:2" x14ac:dyDescent="0.25">
      <c r="A3">
        <v>4</v>
      </c>
      <c r="B3">
        <v>1</v>
      </c>
    </row>
    <row r="4" spans="1:2" x14ac:dyDescent="0.25">
      <c r="A4">
        <v>6</v>
      </c>
      <c r="B4">
        <v>1</v>
      </c>
    </row>
    <row r="5" spans="1:2" x14ac:dyDescent="0.25">
      <c r="A5">
        <v>8</v>
      </c>
      <c r="B5">
        <v>2</v>
      </c>
    </row>
    <row r="6" spans="1:2" x14ac:dyDescent="0.25">
      <c r="A6">
        <v>10</v>
      </c>
      <c r="B6">
        <v>1</v>
      </c>
    </row>
    <row r="7" spans="1:2" x14ac:dyDescent="0.25">
      <c r="A7">
        <v>12</v>
      </c>
      <c r="B7">
        <v>6</v>
      </c>
    </row>
    <row r="8" spans="1:2" x14ac:dyDescent="0.25">
      <c r="A8">
        <v>14</v>
      </c>
      <c r="B8">
        <v>3</v>
      </c>
    </row>
    <row r="9" spans="1:2" x14ac:dyDescent="0.25">
      <c r="A9">
        <v>16</v>
      </c>
      <c r="B9">
        <v>1</v>
      </c>
    </row>
    <row r="10" spans="1:2" x14ac:dyDescent="0.25">
      <c r="A10">
        <v>18</v>
      </c>
      <c r="B10">
        <v>2</v>
      </c>
    </row>
    <row r="11" spans="1:2" x14ac:dyDescent="0.25">
      <c r="A11">
        <v>20</v>
      </c>
      <c r="B11">
        <v>1</v>
      </c>
    </row>
    <row r="12" spans="1:2" x14ac:dyDescent="0.25">
      <c r="A12">
        <v>22</v>
      </c>
      <c r="B12">
        <v>0</v>
      </c>
    </row>
    <row r="13" spans="1:2" x14ac:dyDescent="0.25">
      <c r="A13">
        <v>24</v>
      </c>
      <c r="B13">
        <v>1</v>
      </c>
    </row>
    <row r="14" spans="1:2" x14ac:dyDescent="0.25">
      <c r="A14">
        <v>26</v>
      </c>
      <c r="B14">
        <v>1</v>
      </c>
    </row>
    <row r="15" spans="1:2" x14ac:dyDescent="0.25">
      <c r="A15">
        <v>28</v>
      </c>
      <c r="B15">
        <v>1</v>
      </c>
    </row>
    <row r="16" spans="1:2" x14ac:dyDescent="0.25">
      <c r="A16">
        <v>30</v>
      </c>
      <c r="B16">
        <v>1</v>
      </c>
    </row>
    <row r="17" spans="1:2" x14ac:dyDescent="0.25">
      <c r="A17">
        <v>32</v>
      </c>
      <c r="B17">
        <v>1</v>
      </c>
    </row>
    <row r="18" spans="1:2" x14ac:dyDescent="0.25">
      <c r="A18">
        <v>34</v>
      </c>
      <c r="B18">
        <v>1</v>
      </c>
    </row>
    <row r="19" spans="1:2" x14ac:dyDescent="0.25">
      <c r="A19">
        <v>36</v>
      </c>
      <c r="B19">
        <v>3</v>
      </c>
    </row>
    <row r="20" spans="1:2" x14ac:dyDescent="0.25">
      <c r="A20">
        <v>38</v>
      </c>
      <c r="B20">
        <v>1</v>
      </c>
    </row>
    <row r="21" spans="1:2" x14ac:dyDescent="0.25">
      <c r="A21">
        <v>40</v>
      </c>
      <c r="B21">
        <v>0</v>
      </c>
    </row>
    <row r="22" spans="1:2" x14ac:dyDescent="0.25">
      <c r="A22">
        <v>42</v>
      </c>
      <c r="B22">
        <v>0</v>
      </c>
    </row>
    <row r="23" spans="1:2" x14ac:dyDescent="0.25">
      <c r="A23">
        <v>44</v>
      </c>
      <c r="B23">
        <v>0</v>
      </c>
    </row>
    <row r="24" spans="1:2" x14ac:dyDescent="0.25">
      <c r="A24">
        <v>46</v>
      </c>
      <c r="B24">
        <v>0</v>
      </c>
    </row>
    <row r="25" spans="1:2" x14ac:dyDescent="0.25">
      <c r="A25">
        <v>48</v>
      </c>
      <c r="B25">
        <v>0</v>
      </c>
    </row>
    <row r="26" spans="1:2" x14ac:dyDescent="0.25">
      <c r="A26">
        <v>50</v>
      </c>
      <c r="B26">
        <v>0</v>
      </c>
    </row>
    <row r="27" spans="1:2" x14ac:dyDescent="0.25">
      <c r="A27">
        <v>52</v>
      </c>
      <c r="B27">
        <v>0</v>
      </c>
    </row>
    <row r="28" spans="1:2" x14ac:dyDescent="0.25">
      <c r="A28">
        <v>54</v>
      </c>
      <c r="B28">
        <v>0</v>
      </c>
    </row>
    <row r="29" spans="1:2" x14ac:dyDescent="0.25">
      <c r="A29">
        <v>56</v>
      </c>
      <c r="B29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689E-E7D6-4DEF-A5E2-E34C359707A3}">
  <dimension ref="A1:B29"/>
  <sheetViews>
    <sheetView workbookViewId="0"/>
  </sheetViews>
  <sheetFormatPr baseColWidth="10" defaultRowHeight="15" x14ac:dyDescent="0.25"/>
  <cols>
    <col min="1" max="1" width="12" bestFit="1" customWidth="1"/>
    <col min="2" max="2" width="8.42578125" bestFit="1" customWidth="1"/>
  </cols>
  <sheetData>
    <row r="1" spans="1:2" x14ac:dyDescent="0.25">
      <c r="A1" t="s">
        <v>9</v>
      </c>
      <c r="B1" t="s">
        <v>7</v>
      </c>
    </row>
    <row r="2" spans="1:2" x14ac:dyDescent="0.25">
      <c r="A2">
        <v>2</v>
      </c>
      <c r="B2">
        <v>0</v>
      </c>
    </row>
    <row r="3" spans="1:2" x14ac:dyDescent="0.25">
      <c r="A3">
        <v>4</v>
      </c>
      <c r="B3">
        <v>3</v>
      </c>
    </row>
    <row r="4" spans="1:2" x14ac:dyDescent="0.25">
      <c r="A4">
        <v>6</v>
      </c>
      <c r="B4">
        <v>0</v>
      </c>
    </row>
    <row r="5" spans="1:2" x14ac:dyDescent="0.25">
      <c r="A5">
        <v>8</v>
      </c>
      <c r="B5">
        <v>0</v>
      </c>
    </row>
    <row r="6" spans="1:2" x14ac:dyDescent="0.25">
      <c r="A6">
        <v>10</v>
      </c>
      <c r="B6">
        <v>0</v>
      </c>
    </row>
    <row r="7" spans="1:2" x14ac:dyDescent="0.25">
      <c r="A7">
        <v>12</v>
      </c>
      <c r="B7">
        <v>0</v>
      </c>
    </row>
    <row r="8" spans="1:2" x14ac:dyDescent="0.25">
      <c r="A8">
        <v>14</v>
      </c>
      <c r="B8">
        <v>0</v>
      </c>
    </row>
    <row r="9" spans="1:2" x14ac:dyDescent="0.25">
      <c r="A9">
        <v>16</v>
      </c>
      <c r="B9">
        <v>0</v>
      </c>
    </row>
    <row r="10" spans="1:2" x14ac:dyDescent="0.25">
      <c r="A10">
        <v>18</v>
      </c>
      <c r="B10">
        <v>0</v>
      </c>
    </row>
    <row r="11" spans="1:2" x14ac:dyDescent="0.25">
      <c r="A11">
        <v>20</v>
      </c>
      <c r="B11">
        <v>0</v>
      </c>
    </row>
    <row r="12" spans="1:2" x14ac:dyDescent="0.25">
      <c r="A12">
        <v>22</v>
      </c>
      <c r="B12">
        <v>0</v>
      </c>
    </row>
    <row r="13" spans="1:2" x14ac:dyDescent="0.25">
      <c r="A13">
        <v>24</v>
      </c>
      <c r="B13">
        <v>0</v>
      </c>
    </row>
    <row r="14" spans="1:2" x14ac:dyDescent="0.25">
      <c r="A14">
        <v>26</v>
      </c>
      <c r="B14">
        <v>0</v>
      </c>
    </row>
    <row r="15" spans="1:2" x14ac:dyDescent="0.25">
      <c r="A15">
        <v>28</v>
      </c>
      <c r="B15">
        <v>0</v>
      </c>
    </row>
    <row r="16" spans="1:2" x14ac:dyDescent="0.25">
      <c r="A16">
        <v>30</v>
      </c>
      <c r="B16">
        <v>0</v>
      </c>
    </row>
    <row r="17" spans="1:2" x14ac:dyDescent="0.25">
      <c r="A17">
        <v>32</v>
      </c>
      <c r="B17">
        <v>0</v>
      </c>
    </row>
    <row r="18" spans="1:2" x14ac:dyDescent="0.25">
      <c r="A18">
        <v>34</v>
      </c>
      <c r="B18">
        <v>0</v>
      </c>
    </row>
    <row r="19" spans="1:2" x14ac:dyDescent="0.25">
      <c r="A19">
        <v>36</v>
      </c>
      <c r="B19">
        <v>0</v>
      </c>
    </row>
    <row r="20" spans="1:2" x14ac:dyDescent="0.25">
      <c r="A20">
        <v>38</v>
      </c>
      <c r="B20">
        <v>0</v>
      </c>
    </row>
    <row r="21" spans="1:2" x14ac:dyDescent="0.25">
      <c r="A21">
        <v>40</v>
      </c>
      <c r="B21">
        <v>0</v>
      </c>
    </row>
    <row r="22" spans="1:2" x14ac:dyDescent="0.25">
      <c r="A22">
        <v>42</v>
      </c>
      <c r="B22">
        <v>0</v>
      </c>
    </row>
    <row r="23" spans="1:2" x14ac:dyDescent="0.25">
      <c r="A23">
        <v>44</v>
      </c>
      <c r="B23">
        <v>0</v>
      </c>
    </row>
    <row r="24" spans="1:2" x14ac:dyDescent="0.25">
      <c r="A24">
        <v>46</v>
      </c>
      <c r="B24">
        <v>0</v>
      </c>
    </row>
    <row r="25" spans="1:2" x14ac:dyDescent="0.25">
      <c r="A25">
        <v>48</v>
      </c>
      <c r="B25">
        <v>0</v>
      </c>
    </row>
    <row r="26" spans="1:2" x14ac:dyDescent="0.25">
      <c r="A26">
        <v>50</v>
      </c>
      <c r="B26">
        <v>0</v>
      </c>
    </row>
    <row r="27" spans="1:2" x14ac:dyDescent="0.25">
      <c r="A27">
        <v>52</v>
      </c>
      <c r="B27">
        <v>0</v>
      </c>
    </row>
    <row r="28" spans="1:2" x14ac:dyDescent="0.25">
      <c r="A28">
        <v>54</v>
      </c>
      <c r="B28">
        <v>0</v>
      </c>
    </row>
    <row r="29" spans="1:2" x14ac:dyDescent="0.25">
      <c r="A29">
        <v>56</v>
      </c>
      <c r="B29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3C16-9210-400A-9C5B-3929E265395C}">
  <dimension ref="A1:B29"/>
  <sheetViews>
    <sheetView workbookViewId="0"/>
  </sheetViews>
  <sheetFormatPr baseColWidth="10" defaultRowHeight="15" x14ac:dyDescent="0.25"/>
  <cols>
    <col min="1" max="1" width="12" bestFit="1" customWidth="1"/>
    <col min="2" max="2" width="8.42578125" bestFit="1" customWidth="1"/>
  </cols>
  <sheetData>
    <row r="1" spans="1:2" x14ac:dyDescent="0.25">
      <c r="A1" t="s">
        <v>9</v>
      </c>
      <c r="B1" t="s">
        <v>7</v>
      </c>
    </row>
    <row r="2" spans="1:2" x14ac:dyDescent="0.25">
      <c r="A2">
        <v>2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6</v>
      </c>
      <c r="B4">
        <v>0</v>
      </c>
    </row>
    <row r="5" spans="1:2" x14ac:dyDescent="0.25">
      <c r="A5">
        <v>8</v>
      </c>
      <c r="B5">
        <v>0</v>
      </c>
    </row>
    <row r="6" spans="1:2" x14ac:dyDescent="0.25">
      <c r="A6">
        <v>10</v>
      </c>
      <c r="B6">
        <v>0</v>
      </c>
    </row>
    <row r="7" spans="1:2" x14ac:dyDescent="0.25">
      <c r="A7">
        <v>12</v>
      </c>
      <c r="B7">
        <v>0</v>
      </c>
    </row>
    <row r="8" spans="1:2" x14ac:dyDescent="0.25">
      <c r="A8">
        <v>14</v>
      </c>
      <c r="B8">
        <v>0</v>
      </c>
    </row>
    <row r="9" spans="1:2" x14ac:dyDescent="0.25">
      <c r="A9">
        <v>16</v>
      </c>
      <c r="B9">
        <v>0</v>
      </c>
    </row>
    <row r="10" spans="1:2" x14ac:dyDescent="0.25">
      <c r="A10">
        <v>18</v>
      </c>
      <c r="B10">
        <v>0</v>
      </c>
    </row>
    <row r="11" spans="1:2" x14ac:dyDescent="0.25">
      <c r="A11">
        <v>20</v>
      </c>
      <c r="B11">
        <v>0</v>
      </c>
    </row>
    <row r="12" spans="1:2" x14ac:dyDescent="0.25">
      <c r="A12">
        <v>22</v>
      </c>
      <c r="B12">
        <v>0</v>
      </c>
    </row>
    <row r="13" spans="1:2" x14ac:dyDescent="0.25">
      <c r="A13">
        <v>24</v>
      </c>
      <c r="B13">
        <v>0</v>
      </c>
    </row>
    <row r="14" spans="1:2" x14ac:dyDescent="0.25">
      <c r="A14">
        <v>26</v>
      </c>
      <c r="B14">
        <v>0</v>
      </c>
    </row>
    <row r="15" spans="1:2" x14ac:dyDescent="0.25">
      <c r="A15">
        <v>28</v>
      </c>
      <c r="B15">
        <v>0</v>
      </c>
    </row>
    <row r="16" spans="1:2" x14ac:dyDescent="0.25">
      <c r="A16">
        <v>30</v>
      </c>
      <c r="B16">
        <v>0</v>
      </c>
    </row>
    <row r="17" spans="1:2" x14ac:dyDescent="0.25">
      <c r="A17">
        <v>32</v>
      </c>
      <c r="B17">
        <v>0</v>
      </c>
    </row>
    <row r="18" spans="1:2" x14ac:dyDescent="0.25">
      <c r="A18">
        <v>34</v>
      </c>
      <c r="B18">
        <v>0</v>
      </c>
    </row>
    <row r="19" spans="1:2" x14ac:dyDescent="0.25">
      <c r="A19">
        <v>36</v>
      </c>
      <c r="B19">
        <v>0</v>
      </c>
    </row>
    <row r="20" spans="1:2" x14ac:dyDescent="0.25">
      <c r="A20">
        <v>38</v>
      </c>
      <c r="B20">
        <v>0</v>
      </c>
    </row>
    <row r="21" spans="1:2" x14ac:dyDescent="0.25">
      <c r="A21">
        <v>40</v>
      </c>
      <c r="B21">
        <v>0</v>
      </c>
    </row>
    <row r="22" spans="1:2" x14ac:dyDescent="0.25">
      <c r="A22">
        <v>42</v>
      </c>
      <c r="B22">
        <v>0</v>
      </c>
    </row>
    <row r="23" spans="1:2" x14ac:dyDescent="0.25">
      <c r="A23">
        <v>44</v>
      </c>
      <c r="B23">
        <v>0</v>
      </c>
    </row>
    <row r="24" spans="1:2" x14ac:dyDescent="0.25">
      <c r="A24">
        <v>46</v>
      </c>
      <c r="B24">
        <v>0</v>
      </c>
    </row>
    <row r="25" spans="1:2" x14ac:dyDescent="0.25">
      <c r="A25">
        <v>48</v>
      </c>
      <c r="B25">
        <v>0</v>
      </c>
    </row>
    <row r="26" spans="1:2" x14ac:dyDescent="0.25">
      <c r="A26">
        <v>50</v>
      </c>
      <c r="B26">
        <v>0</v>
      </c>
    </row>
    <row r="27" spans="1:2" x14ac:dyDescent="0.25">
      <c r="A27">
        <v>52</v>
      </c>
      <c r="B27">
        <v>0</v>
      </c>
    </row>
    <row r="28" spans="1:2" x14ac:dyDescent="0.25">
      <c r="A28">
        <v>54</v>
      </c>
      <c r="B28">
        <v>0</v>
      </c>
    </row>
    <row r="29" spans="1:2" x14ac:dyDescent="0.25">
      <c r="A29">
        <v>56</v>
      </c>
      <c r="B29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5 8 c 8 0 8 - 1 8 c 9 - 4 a 5 b - b 1 3 8 - 5 7 c 3 4 c 2 b 6 4 4 e "   x m l n s = " h t t p : / / s c h e m a s . m i c r o s o f t . c o m / D a t a M a s h u p " > A A A A A E I F A A B Q S w M E F A A C A A g A F n v / W H Y 8 d t e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X q h w t Q Y y R S D v D / w B U E s D B B Q A A g A I A B Z 7 /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e / 9 Y x v D 1 j z s C A A C 9 K w A A E w A c A E Z v c m 1 1 b G F z L 1 N l Y 3 R p b 2 4 x L m 0 g o h g A K K A U A A A A A A A A A A A A A A A A A A A A A A A A A A A A 7 Z n L a t w w F I b 3 A / M O Q t k 4 Y A w J T R c t X g y e t h N K c 6 k n F B q V 4 n h O Y l F Z M j r y Q B j y N n m G v k B e r H L c 1 m l z W V o j k D e 2 J E v / k f R Z / B w j l I Y r S f L + v v d 2 O p l O s C o 0 r M g O r U u D Z I 2 k r i h J i Q A z n R B 7 n b Y g B N i a D N f J X J V t D d J E 7 7 m A J F P S 2 A J G N H v D z h A 0 M s n L H 8 i O J c w 1 X w N b z L 6 w / I B 9 P G R V 0 W K h L 4 A b Z g A N M t N q y U G z h g 3 C S Y l r u h u f z 0 H w m h v Q K Y 1 p T D I l 2 l p i u h + T d 7 J U K y 6 v 0 r 3 9 A 1 s 8 b Z W B 3 F w L S I f H 5 E h J + L Y b 9 / H v 0 M X d z w o 0 u b K y 7 a U B s o B i B b q b 5 L K 4 s K + f a F X b v n 0 1 R v 2 E Y 3 L + u 3 4 m R F 4 W o t C Y G t 0 + H P g D 3 N 1 K 2 8 c G S p b X z T D i U h c S L 5 W u + 8 h t G 2 D 0 b C D x Z k O 7 1 f g u 2 9 r O 9 l C a 1 6 + S r s 9 N T D b 0 U 7 b M / 6 2 9 G S L I l T a 8 C 4 B 8 B b s j c g i h a 4 k e h / i f 1 r G 2 b c k M S 5 D d q t q h p x M u n x 3 9 a W A a V 8 A 0 A R g v g b G T X T l C p p M O 0 P g I D b o 6 Z T C c M n 4 B U 9 2 b C b t 7 Y w P z V z g A 8 w Q w i 2 3 G Z X w P U w U H 4 y c q L t x L F b y L r 7 i M 7 1 u q 4 F p 8 Q 6 V x 5 V m a 4 F l e w O V k u 3 E Z + 2 T 5 I x t Q 8 Q 0 V B 5 6 l C Z 7 F W 1 x G 9 y x N 8 C z e o d J 9 2 o 5 c y 0 P p g M x j Z D 7 P j u Z b D s 3 Y J 8 w g H I D x E Z j R E 3 S D c A D G R 2 B G 9 z C D c A D G J 2 D Q V e 4 F Q + 7 l B W D y L b W 9 6 C b 3 g i H 3 4 i k q o z s X D L 8 W P U X F Q Z o O Q 5 r O D 1 x + A V B L A Q I t A B Q A A g A I A B Z 7 / 1 h 2 P H b X p Q A A A P Y A A A A S A A A A A A A A A A A A A A A A A A A A A A B D b 2 5 m a W c v U G F j a 2 F n Z S 5 4 b W x Q S w E C L Q A U A A I A C A A W e / 9 Y D 8 r p q 6 Q A A A D p A A A A E w A A A A A A A A A A A A A A A A D x A A A A W 0 N v b n R l b n R f V H l w Z X N d L n h t b F B L A Q I t A B Q A A g A I A B Z 7 / 1 j G 8 P W P O w I A A L 0 r A A A T A A A A A A A A A A A A A A A A A O I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+ w A A A A A A A A L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j d H M l M j B 2 c y U y M G 1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A w N D Q w M z A t Z m E 1 M y 0 0 Z W M 0 L W E z M D g t M z I 5 M j U 5 Y z I 0 Z W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3 R z X 3 Z z X 2 1 o I i A v P j x F b n R y e S B U e X B l P S J G a W x s Z W R D b 2 1 w b G V 0 Z V J l c 3 V s d F R v V 2 9 y a 3 N o Z W V 0 I i B W Y W x 1 Z T 0 i b D E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z M V Q x M z o y N D o 0 M y 4 1 O D A 3 M z U y W i I g L z 4 8 R W 5 0 c n k g V H l w Z T 0 i R m l s b E N v b H V t b l R 5 c G V z I i B W Y W x 1 Z T 0 i c 0 F 3 T T 0 i I C 8 + P E V u d H J 5 I F R 5 c G U 9 I k Z p b G x D b 2 x 1 b W 5 O Y W 1 l c y I g V m F s d W U 9 I n N b J n F 1 b 3 Q 7 d H V y b l 9 u d W 0 m c X V v d D s s J n F 1 b 3 Q 7 T U N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d H M g d n M g b W g v Q X V 0 b 1 J l b W 9 2 Z W R D b 2 x 1 b W 5 z M S 5 7 d H V y b l 9 u d W 0 s M H 0 m c X V v d D s s J n F 1 b 3 Q 7 U 2 V j d G l v b j E v b W N 0 c y B 2 c y B t a C 9 B d X R v U m V t b 3 Z l Z E N v b H V t b n M x L n t N Q 1 R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d H M g d n M g b W g v Q X V 0 b 1 J l b W 9 2 Z W R D b 2 x 1 b W 5 z M S 5 7 d H V y b l 9 u d W 0 s M H 0 m c X V v d D s s J n F 1 b 3 Q 7 U 2 V j d G l v b j E v b W N 0 c y B 2 c y B t a C 9 B d X R v U m V t b 3 Z l Z E N v b H V t b n M x L n t N Q 1 R T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j d H M l M j B 2 c y U y M G 1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M l M j B 2 c y U y M G 1 o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M l M j B 2 c y U y M G 1 o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M l M j B 2 c y U y M G 1 o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M l M j B 2 c y U y M H B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E 2 Y 2 Q 2 M G E t M 2 Z i Y i 0 0 M j d m L T l j O D U t Z j Y 1 Z T V m Y j k y N T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3 R z X 3 Z z X 3 B o I i A v P j x F b n R y e S B U e X B l P S J G a W x s Z W R D b 2 1 w b G V 0 Z V J l c 3 V s d F R v V 2 9 y a 3 N o Z W V 0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z M V Q x M z o y N D o 0 M y 4 1 O T k 3 M D c y W i I g L z 4 8 R W 5 0 c n k g V H l w Z T 0 i R m l s b E N v b H V t b l R 5 c G V z I i B W Y W x 1 Z T 0 i c 0 F 3 T T 0 i I C 8 + P E V u d H J 5 I F R 5 c G U 9 I k Z p b G x D b 2 x 1 b W 5 O Y W 1 l c y I g V m F s d W U 9 I n N b J n F 1 b 3 Q 7 d H V y b l 9 u d W 0 m c X V v d D s s J n F 1 b 3 Q 7 T U N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d H M g d n M g c G g v Q X V 0 b 1 J l b W 9 2 Z W R D b 2 x 1 b W 5 z M S 5 7 d H V y b l 9 u d W 0 s M H 0 m c X V v d D s s J n F 1 b 3 Q 7 U 2 V j d G l v b j E v b W N 0 c y B 2 c y B w a C 9 B d X R v U m V t b 3 Z l Z E N v b H V t b n M x L n t N Q 1 R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d H M g d n M g c G g v Q X V 0 b 1 J l b W 9 2 Z W R D b 2 x 1 b W 5 z M S 5 7 d H V y b l 9 u d W 0 s M H 0 m c X V v d D s s J n F 1 b 3 Q 7 U 2 V j d G l v b j E v b W N 0 c y B 2 c y B w a C 9 B d X R v U m V t b 3 Z l Z E N v b H V t b n M x L n t N Q 1 R T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j d H M l M j B 2 c y U y M H B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M l M j B 2 c y U y M H B o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M l M j B 2 c y U y M H B o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M l M j B 2 c y U y M H B o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M l M j B 2 c y U y M H J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T E 3 Z j R l Z C 0 4 Y 2 U 0 L T R l Y m U t O G M 2 M C 1 m N G Z l Y 2 U 2 M G N h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j d H N f d n N f c m F u Z C I g L z 4 8 R W 5 0 c n k g V H l w Z T 0 i R m l s b G V k Q 2 9 t c G x l d G V S Z X N 1 b H R U b 1 d v c m t z a G V l d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F U M T M 6 M j Q 6 N D M u N j E 4 N z M 3 N F o i I C 8 + P E V u d H J 5 I F R 5 c G U 9 I k Z p b G x D b 2 x 1 b W 5 U e X B l c y I g V m F s d W U 9 I n N B d 0 0 9 I i A v P j x F b n R y e S B U e X B l P S J G a W x s Q 2 9 s d W 1 u T m F t Z X M i I F Z h b H V l P S J z W y Z x d W 9 0 O 3 R 1 c m 5 f b n V t J n F 1 b 3 Q 7 L C Z x d W 9 0 O 0 1 D V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3 R z I H Z z I H J h b m Q v Q X V 0 b 1 J l b W 9 2 Z W R D b 2 x 1 b W 5 z M S 5 7 d H V y b l 9 u d W 0 s M H 0 m c X V v d D s s J n F 1 b 3 Q 7 U 2 V j d G l v b j E v b W N 0 c y B 2 c y B y Y W 5 k L 0 F 1 d G 9 S Z W 1 v d m V k Q 2 9 s d W 1 u c z E u e 0 1 D V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0 c y B 2 c y B y Y W 5 k L 0 F 1 d G 9 S Z W 1 v d m V k Q 2 9 s d W 1 u c z E u e 3 R 1 c m 5 f b n V t L D B 9 J n F 1 b 3 Q 7 L C Z x d W 9 0 O 1 N l Y 3 R p b 2 4 x L 2 1 j d H M g d n M g c m F u Z C 9 B d X R v U m V t b 3 Z l Z E N v b H V t b n M x L n t N Q 1 R T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j d H M l M j B 2 c y U y M H J h b m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0 c y U y M H Z z J T I w c m F u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R z J T I w d n M l M j B y Y W 5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M l M j B 2 c y U y M H J h b m Q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0 c y U y M H Z z J T I w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m I z M z A y M C 0 y O T N j L T Q 3 Z m M t Y j N h Y i 0 5 N m U z Z j N k Y z l j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j d H N f d n N f c 2 g i I C 8 + P E V u d H J 5 I F R 5 c G U 9 I k Z p b G x l Z E N v b X B s Z X R l U m V z d W x 0 V G 9 X b 3 J r c 2 h l Z X Q i I F Z h b H V l P S J s M S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x V D E z O j I 0 O j Q z L j Y 2 N D c x M D h a I i A v P j x F b n R y e S B U e X B l P S J G a W x s Q 2 9 s d W 1 u V H l w Z X M i I F Z h b H V l P S J z Q X d N P S I g L z 4 8 R W 5 0 c n k g V H l w Z T 0 i R m l s b E N v b H V t b k 5 h b W V z I i B W Y W x 1 Z T 0 i c 1 s m c X V v d D t 0 d X J u X 2 5 1 b S Z x d W 9 0 O y w m c X V v d D t N Q 1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0 c y B 2 c y B z a C 9 B d X R v U m V t b 3 Z l Z E N v b H V t b n M x L n t 0 d X J u X 2 5 1 b S w w f S Z x d W 9 0 O y w m c X V v d D t T Z W N 0 a W 9 u M S 9 t Y 3 R z I H Z z I H N o L 0 F 1 d G 9 S Z W 1 v d m V k Q 2 9 s d W 1 u c z E u e 0 1 D V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0 c y B 2 c y B z a C 9 B d X R v U m V t b 3 Z l Z E N v b H V t b n M x L n t 0 d X J u X 2 5 1 b S w w f S Z x d W 9 0 O y w m c X V v d D t T Z W N 0 a W 9 u M S 9 t Y 3 R z I H Z z I H N o L 0 F 1 d G 9 S Z W 1 v d m V k Q 2 9 s d W 1 u c z E u e 0 1 D V F M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N 0 c y U y M H Z z J T I w c 2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0 c y U y M H Z z J T I w c 2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0 c y U y M H Z z J T I w c 2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0 c y U y M H Z z J T I w c 2 g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g l M j B 2 c y U y M G 1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T R i Z W J i Y S 0 5 Z D E 2 L T Q z Z T Y t Y W U 0 Z S 0 2 M 2 V h Z W R h M z g y Y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o X 3 Z z X 2 1 j d H M i I C 8 + P E V u d H J 5 I F R 5 c G U 9 I k Z p b G x l Z E N v b X B s Z X R l U m V z d W x 0 V G 9 X b 3 J r c 2 h l Z X Q i I F Z h b H V l P S J s M S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x V D E z O j I 0 O j Q z L j Y 4 M z c w N j V a I i A v P j x F b n R y e S B U e X B l P S J G a W x s Q 2 9 s d W 1 u V H l w Z X M i I F Z h b H V l P S J z Q X d N P S I g L z 4 8 R W 5 0 c n k g V H l w Z T 0 i R m l s b E N v b H V t b k 5 h b W V z I i B W Y W x 1 Z T 0 i c 1 s m c X V v d D t 0 d X J u X 2 5 1 b S Z x d W 9 0 O y w m c X V v d D t N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o I H Z z I G 1 j d H M v Q X V 0 b 1 J l b W 9 2 Z W R D b 2 x 1 b W 5 z M S 5 7 d H V y b l 9 u d W 0 s M H 0 m c X V v d D s s J n F 1 b 3 Q 7 U 2 V j d G l v b j E v b W g g d n M g b W N 0 c y 9 B d X R v U m V t b 3 Z l Z E N v b H V t b n M x L n t N S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C B 2 c y B t Y 3 R z L 0 F 1 d G 9 S Z W 1 v d m V k Q 2 9 s d W 1 u c z E u e 3 R 1 c m 5 f b n V t L D B 9 J n F 1 b 3 Q 7 L C Z x d W 9 0 O 1 N l Y 3 R p b 2 4 x L 2 1 o I H Z z I G 1 j d H M v Q X V 0 b 1 J l b W 9 2 Z W R D b 2 x 1 b W 5 z M S 5 7 T U g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g l M j B 2 c y U y M G 1 j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g l M j B 2 c y U y M G 1 j d H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g l M j B 2 c y U y M G 1 j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g l M j B 2 c y U y M G 1 j d H M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g l M j B 2 c y U y M H B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Y y Z j Y 2 O W Q t M G E w Y y 0 0 O G F k L T k 1 Y j c t N z g 4 Z D E w O T Y x Z D d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F 9 2 c 1 9 w a C I g L z 4 8 R W 5 0 c n k g V H l w Z T 0 i R m l s b G V k Q 2 9 t c G x l d G V S Z X N 1 b H R U b 1 d v c m t z a G V l d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F U M T M 6 M j Q 6 N D M u N z E x N z A 3 O F o i I C 8 + P E V u d H J 5 I F R 5 c G U 9 I k Z p b G x D b 2 x 1 b W 5 U e X B l c y I g V m F s d W U 9 I n N B d 0 0 9 I i A v P j x F b n R y e S B U e X B l P S J G a W x s Q 2 9 s d W 1 u T m F t Z X M i I F Z h b H V l P S J z W y Z x d W 9 0 O 3 R 1 c m 5 f b n V t J n F 1 b 3 Q 7 L C Z x d W 9 0 O 0 1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g g d n M g c G g v Q X V 0 b 1 J l b W 9 2 Z W R D b 2 x 1 b W 5 z M S 5 7 d H V y b l 9 u d W 0 s M H 0 m c X V v d D s s J n F 1 b 3 Q 7 U 2 V j d G l v b j E v b W g g d n M g c G g v Q X V 0 b 1 J l b W 9 2 Z W R D b 2 x 1 b W 5 z M S 5 7 T U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g g d n M g c G g v Q X V 0 b 1 J l b W 9 2 Z W R D b 2 x 1 b W 5 z M S 5 7 d H V y b l 9 u d W 0 s M H 0 m c X V v d D s s J n F 1 b 3 Q 7 U 2 V j d G l v b j E v b W g g d n M g c G g v Q X V 0 b 1 J l b W 9 2 Z W R D b 2 x 1 b W 5 z M S 5 7 T U g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g l M j B 2 c y U y M H B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o J T I w d n M l M j B w a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C U y M H Z z J T I w c G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g l M j B 2 c y U y M H B o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o J T I w d n M l M j B y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Z l M T g 3 O G E t M j M z N i 0 0 N 2 N h L W J k Y j M t Z G Y 1 Y T h k O D J i N m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F 9 2 c 1 9 y Y W 5 k I i A v P j x F b n R y e S B U e X B l P S J G a W x s Z W R D b 2 1 w b G V 0 Z V J l c 3 V s d F R v V 2 9 y a 3 N o Z W V 0 I i B W Y W x 1 Z T 0 i b D E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z M V Q x M z o y N D o 0 M y 4 3 M z M 3 M D k 2 W i I g L z 4 8 R W 5 0 c n k g V H l w Z T 0 i R m l s b E N v b H V t b l R 5 c G V z I i B W Y W x 1 Z T 0 i c 0 F 3 T T 0 i I C 8 + P E V u d H J 5 I F R 5 c G U 9 I k Z p b G x D b 2 x 1 b W 5 O Y W 1 l c y I g V m F s d W U 9 I n N b J n F 1 b 3 Q 7 d H V y b l 9 u d W 0 m c X V v d D s s J n F 1 b 3 Q 7 T U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C B 2 c y B y Y W 5 k L 0 F 1 d G 9 S Z W 1 v d m V k Q 2 9 s d W 1 u c z E u e 3 R 1 c m 5 f b n V t L D B 9 J n F 1 b 3 Q 7 L C Z x d W 9 0 O 1 N l Y 3 R p b 2 4 x L 2 1 o I H Z z I H J h b m Q v Q X V 0 b 1 J l b W 9 2 Z W R D b 2 x 1 b W 5 z M S 5 7 T U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g g d n M g c m F u Z C 9 B d X R v U m V t b 3 Z l Z E N v b H V t b n M x L n t 0 d X J u X 2 5 1 b S w w f S Z x d W 9 0 O y w m c X V v d D t T Z W N 0 a W 9 u M S 9 t a C B 2 c y B y Y W 5 k L 0 F 1 d G 9 S Z W 1 v d m V k Q 2 9 s d W 1 u c z E u e 0 1 I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o J T I w d n M l M j B y Y W 5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o J T I w d n M l M j B y Y W 5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o J T I w d n M l M j B y Y W 5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o J T I w d n M l M j B y Y W 5 k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o J T I w d n M l M j B z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Y T A 0 Y m E z L W M w M j I t N G I 3 Y i 0 5 M z A 4 L W R k Y z R i O W M z M G E 0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h f d n N f c 2 g i I C 8 + P E V u d H J 5 I F R 5 c G U 9 I k Z p b G x l Z E N v b X B s Z X R l U m V z d W x 0 V G 9 X b 3 J r c 2 h l Z X Q i I F Z h b H V l P S J s M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x V D E z O j I 0 O j Q z L j c 1 N j c w O D F a I i A v P j x F b n R y e S B U e X B l P S J G a W x s Q 2 9 s d W 1 u V H l w Z X M i I F Z h b H V l P S J z Q X d N P S I g L z 4 8 R W 5 0 c n k g V H l w Z T 0 i R m l s b E N v b H V t b k 5 h b W V z I i B W Y W x 1 Z T 0 i c 1 s m c X V v d D t 0 d X J u X 2 5 1 b S Z x d W 9 0 O y w m c X V v d D t N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o I H Z z I H N o L 0 F 1 d G 9 S Z W 1 v d m V k Q 2 9 s d W 1 u c z E u e 3 R 1 c m 5 f b n V t L D B 9 J n F 1 b 3 Q 7 L C Z x d W 9 0 O 1 N l Y 3 R p b 2 4 x L 2 1 o I H Z z I H N o L 0 F 1 d G 9 S Z W 1 v d m V k Q 2 9 s d W 1 u c z E u e 0 1 I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o I H Z z I H N o L 0 F 1 d G 9 S Z W 1 v d m V k Q 2 9 s d W 1 u c z E u e 3 R 1 c m 5 f b n V t L D B 9 J n F 1 b 3 Q 7 L C Z x d W 9 0 O 1 N l Y 3 R p b 2 4 x L 2 1 o I H Z z I H N o L 0 F 1 d G 9 S Z W 1 v d m V k Q 2 9 s d W 1 u c z E u e 0 1 I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o J T I w d n M l M j B z a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C U y M H Z z J T I w c 2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g l M j B 2 c y U y M H N o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o J T I w d n M l M j B z a C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C U y M H Z z J T I w b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1 M j h h N G E w L T I 3 N j U t N D Q w M C 1 h N W J h L W Z l Y T c 5 Z T M 5 Y m M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h f d n N f b W N 0 c y I g L z 4 8 R W 5 0 c n k g V H l w Z T 0 i R m l s b G V k Q 2 9 t c G x l d G V S Z X N 1 b H R U b 1 d v c m t z a G V l d C I g V m F s d W U 9 I m w x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F U M T M 6 M j Q 6 N D M u N z g 5 N z A 4 N V o i I C 8 + P E V u d H J 5 I F R 5 c G U 9 I k Z p b G x D b 2 x 1 b W 5 U e X B l c y I g V m F s d W U 9 I n N B d 0 0 9 I i A v P j x F b n R y e S B U e X B l P S J G a W x s Q 2 9 s d W 1 u T m F t Z X M i I F Z h b H V l P S J z W y Z x d W 9 0 O 3 R 1 c m 5 f b n V t J n F 1 b 3 Q 7 L C Z x d W 9 0 O 1 B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g g d n M g b W N 0 c y 9 B d X R v U m V t b 3 Z l Z E N v b H V t b n M x L n t 0 d X J u X 2 5 1 b S w w f S Z x d W 9 0 O y w m c X V v d D t T Z W N 0 a W 9 u M S 9 w a C B 2 c y B t Y 3 R z L 0 F 1 d G 9 S Z W 1 v d m V k Q 2 9 s d W 1 u c z E u e 1 B I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o I H Z z I G 1 j d H M v Q X V 0 b 1 J l b W 9 2 Z W R D b 2 x 1 b W 5 z M S 5 7 d H V y b l 9 u d W 0 s M H 0 m c X V v d D s s J n F 1 b 3 Q 7 U 2 V j d G l v b j E v c G g g d n M g b W N 0 c y 9 B d X R v U m V t b 3 Z l Z E N v b H V t b n M x L n t Q S C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C U y M H Z z J T I w b W N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C U y M H Z z J T I w b W N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C U y M H Z z J T I w b W N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C U y M H Z z J T I w b W N 0 c y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C U y M H Z z J T I w b W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j Z k N D c 4 M C 1 m M D g 0 L T Q y N 2 I t Y W J l Y y 1 l O T F h Z D l m O W J i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o X 3 Z z X 2 1 o I i A v P j x F b n R y e S B U e X B l P S J G a W x s Z W R D b 2 1 w b G V 0 Z V J l c 3 V s d F R v V 2 9 y a 3 N o Z W V 0 I i B W Y W x 1 Z T 0 i b D E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z M V Q x M z o y N D o 0 M y 4 4 M T I 3 M D c 1 W i I g L z 4 8 R W 5 0 c n k g V H l w Z T 0 i R m l s b E N v b H V t b l R 5 c G V z I i B W Y W x 1 Z T 0 i c 0 F 3 T T 0 i I C 8 + P E V u d H J 5 I F R 5 c G U 9 I k Z p b G x D b 2 x 1 b W 5 O Y W 1 l c y I g V m F s d W U 9 I n N b J n F 1 b 3 Q 7 d H V y b l 9 u d W 0 m c X V v d D s s J n F 1 b 3 Q 7 U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C B 2 c y B t a C 9 B d X R v U m V t b 3 Z l Z E N v b H V t b n M x L n t 0 d X J u X 2 5 1 b S w w f S Z x d W 9 0 O y w m c X V v d D t T Z W N 0 a W 9 u M S 9 w a C B 2 c y B t a C 9 B d X R v U m V t b 3 Z l Z E N v b H V t b n M x L n t Q S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C B 2 c y B t a C 9 B d X R v U m V t b 3 Z l Z E N v b H V t b n M x L n t 0 d X J u X 2 5 1 b S w w f S Z x d W 9 0 O y w m c X V v d D t T Z W N 0 a W 9 u M S 9 w a C B 2 c y B t a C 9 B d X R v U m V t b 3 Z l Z E N v b H V t b n M x L n t Q S C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C U y M H Z z J T I w b W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g l M j B 2 c y U y M G 1 o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J T I w d n M l M j B t a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C U y M H Z z J T I w b W g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g l M j B 2 c y U y M H J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T F i Z j c z M C 1 j M G U 5 L T R i Y m U t O T Y 5 O C 0 1 Z G Z k O T h i O W U 1 O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o X 3 Z z X 3 J h b m Q i I C 8 + P E V u d H J 5 I F R 5 c G U 9 I k Z p b G x l Z E N v b X B s Z X R l U m V z d W x 0 V G 9 X b 3 J r c 2 h l Z X Q i I F Z h b H V l P S J s M S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x V D E z O j I 0 O j Q z L j g 0 M z c w O T B a I i A v P j x F b n R y e S B U e X B l P S J G a W x s Q 2 9 s d W 1 u V H l w Z X M i I F Z h b H V l P S J z Q X d N P S I g L z 4 8 R W 5 0 c n k g V H l w Z T 0 i R m l s b E N v b H V t b k 5 h b W V z I i B W Y W x 1 Z T 0 i c 1 s m c X V v d D t 0 d X J u X 2 5 1 b S Z x d W 9 0 O y w m c X V v d D t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I H Z z I H J h b m Q v Q X V 0 b 1 J l b W 9 2 Z W R D b 2 x 1 b W 5 z M S 5 7 d H V y b l 9 u d W 0 s M H 0 m c X V v d D s s J n F 1 b 3 Q 7 U 2 V j d G l v b j E v c G g g d n M g c m F u Z C 9 B d X R v U m V t b 3 Z l Z E N v b H V t b n M x L n t Q S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C B 2 c y B y Y W 5 k L 0 F 1 d G 9 S Z W 1 v d m V k Q 2 9 s d W 1 u c z E u e 3 R 1 c m 5 f b n V t L D B 9 J n F 1 b 3 Q 7 L C Z x d W 9 0 O 1 N l Y 3 R p b 2 4 x L 3 B o I H Z z I H J h b m Q v Q X V 0 b 1 J l b W 9 2 Z W R D b 2 x 1 b W 5 z M S 5 7 U E g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g l M j B 2 c y U y M H J h b m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g l M j B 2 c y U y M H J h b m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g l M j B 2 c y U y M H J h b m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g l M j B 2 c y U y M H J h b m Q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g l M j B 2 c y U y M H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F m N T g y M j M t N z k 3 Y i 0 0 O W E 3 L T l h M 2 E t O G E 2 Y j A 1 O G Z k M G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F 9 2 c 1 9 z a C I g L z 4 8 R W 5 0 c n k g V H l w Z T 0 i R m l s b G V k Q 2 9 t c G x l d G V S Z X N 1 b H R U b 1 d v c m t z a G V l d C I g V m F s d W U 9 I m w x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F U M T M 6 M j Q 6 N D M u O D c 2 N z A 2 O F o i I C 8 + P E V u d H J 5 I F R 5 c G U 9 I k Z p b G x D b 2 x 1 b W 5 U e X B l c y I g V m F s d W U 9 I n N B d 0 0 9 I i A v P j x F b n R y e S B U e X B l P S J G a W x s Q 2 9 s d W 1 u T m F t Z X M i I F Z h b H V l P S J z W y Z x d W 9 0 O 3 R 1 c m 5 f b n V t J n F 1 b 3 Q 7 L C Z x d W 9 0 O 1 B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g g d n M g c 2 g v Q X V 0 b 1 J l b W 9 2 Z W R D b 2 x 1 b W 5 z M S 5 7 d H V y b l 9 u d W 0 s M H 0 m c X V v d D s s J n F 1 b 3 Q 7 U 2 V j d G l v b j E v c G g g d n M g c 2 g v Q X V 0 b 1 J l b W 9 2 Z W R D b 2 x 1 b W 5 z M S 5 7 U E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g g d n M g c 2 g v Q X V 0 b 1 J l b W 9 2 Z W R D b 2 x 1 b W 5 z M S 5 7 d H V y b l 9 u d W 0 s M H 0 m c X V v d D s s J n F 1 b 3 Q 7 U 2 V j d G l v b j E v c G g g d n M g c 2 g v Q X V 0 b 1 J l b W 9 2 Z W R D b 2 x 1 b W 5 z M S 5 7 U E g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g l M j B 2 c y U y M H N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J T I w d n M l M j B z a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C U y M H Z z J T I w c 2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g l M j B 2 c y U y M H N o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Q l M j B 2 c y U y M G 1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T V i O T Q 1 N S 0 0 Y T l i L T Q 3 N G Y t O W M z M S 1 i N G U 3 N W I 1 M T U 5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b m R f d n N f b W N 0 c y I g L z 4 8 R W 5 0 c n k g V H l w Z T 0 i R m l s b G V k Q 2 9 t c G x l d G V S Z X N 1 b H R U b 1 d v c m t z a G V l d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F U M T M 6 M j Q 6 N D M u O T I w N z A 3 N V o i I C 8 + P E V u d H J 5 I F R 5 c G U 9 I k Z p b G x D b 2 x 1 b W 5 U e X B l c y I g V m F s d W U 9 I n N B d 0 0 9 I i A v P j x F b n R y e S B U e X B l P S J G a W x s Q 2 9 s d W 1 u T m F t Z X M i I F Z h b H V l P S J z W y Z x d W 9 0 O 3 R 1 c m 5 f b n V t J n F 1 b 3 Q 7 L C Z x d W 9 0 O 1 J B T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I H Z z I G 1 j d H M v Q X V 0 b 1 J l b W 9 2 Z W R D b 2 x 1 b W 5 z M S 5 7 d H V y b l 9 u d W 0 s M H 0 m c X V v d D s s J n F 1 b 3 Q 7 U 2 V j d G l v b j E v c m F u Z C B 2 c y B t Y 3 R z L 0 F 1 d G 9 S Z W 1 v d m V k Q 2 9 s d W 1 u c z E u e 1 J B T k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u Z C B 2 c y B t Y 3 R z L 0 F 1 d G 9 S Z W 1 v d m V k Q 2 9 s d W 1 u c z E u e 3 R 1 c m 5 f b n V t L D B 9 J n F 1 b 3 Q 7 L C Z x d W 9 0 O 1 N l Y 3 R p b 2 4 x L 3 J h b m Q g d n M g b W N 0 c y 9 B d X R v U m V t b 3 Z l Z E N v b H V t b n M x L n t S Q U 5 E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h b m Q l M j B 2 c y U y M G 1 j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b W N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J T I w d n M l M j B t Y 3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Q l M j B 2 c y U y M G 1 j d H M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b W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T A 0 Y W M x Y i 1 j N D M 3 L T R k N j A t Y j c y M C 1 l N j I 4 Y W Y w M T F l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b m R f d n N f b W g i I C 8 + P E V u d H J 5 I F R 5 c G U 9 I k Z p b G x l Z E N v b X B s Z X R l U m V z d W x 0 V G 9 X b 3 J r c 2 h l Z X Q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x V D E z O j I 0 O j Q z L j g 5 N z c w O D d a I i A v P j x F b n R y e S B U e X B l P S J G a W x s Q 2 9 s d W 1 u V H l w Z X M i I F Z h b H V l P S J z Q X d N P S I g L z 4 8 R W 5 0 c n k g V H l w Z T 0 i R m l s b E N v b H V t b k 5 h b W V z I i B W Y W x 1 Z T 0 i c 1 s m c X V v d D t 0 d X J u X 2 5 1 b S Z x d W 9 0 O y w m c X V v d D t S Q U 5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C B 2 c y B t a C 9 B d X R v U m V t b 3 Z l Z E N v b H V t b n M x L n t 0 d X J u X 2 5 1 b S w w f S Z x d W 9 0 O y w m c X V v d D t T Z W N 0 a W 9 u M S 9 y Y W 5 k I H Z z I G 1 o L 0 F 1 d G 9 S Z W 1 v d m V k Q 2 9 s d W 1 u c z E u e 1 J B T k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u Z C B 2 c y B t a C 9 B d X R v U m V t b 3 Z l Z E N v b H V t b n M x L n t 0 d X J u X 2 5 1 b S w w f S Z x d W 9 0 O y w m c X V v d D t T Z W N 0 a W 9 u M S 9 y Y W 5 k I H Z z I G 1 o L 0 F 1 d G 9 S Z W 1 v d m V k Q 2 9 s d W 1 u c z E u e 1 J B T k Q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F u Z C U y M H Z z J T I w b W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b W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b W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b W g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c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D M 0 M G V k M i 0 4 M m E w L T R j Y T k t O D Q 3 N S 0 x Y T A w N z F m N W Y y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b m R f d n N f c G g i I C 8 + P E V u d H J 5 I F R 5 c G U 9 I k Z p b G x l Z E N v b X B s Z X R l U m V z d W x 0 V G 9 X b 3 J r c 2 h l Z X Q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x V D E z O j I 0 O j Q z L j k 0 M j c x M T J a I i A v P j x F b n R y e S B U e X B l P S J G a W x s Q 2 9 s d W 1 u V H l w Z X M i I F Z h b H V l P S J z Q X d N P S I g L z 4 8 R W 5 0 c n k g V H l w Z T 0 i R m l s b E N v b H V t b k 5 h b W V z I i B W Y W x 1 Z T 0 i c 1 s m c X V v d D t 0 d X J u X 2 5 1 b S Z x d W 9 0 O y w m c X V v d D t S Q U 5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C B 2 c y B w a C 9 B d X R v U m V t b 3 Z l Z E N v b H V t b n M x L n t 0 d X J u X 2 5 1 b S w w f S Z x d W 9 0 O y w m c X V v d D t T Z W N 0 a W 9 u M S 9 y Y W 5 k I H Z z I H B o L 0 F 1 d G 9 S Z W 1 v d m V k Q 2 9 s d W 1 u c z E u e 1 J B T k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u Z C B 2 c y B w a C 9 B d X R v U m V t b 3 Z l Z E N v b H V t b n M x L n t 0 d X J u X 2 5 1 b S w w f S Z x d W 9 0 O y w m c X V v d D t T Z W N 0 a W 9 u M S 9 y Y W 5 k I H Z z I H B o L 0 F 1 d G 9 S Z W 1 v d m V k Q 2 9 s d W 1 u c z E u e 1 J B T k Q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F u Z C U y M H Z z J T I w c G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c G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c G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c G g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D N i N 2 U w M y 0 z Y m I 0 L T Q 5 O D A t Y m U x N S 0 0 N W I 2 Z m Y y Y 2 U y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b m R f d n N f c 2 g i I C 8 + P E V u d H J 5 I F R 5 c G U 9 I k Z p b G x l Z E N v b X B s Z X R l U m V z d W x 0 V G 9 X b 3 J r c 2 h l Z X Q i I F Z h b H V l P S J s M S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x V D E z O j I 0 O j Q z L j k 2 N j c w N j N a I i A v P j x F b n R y e S B U e X B l P S J G a W x s Q 2 9 s d W 1 u V H l w Z X M i I F Z h b H V l P S J z Q X d N P S I g L z 4 8 R W 5 0 c n k g V H l w Z T 0 i R m l s b E N v b H V t b k 5 h b W V z I i B W Y W x 1 Z T 0 i c 1 s m c X V v d D t 0 d X J u X 2 5 1 b S Z x d W 9 0 O y w m c X V v d D t S Q U 5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C B 2 c y B z a C 9 B d X R v U m V t b 3 Z l Z E N v b H V t b n M x L n t 0 d X J u X 2 5 1 b S w w f S Z x d W 9 0 O y w m c X V v d D t T Z W N 0 a W 9 u M S 9 y Y W 5 k I H Z z I H N o L 0 F 1 d G 9 S Z W 1 v d m V k Q 2 9 s d W 1 u c z E u e 1 J B T k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u Z C B 2 c y B z a C 9 B d X R v U m V t b 3 Z l Z E N v b H V t b n M x L n t 0 d X J u X 2 5 1 b S w w f S Z x d W 9 0 O y w m c X V v d D t T Z W N 0 a W 9 u M S 9 y Y W 5 k I H Z z I H N o L 0 F 1 d G 9 S Z W 1 v d m V k Q 2 9 s d W 1 u c z E u e 1 J B T k Q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F u Z C U y M H Z z J T I w c 2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c 2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c 2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C U y M H Z z J T I w c 2 g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g l M j B 2 c y U y M G 1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z l l O D R k Y S 0 z N 2 J l L T Q w N j k t Y W Y 5 Y y 0 3 N 2 M x Y 2 I w M j Q z Z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o X 3 Z z X 2 1 j d H M i I C 8 + P E V u d H J 5 I F R 5 c G U 9 I k Z p b G x l Z E N v b X B s Z X R l U m V z d W x 0 V G 9 X b 3 J r c 2 h l Z X Q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x V D E z O j I 0 O j Q 0 L j A 0 M j c w N z h a I i A v P j x F b n R y e S B U e X B l P S J G a W x s Q 2 9 s d W 1 u V H l w Z X M i I F Z h b H V l P S J z Q X d N P S I g L z 4 8 R W 5 0 c n k g V H l w Z T 0 i R m l s b E N v b H V t b k 5 h b W V z I i B W Y W x 1 Z T 0 i c 1 s m c X V v d D t 0 d X J u X 2 5 1 b S Z x d W 9 0 O y w m c X V v d D t T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I H Z z I G 1 j d H M v Q X V 0 b 1 J l b W 9 2 Z W R D b 2 x 1 b W 5 z M S 5 7 d H V y b l 9 u d W 0 s M H 0 m c X V v d D s s J n F 1 b 3 Q 7 U 2 V j d G l v b j E v c 2 g g d n M g b W N 0 c y 9 B d X R v U m V t b 3 Z l Z E N v b H V t b n M x L n t T S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C B 2 c y B t Y 3 R z L 0 F 1 d G 9 S Z W 1 v d m V k Q 2 9 s d W 1 u c z E u e 3 R 1 c m 5 f b n V t L D B 9 J n F 1 b 3 Q 7 L C Z x d W 9 0 O 1 N l Y 3 R p b 2 4 x L 3 N o I H Z z I G 1 j d H M v Q X V 0 b 1 J l b W 9 2 Z W R D b 2 x 1 b W 5 z M S 5 7 U 0 g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g l M j B 2 c y U y M G 1 j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g l M j B 2 c y U y M G 1 j d H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g l M j B 2 c y U y M G 1 j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g l M j B 2 c y U y M G 1 j d H M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g l M j B 2 c y U y M G 1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J l N z R m M W M t O T l i Y y 0 0 Y z Y 0 L T k 2 Z m I t Y j k 3 Y z N j M D d i M T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a F 9 2 c 1 9 t a C I g L z 4 8 R W 5 0 c n k g V H l w Z T 0 i R m l s b G V k Q 2 9 t c G x l d G V S Z X N 1 b H R U b 1 d v c m t z a G V l d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F U M T M 6 M j Q 6 N D M u O T k y N z A 2 N V o i I C 8 + P E V u d H J 5 I F R 5 c G U 9 I k Z p b G x D b 2 x 1 b W 5 U e X B l c y I g V m F s d W U 9 I n N B d 0 0 9 I i A v P j x F b n R y e S B U e X B l P S J G a W x s Q 2 9 s d W 1 u T m F t Z X M i I F Z h b H V l P S J z W y Z x d W 9 0 O 3 R 1 c m 5 f b n V t J n F 1 b 3 Q 7 L C Z x d W 9 0 O 1 N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g g d n M g b W g v Q X V 0 b 1 J l b W 9 2 Z W R D b 2 x 1 b W 5 z M S 5 7 d H V y b l 9 u d W 0 s M H 0 m c X V v d D s s J n F 1 b 3 Q 7 U 2 V j d G l v b j E v c 2 g g d n M g b W g v Q X V 0 b 1 J l b W 9 2 Z W R D b 2 x 1 b W 5 z M S 5 7 U 0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g g d n M g b W g v Q X V 0 b 1 J l b W 9 2 Z W R D b 2 x 1 b W 5 z M S 5 7 d H V y b l 9 u d W 0 s M H 0 m c X V v d D s s J n F 1 b 3 Q 7 U 2 V j d G l v b j E v c 2 g g d n M g b W g v Q X V 0 b 1 J l b W 9 2 Z W R D b 2 x 1 b W 5 z M S 5 7 U 0 g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g l M j B 2 c y U y M G 1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J T I w d n M l M j B t a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C U y M H Z z J T I w b W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g l M j B 2 c y U y M G 1 o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J T I w d n M l M j B w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Z j F k M 2 Y y L T d m N D U t N G E y N y 0 4 N T U w L T B j M W Y 1 M m V k O T g w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h f d n N f c G g i I C 8 + P E V u d H J 5 I F R 5 c G U 9 I k Z p b G x l Z E N v b X B s Z X R l U m V z d W x 0 V G 9 X b 3 J r c 2 h l Z X Q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x V D E z O j I 0 O j Q 0 L j A 4 N z c w O T J a I i A v P j x F b n R y e S B U e X B l P S J G a W x s Q 2 9 s d W 1 u V H l w Z X M i I F Z h b H V l P S J z Q X d N P S I g L z 4 8 R W 5 0 c n k g V H l w Z T 0 i R m l s b E N v b H V t b k 5 h b W V z I i B W Y W x 1 Z T 0 i c 1 s m c X V v d D t 0 d X J u X 2 5 1 b S Z x d W 9 0 O y w m c X V v d D t T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I H Z z I H B o L 0 F 1 d G 9 S Z W 1 v d m V k Q 2 9 s d W 1 u c z E u e 3 R 1 c m 5 f b n V t L D B 9 J n F 1 b 3 Q 7 L C Z x d W 9 0 O 1 N l Y 3 R p b 2 4 x L 3 N o I H Z z I H B o L 0 F 1 d G 9 S Z W 1 v d m V k Q 2 9 s d W 1 u c z E u e 1 N I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o I H Z z I H B o L 0 F 1 d G 9 S Z W 1 v d m V k Q 2 9 s d W 1 u c z E u e 3 R 1 c m 5 f b n V t L D B 9 J n F 1 b 3 Q 7 L C Z x d W 9 0 O 1 N l Y 3 R p b 2 4 x L 3 N o I H Z z I H B o L 0 F 1 d G 9 S Z W 1 v d m V k Q 2 9 s d W 1 u c z E u e 1 N I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o J T I w d n M l M j B w a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C U y M H Z z J T I w c G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g l M j B 2 c y U y M H B o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J T I w d n M l M j B w a C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C U y M H Z z J T I w c m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0 N W E 1 M 2 I 1 L W M y N j k t N G Y 1 Y y 1 h O T Q x L T c 4 N m M 5 M m U w M j F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h f d n N f c m F u Z C I g L z 4 8 R W 5 0 c n k g V H l w Z T 0 i R m l s b G V k Q 2 9 t c G x l d G V S Z X N 1 b H R U b 1 d v c m t z a G V l d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F U M T M 6 M j Q 6 N D Q u M T A 3 N z A 3 O F o i I C 8 + P E V u d H J 5 I F R 5 c G U 9 I k Z p b G x D b 2 x 1 b W 5 U e X B l c y I g V m F s d W U 9 I n N B d 0 0 9 I i A v P j x F b n R y e S B U e X B l P S J G a W x s Q 2 9 s d W 1 u T m F t Z X M i I F Z h b H V l P S J z W y Z x d W 9 0 O 3 R 1 c m 5 f b n V t J n F 1 b 3 Q 7 L C Z x d W 9 0 O 1 N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g g d n M g c m F u Z C 9 B d X R v U m V t b 3 Z l Z E N v b H V t b n M x L n t 0 d X J u X 2 5 1 b S w w f S Z x d W 9 0 O y w m c X V v d D t T Z W N 0 a W 9 u M S 9 z a C B 2 c y B y Y W 5 k L 0 F 1 d G 9 S Z W 1 v d m V k Q 2 9 s d W 1 u c z E u e 1 N I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o I H Z z I H J h b m Q v Q X V 0 b 1 J l b W 9 2 Z W R D b 2 x 1 b W 5 z M S 5 7 d H V y b l 9 u d W 0 s M H 0 m c X V v d D s s J n F 1 b 3 Q 7 U 2 V j d G l v b j E v c 2 g g d n M g c m F u Z C 9 B d X R v U m V t b 3 Z l Z E N v b H V t b n M x L n t T S C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C U y M H Z z J T I w c m F u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C U y M H Z z J T I w c m F u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C U y M H Z z J T I w c m F u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C U y M H Z z J T I w c m F u Z C 9 T b 3 J 0 a W V y d G U l M j B a Z W l s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b x v h F 4 y Z k e g M O C n q V m B 3 g A A A A A C A A A A A A A Q Z g A A A A E A A C A A A A D 5 t D Q g Y / 9 + o 1 c I x T I c h X F j T U k B o e 5 r f a h y R j m a 0 T N / Y w A A A A A O g A A A A A I A A C A A A A A a B W w i X m V 6 N L K B R g / u P c v b Q L 2 G x 8 m N h p 0 e a E q P v 6 W U L V A A A A A M s R k U N V x m N m D w r 6 / 0 M c q F i F 5 B G 1 1 c k 9 b c c F w c h u 0 W D H 6 / B b 1 0 l J 9 W i h w D A 2 q Y E F 8 J c d f E 2 D D x D X 4 a W p o V O L D + 6 o Z 5 z 1 C O s t d w L K N G D P 5 X i E A A A A C U / S d A 5 P 9 o + Q z w 5 W b + h x u q A a M C x 0 B 1 7 3 4 q C p Y 2 S l R a 6 2 7 5 5 / N l 6 0 Q H Z c g q T Y K U w l q X 3 k 7 k e 6 U 4 y 7 z j 6 c H y q K b 0 < / D a t a M a s h u p > 
</file>

<file path=customXml/itemProps1.xml><?xml version="1.0" encoding="utf-8"?>
<ds:datastoreItem xmlns:ds="http://schemas.openxmlformats.org/officeDocument/2006/customXml" ds:itemID="{D04E45F1-2136-4BE2-9438-D8F8D86F1E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Aggregate</vt:lpstr>
      <vt:lpstr>sh vs rand</vt:lpstr>
      <vt:lpstr>sh vs ph</vt:lpstr>
      <vt:lpstr>sh vs mh</vt:lpstr>
      <vt:lpstr>sh vs mcts</vt:lpstr>
      <vt:lpstr>rand vs sh</vt:lpstr>
      <vt:lpstr>rand vs ph</vt:lpstr>
      <vt:lpstr>rand vs mh</vt:lpstr>
      <vt:lpstr>rand vs mcts</vt:lpstr>
      <vt:lpstr>ph vs sh</vt:lpstr>
      <vt:lpstr>ph vs rand</vt:lpstr>
      <vt:lpstr>ph vs mh</vt:lpstr>
      <vt:lpstr>ph vs mcts</vt:lpstr>
      <vt:lpstr>mh vs sh</vt:lpstr>
      <vt:lpstr>mh vs rand</vt:lpstr>
      <vt:lpstr>mh vs ph</vt:lpstr>
      <vt:lpstr>mh vs mcts</vt:lpstr>
      <vt:lpstr>mcts vs sh</vt:lpstr>
      <vt:lpstr>mcts vs rand</vt:lpstr>
      <vt:lpstr>mcts vs ph</vt:lpstr>
      <vt:lpstr>mcts vs 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Schirm</dc:creator>
  <cp:lastModifiedBy>Nick Schirm</cp:lastModifiedBy>
  <dcterms:created xsi:type="dcterms:W3CDTF">2015-06-05T18:19:34Z</dcterms:created>
  <dcterms:modified xsi:type="dcterms:W3CDTF">2024-08-02T17:52:13Z</dcterms:modified>
</cp:coreProperties>
</file>