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fde5e145a1f9f3c/HAW/S5/KI/hausarbeit/tests/"/>
    </mc:Choice>
  </mc:AlternateContent>
  <xr:revisionPtr revIDLastSave="209" documentId="11_AD4DB114E441178AC67DF470C613D7EA683EDF1B" xr6:coauthVersionLast="47" xr6:coauthVersionMax="47" xr10:uidLastSave="{2EE5A755-7686-43D5-96BA-6F44AFC14D52}"/>
  <bookViews>
    <workbookView xWindow="51480" yWindow="-120" windowWidth="29040" windowHeight="15840" xr2:uid="{00000000-000D-0000-FFFF-FFFF00000000}"/>
  </bookViews>
  <sheets>
    <sheet name="res sh 1-10" sheetId="2" r:id="rId1"/>
    <sheet name="res sh qs 0-4" sheetId="4" r:id="rId2"/>
    <sheet name="res mcts 1000-10000" sheetId="3" r:id="rId3"/>
    <sheet name="Tabelle1" sheetId="1" r:id="rId4"/>
  </sheets>
  <definedNames>
    <definedName name="ExterneDaten_1" localSheetId="2" hidden="1">'res mcts 1000-10000'!$A$1:$K$33</definedName>
    <definedName name="ExterneDaten_1" localSheetId="0" hidden="1">'res sh 1-10'!$A$1:$K$32</definedName>
    <definedName name="ExterneDaten_2" localSheetId="1" hidden="1">'res sh qs 0-4'!$A$1:$F$32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4" l="1"/>
  <c r="C35" i="4" s="1"/>
  <c r="C36" i="4" s="1"/>
  <c r="D34" i="4"/>
  <c r="D35" i="4" s="1"/>
  <c r="D36" i="4" s="1"/>
  <c r="E34" i="4"/>
  <c r="E35" i="4" s="1"/>
  <c r="E36" i="4" s="1"/>
  <c r="F34" i="4"/>
  <c r="F35" i="4" s="1"/>
  <c r="F36" i="4" s="1"/>
  <c r="B34" i="4"/>
  <c r="B35" i="4" s="1"/>
  <c r="B36" i="4" s="1"/>
  <c r="C36" i="2"/>
  <c r="D36" i="2"/>
  <c r="E36" i="2"/>
  <c r="F36" i="2"/>
  <c r="G36" i="2"/>
  <c r="H36" i="2"/>
  <c r="I36" i="2"/>
  <c r="J36" i="2"/>
  <c r="K36" i="2"/>
  <c r="B36" i="2"/>
  <c r="C35" i="3"/>
  <c r="C36" i="3" s="1"/>
  <c r="D35" i="3"/>
  <c r="D36" i="3" s="1"/>
  <c r="E35" i="3"/>
  <c r="E36" i="3" s="1"/>
  <c r="F35" i="3"/>
  <c r="F36" i="3" s="1"/>
  <c r="G35" i="3"/>
  <c r="G36" i="3" s="1"/>
  <c r="H35" i="3"/>
  <c r="H36" i="3" s="1"/>
  <c r="I35" i="3"/>
  <c r="I36" i="3" s="1"/>
  <c r="J35" i="3"/>
  <c r="J36" i="3" s="1"/>
  <c r="K35" i="3"/>
  <c r="K36" i="3" s="1"/>
  <c r="B35" i="3"/>
  <c r="B36" i="3" s="1"/>
  <c r="H35" i="2"/>
  <c r="C34" i="2"/>
  <c r="C35" i="2" s="1"/>
  <c r="D34" i="2"/>
  <c r="D35" i="2" s="1"/>
  <c r="E34" i="2"/>
  <c r="E35" i="2" s="1"/>
  <c r="F34" i="2"/>
  <c r="F35" i="2" s="1"/>
  <c r="G34" i="2"/>
  <c r="G35" i="2" s="1"/>
  <c r="H34" i="2"/>
  <c r="I34" i="2"/>
  <c r="I35" i="2" s="1"/>
  <c r="J34" i="2"/>
  <c r="J35" i="2" s="1"/>
  <c r="K34" i="2"/>
  <c r="K35" i="2" s="1"/>
  <c r="B34" i="2"/>
  <c r="B3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BEB393-D656-41EB-BB76-3CCE05653513}" keepAlive="1" name="Abfrage - res mcts 1000-10000" description="Verbindung mit der Abfrage 'res mcts 1000-10000' in der Arbeitsmappe." type="5" refreshedVersion="8" background="1" saveData="1">
    <dbPr connection="Provider=Microsoft.Mashup.OleDb.1;Data Source=$Workbook$;Location=&quot;res mcts 1000-10000&quot;;Extended Properties=&quot;&quot;" command="SELECT * FROM [res mcts 1000-10000]"/>
  </connection>
  <connection id="2" xr16:uid="{C7018D05-0C9B-479E-A950-2E4B07B146B4}" keepAlive="1" name="Abfrage - res sh 1-10" description="Verbindung mit der Abfrage 'res sh 1-10' in der Arbeitsmappe." type="5" refreshedVersion="8" background="1" saveData="1">
    <dbPr connection="Provider=Microsoft.Mashup.OleDb.1;Data Source=$Workbook$;Location=&quot;res sh 1-10&quot;;Extended Properties=&quot;&quot;" command="SELECT * FROM [res sh 1-10]"/>
  </connection>
  <connection id="3" xr16:uid="{A0E3D5E0-159A-45F4-B410-0F887EB22B1F}" keepAlive="1" name="Abfrage - res sh qs 0-4" description="Verbindung mit der Abfrage 'res sh qs 0-4' in der Arbeitsmappe." type="5" refreshedVersion="8" background="1" saveData="1">
    <dbPr connection="Provider=Microsoft.Mashup.OleDb.1;Data Source=$Workbook$;Location=&quot;res sh qs 0-4&quot;;Extended Properties=&quot;&quot;" command="SELECT * FROM [res sh qs 0-4]"/>
  </connection>
</connections>
</file>

<file path=xl/sharedStrings.xml><?xml version="1.0" encoding="utf-8"?>
<sst xmlns="http://schemas.openxmlformats.org/spreadsheetml/2006/main" count="28" uniqueCount="25">
  <si>
    <t>Turn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</si>
  <si>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</si>
  <si>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</si>
  <si>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</si>
  <si>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</si>
  <si>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</si>
  <si>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</si>
  <si>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</si>
  <si>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</si>
  <si>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</si>
  <si>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</si>
  <si>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1000</t>
  </si>
  <si>
    <t>2000</t>
  </si>
  <si>
    <t>3000</t>
  </si>
  <si>
    <t>4000</t>
  </si>
  <si>
    <t>5000</t>
  </si>
  <si>
    <t>6000</t>
  </si>
  <si>
    <t>7000</t>
  </si>
  <si>
    <t>8000</t>
  </si>
  <si>
    <t>9000</t>
  </si>
  <si>
    <t>10000</t>
  </si>
  <si>
    <t>7+0</t>
  </si>
  <si>
    <t>7+2</t>
  </si>
  <si>
    <t>7+3</t>
  </si>
  <si>
    <t>7+4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</si>
</sst>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Zeit pro Zug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'res sh 1-10'!$B$1</c:f>
              <c:strCache>
                <c:ptCount val="1"/>
                <c:pt idx="0">
                  <c:v>1+1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'res sh 1-10'!$A$1:$A$32</c15:sqref>
                  </c15:fullRef>
                </c:ext>
              </c:extLst>
              <c:f>'res sh 1-10'!$A$2:$A$32</c:f>
              <c:strCache>
                <c:ptCount val="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 sh 1-10'!$B$2:$B$32</c15:sqref>
                  </c15:fullRef>
                </c:ext>
              </c:extLst>
              <c:f>'res sh 1-10'!$B$3:$B$32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9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13</c:v>
                </c:pt>
                <c:pt idx="9">
                  <c:v>17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13</c:v>
                </c:pt>
                <c:pt idx="15">
                  <c:v>14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12</c:v>
                </c:pt>
                <c:pt idx="20">
                  <c:v>11</c:v>
                </c:pt>
                <c:pt idx="21">
                  <c:v>9</c:v>
                </c:pt>
                <c:pt idx="22">
                  <c:v>11</c:v>
                </c:pt>
                <c:pt idx="23">
                  <c:v>9</c:v>
                </c:pt>
                <c:pt idx="24">
                  <c:v>9</c:v>
                </c:pt>
                <c:pt idx="25">
                  <c:v>6</c:v>
                </c:pt>
                <c:pt idx="26">
                  <c:v>8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4-4B6B-87C1-DD5A27D93FD1}"/>
            </c:ext>
          </c:extLst>
        </c:ser>
        <c:ser>
          <c:idx val="2"/>
          <c:order val="2"/>
          <c:tx>
            <c:strRef>
              <c:f>'res sh 1-10'!$C$1</c:f>
              <c:strCache>
                <c:ptCount val="1"/>
                <c:pt idx="0">
                  <c:v>2+1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'res sh 1-10'!$A$1:$A$32</c15:sqref>
                  </c15:fullRef>
                </c:ext>
              </c:extLst>
              <c:f>'res sh 1-10'!$A$2:$A$32</c:f>
              <c:strCache>
                <c:ptCount val="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 sh 1-10'!$C$2:$C$32</c15:sqref>
                  </c15:fullRef>
                </c:ext>
              </c:extLst>
              <c:f>'res sh 1-10'!$C$3:$C$32</c:f>
              <c:numCache>
                <c:formatCode>General</c:formatCode>
                <c:ptCount val="30"/>
                <c:pt idx="0">
                  <c:v>11</c:v>
                </c:pt>
                <c:pt idx="1">
                  <c:v>11</c:v>
                </c:pt>
                <c:pt idx="2">
                  <c:v>14</c:v>
                </c:pt>
                <c:pt idx="3">
                  <c:v>18</c:v>
                </c:pt>
                <c:pt idx="4">
                  <c:v>29</c:v>
                </c:pt>
                <c:pt idx="5">
                  <c:v>34</c:v>
                </c:pt>
                <c:pt idx="6">
                  <c:v>32</c:v>
                </c:pt>
                <c:pt idx="7">
                  <c:v>50</c:v>
                </c:pt>
                <c:pt idx="8">
                  <c:v>46</c:v>
                </c:pt>
                <c:pt idx="9">
                  <c:v>64</c:v>
                </c:pt>
                <c:pt idx="10">
                  <c:v>56</c:v>
                </c:pt>
                <c:pt idx="11">
                  <c:v>57</c:v>
                </c:pt>
                <c:pt idx="12">
                  <c:v>63</c:v>
                </c:pt>
                <c:pt idx="13">
                  <c:v>61</c:v>
                </c:pt>
                <c:pt idx="14">
                  <c:v>83</c:v>
                </c:pt>
                <c:pt idx="15">
                  <c:v>65</c:v>
                </c:pt>
                <c:pt idx="16">
                  <c:v>54</c:v>
                </c:pt>
                <c:pt idx="17">
                  <c:v>55</c:v>
                </c:pt>
                <c:pt idx="18">
                  <c:v>43</c:v>
                </c:pt>
                <c:pt idx="19">
                  <c:v>61</c:v>
                </c:pt>
                <c:pt idx="20">
                  <c:v>45</c:v>
                </c:pt>
                <c:pt idx="21">
                  <c:v>37</c:v>
                </c:pt>
                <c:pt idx="22">
                  <c:v>36</c:v>
                </c:pt>
                <c:pt idx="23">
                  <c:v>26</c:v>
                </c:pt>
                <c:pt idx="24">
                  <c:v>20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44-4B6B-87C1-DD5A27D93FD1}"/>
            </c:ext>
          </c:extLst>
        </c:ser>
        <c:ser>
          <c:idx val="3"/>
          <c:order val="3"/>
          <c:tx>
            <c:strRef>
              <c:f>'res sh 1-10'!$D$1</c:f>
              <c:strCache>
                <c:ptCount val="1"/>
                <c:pt idx="0">
                  <c:v>3+1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'res sh 1-10'!$A$1:$A$32</c15:sqref>
                  </c15:fullRef>
                </c:ext>
              </c:extLst>
              <c:f>'res sh 1-10'!$A$2:$A$32</c:f>
              <c:strCache>
                <c:ptCount val="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 sh 1-10'!$D$2:$D$32</c15:sqref>
                  </c15:fullRef>
                </c:ext>
              </c:extLst>
              <c:f>'res sh 1-10'!$D$3:$D$32</c:f>
              <c:numCache>
                <c:formatCode>General</c:formatCode>
                <c:ptCount val="30"/>
                <c:pt idx="0">
                  <c:v>75</c:v>
                </c:pt>
                <c:pt idx="1">
                  <c:v>60</c:v>
                </c:pt>
                <c:pt idx="2">
                  <c:v>58</c:v>
                </c:pt>
                <c:pt idx="3">
                  <c:v>78</c:v>
                </c:pt>
                <c:pt idx="4">
                  <c:v>88</c:v>
                </c:pt>
                <c:pt idx="5">
                  <c:v>105</c:v>
                </c:pt>
                <c:pt idx="6">
                  <c:v>153</c:v>
                </c:pt>
                <c:pt idx="7">
                  <c:v>164</c:v>
                </c:pt>
                <c:pt idx="8">
                  <c:v>207</c:v>
                </c:pt>
                <c:pt idx="9">
                  <c:v>206</c:v>
                </c:pt>
                <c:pt idx="10">
                  <c:v>236</c:v>
                </c:pt>
                <c:pt idx="11">
                  <c:v>257</c:v>
                </c:pt>
                <c:pt idx="12">
                  <c:v>248</c:v>
                </c:pt>
                <c:pt idx="13">
                  <c:v>238</c:v>
                </c:pt>
                <c:pt idx="14">
                  <c:v>237</c:v>
                </c:pt>
                <c:pt idx="15">
                  <c:v>262</c:v>
                </c:pt>
                <c:pt idx="16">
                  <c:v>220</c:v>
                </c:pt>
                <c:pt idx="17">
                  <c:v>213</c:v>
                </c:pt>
                <c:pt idx="18">
                  <c:v>190</c:v>
                </c:pt>
                <c:pt idx="19">
                  <c:v>165</c:v>
                </c:pt>
                <c:pt idx="20">
                  <c:v>136</c:v>
                </c:pt>
                <c:pt idx="21">
                  <c:v>123</c:v>
                </c:pt>
                <c:pt idx="22">
                  <c:v>158</c:v>
                </c:pt>
                <c:pt idx="23">
                  <c:v>91</c:v>
                </c:pt>
                <c:pt idx="24">
                  <c:v>41</c:v>
                </c:pt>
                <c:pt idx="25">
                  <c:v>12</c:v>
                </c:pt>
                <c:pt idx="26">
                  <c:v>2</c:v>
                </c:pt>
                <c:pt idx="27">
                  <c:v>11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44-4B6B-87C1-DD5A27D93FD1}"/>
            </c:ext>
          </c:extLst>
        </c:ser>
        <c:ser>
          <c:idx val="4"/>
          <c:order val="4"/>
          <c:tx>
            <c:strRef>
              <c:f>'res sh 1-10'!$E$1</c:f>
              <c:strCache>
                <c:ptCount val="1"/>
                <c:pt idx="0">
                  <c:v>4+1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'res sh 1-10'!$A$1:$A$32</c15:sqref>
                  </c15:fullRef>
                </c:ext>
              </c:extLst>
              <c:f>'res sh 1-10'!$A$2:$A$32</c:f>
              <c:strCache>
                <c:ptCount val="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 sh 1-10'!$E$2:$E$32</c15:sqref>
                  </c15:fullRef>
                </c:ext>
              </c:extLst>
              <c:f>'res sh 1-10'!$E$3:$E$32</c:f>
              <c:numCache>
                <c:formatCode>General</c:formatCode>
                <c:ptCount val="30"/>
                <c:pt idx="0">
                  <c:v>301</c:v>
                </c:pt>
                <c:pt idx="1">
                  <c:v>250</c:v>
                </c:pt>
                <c:pt idx="2">
                  <c:v>310</c:v>
                </c:pt>
                <c:pt idx="3">
                  <c:v>502</c:v>
                </c:pt>
                <c:pt idx="4">
                  <c:v>982</c:v>
                </c:pt>
                <c:pt idx="5">
                  <c:v>1381</c:v>
                </c:pt>
                <c:pt idx="6">
                  <c:v>847</c:v>
                </c:pt>
                <c:pt idx="7">
                  <c:v>1311</c:v>
                </c:pt>
                <c:pt idx="8">
                  <c:v>1421</c:v>
                </c:pt>
                <c:pt idx="9">
                  <c:v>1581</c:v>
                </c:pt>
                <c:pt idx="10">
                  <c:v>2244</c:v>
                </c:pt>
                <c:pt idx="11">
                  <c:v>2408</c:v>
                </c:pt>
                <c:pt idx="12">
                  <c:v>2298</c:v>
                </c:pt>
                <c:pt idx="13">
                  <c:v>2525</c:v>
                </c:pt>
                <c:pt idx="14">
                  <c:v>1939</c:v>
                </c:pt>
                <c:pt idx="15">
                  <c:v>1669</c:v>
                </c:pt>
                <c:pt idx="16">
                  <c:v>1712</c:v>
                </c:pt>
                <c:pt idx="17">
                  <c:v>1514</c:v>
                </c:pt>
                <c:pt idx="18">
                  <c:v>1154</c:v>
                </c:pt>
                <c:pt idx="19">
                  <c:v>820</c:v>
                </c:pt>
                <c:pt idx="20">
                  <c:v>512</c:v>
                </c:pt>
                <c:pt idx="21">
                  <c:v>345</c:v>
                </c:pt>
                <c:pt idx="22">
                  <c:v>184</c:v>
                </c:pt>
                <c:pt idx="23">
                  <c:v>177</c:v>
                </c:pt>
                <c:pt idx="24">
                  <c:v>21</c:v>
                </c:pt>
                <c:pt idx="25">
                  <c:v>10</c:v>
                </c:pt>
                <c:pt idx="26">
                  <c:v>38</c:v>
                </c:pt>
                <c:pt idx="27">
                  <c:v>2</c:v>
                </c:pt>
                <c:pt idx="2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44-4B6B-87C1-DD5A27D93FD1}"/>
            </c:ext>
          </c:extLst>
        </c:ser>
        <c:ser>
          <c:idx val="5"/>
          <c:order val="5"/>
          <c:tx>
            <c:strRef>
              <c:f>'res sh 1-10'!$F$1</c:f>
              <c:strCache>
                <c:ptCount val="1"/>
                <c:pt idx="0">
                  <c:v>5+1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'res sh 1-10'!$A$1:$A$32</c15:sqref>
                  </c15:fullRef>
                </c:ext>
              </c:extLst>
              <c:f>'res sh 1-10'!$A$2:$A$32</c:f>
              <c:strCache>
                <c:ptCount val="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 sh 1-10'!$F$2:$F$32</c15:sqref>
                  </c15:fullRef>
                </c:ext>
              </c:extLst>
              <c:f>'res sh 1-10'!$F$3:$F$32</c:f>
              <c:numCache>
                <c:formatCode>General</c:formatCode>
                <c:ptCount val="30"/>
                <c:pt idx="0">
                  <c:v>1865</c:v>
                </c:pt>
                <c:pt idx="1">
                  <c:v>1565</c:v>
                </c:pt>
                <c:pt idx="2">
                  <c:v>1611</c:v>
                </c:pt>
                <c:pt idx="3">
                  <c:v>2539</c:v>
                </c:pt>
                <c:pt idx="4">
                  <c:v>3316</c:v>
                </c:pt>
                <c:pt idx="5">
                  <c:v>3856</c:v>
                </c:pt>
                <c:pt idx="6">
                  <c:v>4072</c:v>
                </c:pt>
                <c:pt idx="7">
                  <c:v>6332</c:v>
                </c:pt>
                <c:pt idx="8">
                  <c:v>8923</c:v>
                </c:pt>
                <c:pt idx="9">
                  <c:v>8894</c:v>
                </c:pt>
                <c:pt idx="10">
                  <c:v>9058</c:v>
                </c:pt>
                <c:pt idx="11">
                  <c:v>9328</c:v>
                </c:pt>
                <c:pt idx="12">
                  <c:v>8430</c:v>
                </c:pt>
                <c:pt idx="13">
                  <c:v>6939</c:v>
                </c:pt>
                <c:pt idx="14">
                  <c:v>5292</c:v>
                </c:pt>
                <c:pt idx="15">
                  <c:v>5004</c:v>
                </c:pt>
                <c:pt idx="16">
                  <c:v>4685</c:v>
                </c:pt>
                <c:pt idx="17">
                  <c:v>2960</c:v>
                </c:pt>
                <c:pt idx="18">
                  <c:v>2720</c:v>
                </c:pt>
                <c:pt idx="19">
                  <c:v>2175</c:v>
                </c:pt>
                <c:pt idx="20">
                  <c:v>1121</c:v>
                </c:pt>
                <c:pt idx="21">
                  <c:v>1006</c:v>
                </c:pt>
                <c:pt idx="22">
                  <c:v>773</c:v>
                </c:pt>
                <c:pt idx="23">
                  <c:v>409</c:v>
                </c:pt>
                <c:pt idx="24">
                  <c:v>308</c:v>
                </c:pt>
                <c:pt idx="25">
                  <c:v>79</c:v>
                </c:pt>
                <c:pt idx="26">
                  <c:v>76</c:v>
                </c:pt>
                <c:pt idx="27">
                  <c:v>256</c:v>
                </c:pt>
                <c:pt idx="2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44-4B6B-87C1-DD5A27D93FD1}"/>
            </c:ext>
          </c:extLst>
        </c:ser>
        <c:ser>
          <c:idx val="6"/>
          <c:order val="6"/>
          <c:tx>
            <c:strRef>
              <c:f>'res sh 1-10'!$G$1</c:f>
              <c:strCache>
                <c:ptCount val="1"/>
                <c:pt idx="0">
                  <c:v>6+1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'res sh 1-10'!$A$1:$A$32</c15:sqref>
                  </c15:fullRef>
                </c:ext>
              </c:extLst>
              <c:f>'res sh 1-10'!$A$2:$A$32</c:f>
              <c:strCache>
                <c:ptCount val="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 sh 1-10'!$G$2:$G$32</c15:sqref>
                  </c15:fullRef>
                </c:ext>
              </c:extLst>
              <c:f>'res sh 1-10'!$G$3:$G$32</c:f>
              <c:numCache>
                <c:formatCode>General</c:formatCode>
                <c:ptCount val="30"/>
                <c:pt idx="0">
                  <c:v>9914</c:v>
                </c:pt>
                <c:pt idx="1">
                  <c:v>7498</c:v>
                </c:pt>
                <c:pt idx="2">
                  <c:v>8480</c:v>
                </c:pt>
                <c:pt idx="3">
                  <c:v>13059</c:v>
                </c:pt>
                <c:pt idx="4">
                  <c:v>31105</c:v>
                </c:pt>
                <c:pt idx="5">
                  <c:v>39493</c:v>
                </c:pt>
                <c:pt idx="6">
                  <c:v>47229</c:v>
                </c:pt>
                <c:pt idx="7">
                  <c:v>60745</c:v>
                </c:pt>
                <c:pt idx="8">
                  <c:v>53499</c:v>
                </c:pt>
                <c:pt idx="9">
                  <c:v>56137</c:v>
                </c:pt>
                <c:pt idx="10">
                  <c:v>62514</c:v>
                </c:pt>
                <c:pt idx="11">
                  <c:v>63722</c:v>
                </c:pt>
                <c:pt idx="12">
                  <c:v>63785</c:v>
                </c:pt>
                <c:pt idx="13">
                  <c:v>55007</c:v>
                </c:pt>
                <c:pt idx="14">
                  <c:v>42479</c:v>
                </c:pt>
                <c:pt idx="15">
                  <c:v>39091</c:v>
                </c:pt>
                <c:pt idx="16">
                  <c:v>31956</c:v>
                </c:pt>
                <c:pt idx="17">
                  <c:v>23509</c:v>
                </c:pt>
                <c:pt idx="18">
                  <c:v>16502</c:v>
                </c:pt>
                <c:pt idx="19">
                  <c:v>6327</c:v>
                </c:pt>
                <c:pt idx="20">
                  <c:v>5481</c:v>
                </c:pt>
                <c:pt idx="21">
                  <c:v>5949</c:v>
                </c:pt>
                <c:pt idx="22">
                  <c:v>2993</c:v>
                </c:pt>
                <c:pt idx="23">
                  <c:v>2981</c:v>
                </c:pt>
                <c:pt idx="24">
                  <c:v>848</c:v>
                </c:pt>
                <c:pt idx="25">
                  <c:v>274</c:v>
                </c:pt>
                <c:pt idx="26">
                  <c:v>281</c:v>
                </c:pt>
                <c:pt idx="27">
                  <c:v>21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44-4B6B-87C1-DD5A27D93FD1}"/>
            </c:ext>
          </c:extLst>
        </c:ser>
        <c:ser>
          <c:idx val="7"/>
          <c:order val="7"/>
          <c:tx>
            <c:strRef>
              <c:f>'res sh 1-10'!$H$1</c:f>
              <c:strCache>
                <c:ptCount val="1"/>
                <c:pt idx="0">
                  <c:v>7+1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'res sh 1-10'!$A$1:$A$32</c15:sqref>
                  </c15:fullRef>
                </c:ext>
              </c:extLst>
              <c:f>'res sh 1-10'!$A$2:$A$32</c:f>
              <c:strCache>
                <c:ptCount val="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 sh 1-10'!$H$2:$H$32</c15:sqref>
                  </c15:fullRef>
                </c:ext>
              </c:extLst>
              <c:f>'res sh 1-10'!$H$3:$H$32</c:f>
              <c:numCache>
                <c:formatCode>General</c:formatCode>
                <c:ptCount val="30"/>
                <c:pt idx="0">
                  <c:v>41679</c:v>
                </c:pt>
                <c:pt idx="1">
                  <c:v>32417</c:v>
                </c:pt>
                <c:pt idx="2">
                  <c:v>36947</c:v>
                </c:pt>
                <c:pt idx="3">
                  <c:v>45082</c:v>
                </c:pt>
                <c:pt idx="4">
                  <c:v>69868</c:v>
                </c:pt>
                <c:pt idx="5">
                  <c:v>77730</c:v>
                </c:pt>
                <c:pt idx="6">
                  <c:v>86027</c:v>
                </c:pt>
                <c:pt idx="7">
                  <c:v>84428</c:v>
                </c:pt>
                <c:pt idx="8">
                  <c:v>119579</c:v>
                </c:pt>
                <c:pt idx="9">
                  <c:v>115593</c:v>
                </c:pt>
                <c:pt idx="10">
                  <c:v>122136</c:v>
                </c:pt>
                <c:pt idx="11">
                  <c:v>120507</c:v>
                </c:pt>
                <c:pt idx="12">
                  <c:v>111419</c:v>
                </c:pt>
                <c:pt idx="13">
                  <c:v>96235</c:v>
                </c:pt>
                <c:pt idx="14">
                  <c:v>80530</c:v>
                </c:pt>
                <c:pt idx="15">
                  <c:v>62102</c:v>
                </c:pt>
                <c:pt idx="16">
                  <c:v>44056</c:v>
                </c:pt>
                <c:pt idx="17">
                  <c:v>37178</c:v>
                </c:pt>
                <c:pt idx="18">
                  <c:v>28306</c:v>
                </c:pt>
                <c:pt idx="19">
                  <c:v>14585</c:v>
                </c:pt>
                <c:pt idx="20">
                  <c:v>13251</c:v>
                </c:pt>
                <c:pt idx="21">
                  <c:v>6701</c:v>
                </c:pt>
                <c:pt idx="22">
                  <c:v>4217</c:v>
                </c:pt>
                <c:pt idx="23">
                  <c:v>3019</c:v>
                </c:pt>
                <c:pt idx="24">
                  <c:v>860</c:v>
                </c:pt>
                <c:pt idx="25">
                  <c:v>220</c:v>
                </c:pt>
                <c:pt idx="26">
                  <c:v>247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44-4B6B-87C1-DD5A27D93FD1}"/>
            </c:ext>
          </c:extLst>
        </c:ser>
        <c:ser>
          <c:idx val="8"/>
          <c:order val="8"/>
          <c:tx>
            <c:strRef>
              <c:f>'res sh 1-10'!$I$1</c:f>
              <c:strCache>
                <c:ptCount val="1"/>
                <c:pt idx="0">
                  <c:v>8+1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'res sh 1-10'!$A$1:$A$32</c15:sqref>
                  </c15:fullRef>
                </c:ext>
              </c:extLst>
              <c:f>'res sh 1-10'!$A$2:$A$32</c:f>
              <c:strCache>
                <c:ptCount val="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 sh 1-10'!$I$2:$I$32</c15:sqref>
                  </c15:fullRef>
                </c:ext>
              </c:extLst>
              <c:f>'res sh 1-10'!$I$3:$I$32</c:f>
              <c:numCache>
                <c:formatCode>General</c:formatCode>
                <c:ptCount val="30"/>
                <c:pt idx="0">
                  <c:v>183880</c:v>
                </c:pt>
                <c:pt idx="1">
                  <c:v>148470</c:v>
                </c:pt>
                <c:pt idx="2">
                  <c:v>178919</c:v>
                </c:pt>
                <c:pt idx="3">
                  <c:v>271847</c:v>
                </c:pt>
                <c:pt idx="4">
                  <c:v>487930</c:v>
                </c:pt>
                <c:pt idx="5">
                  <c:v>567984</c:v>
                </c:pt>
                <c:pt idx="6">
                  <c:v>497364</c:v>
                </c:pt>
                <c:pt idx="7">
                  <c:v>615947</c:v>
                </c:pt>
                <c:pt idx="8">
                  <c:v>915964</c:v>
                </c:pt>
                <c:pt idx="9">
                  <c:v>952101</c:v>
                </c:pt>
                <c:pt idx="10">
                  <c:v>775344</c:v>
                </c:pt>
                <c:pt idx="11">
                  <c:v>888006</c:v>
                </c:pt>
                <c:pt idx="12">
                  <c:v>735909</c:v>
                </c:pt>
                <c:pt idx="13">
                  <c:v>693796</c:v>
                </c:pt>
                <c:pt idx="14">
                  <c:v>471693</c:v>
                </c:pt>
                <c:pt idx="15">
                  <c:v>383967</c:v>
                </c:pt>
                <c:pt idx="16">
                  <c:v>230493</c:v>
                </c:pt>
                <c:pt idx="17">
                  <c:v>165740</c:v>
                </c:pt>
                <c:pt idx="18">
                  <c:v>84560</c:v>
                </c:pt>
                <c:pt idx="19">
                  <c:v>59007</c:v>
                </c:pt>
                <c:pt idx="20">
                  <c:v>17834</c:v>
                </c:pt>
                <c:pt idx="21">
                  <c:v>11201</c:v>
                </c:pt>
                <c:pt idx="22">
                  <c:v>8344</c:v>
                </c:pt>
                <c:pt idx="23">
                  <c:v>2291</c:v>
                </c:pt>
                <c:pt idx="24">
                  <c:v>916</c:v>
                </c:pt>
                <c:pt idx="25">
                  <c:v>569</c:v>
                </c:pt>
                <c:pt idx="2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44-4B6B-87C1-DD5A27D93FD1}"/>
            </c:ext>
          </c:extLst>
        </c:ser>
        <c:ser>
          <c:idx val="9"/>
          <c:order val="9"/>
          <c:tx>
            <c:strRef>
              <c:f>'res sh 1-10'!$J$1</c:f>
              <c:strCache>
                <c:ptCount val="1"/>
                <c:pt idx="0">
                  <c:v>9+1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'res sh 1-10'!$A$1:$A$32</c15:sqref>
                  </c15:fullRef>
                </c:ext>
              </c:extLst>
              <c:f>'res sh 1-10'!$A$2:$A$32</c:f>
              <c:strCache>
                <c:ptCount val="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 sh 1-10'!$J$2:$J$32</c15:sqref>
                  </c15:fullRef>
                </c:ext>
              </c:extLst>
              <c:f>'res sh 1-10'!$J$3:$J$32</c:f>
              <c:numCache>
                <c:formatCode>General</c:formatCode>
                <c:ptCount val="30"/>
                <c:pt idx="0">
                  <c:v>320564</c:v>
                </c:pt>
                <c:pt idx="1">
                  <c:v>373092</c:v>
                </c:pt>
                <c:pt idx="2">
                  <c:v>376272</c:v>
                </c:pt>
                <c:pt idx="3">
                  <c:v>391359</c:v>
                </c:pt>
                <c:pt idx="4">
                  <c:v>449311</c:v>
                </c:pt>
                <c:pt idx="5">
                  <c:v>521283</c:v>
                </c:pt>
                <c:pt idx="6">
                  <c:v>531011</c:v>
                </c:pt>
                <c:pt idx="7">
                  <c:v>655573</c:v>
                </c:pt>
                <c:pt idx="8">
                  <c:v>869885</c:v>
                </c:pt>
                <c:pt idx="9">
                  <c:v>1006388</c:v>
                </c:pt>
                <c:pt idx="10">
                  <c:v>886567</c:v>
                </c:pt>
                <c:pt idx="11">
                  <c:v>1052485</c:v>
                </c:pt>
                <c:pt idx="12">
                  <c:v>1002047</c:v>
                </c:pt>
                <c:pt idx="13">
                  <c:v>938369</c:v>
                </c:pt>
                <c:pt idx="14">
                  <c:v>767254</c:v>
                </c:pt>
                <c:pt idx="15">
                  <c:v>572046</c:v>
                </c:pt>
                <c:pt idx="16">
                  <c:v>407251</c:v>
                </c:pt>
                <c:pt idx="17">
                  <c:v>361374</c:v>
                </c:pt>
                <c:pt idx="18">
                  <c:v>288246</c:v>
                </c:pt>
                <c:pt idx="19">
                  <c:v>108435</c:v>
                </c:pt>
                <c:pt idx="20">
                  <c:v>73041</c:v>
                </c:pt>
                <c:pt idx="21">
                  <c:v>32997</c:v>
                </c:pt>
                <c:pt idx="22">
                  <c:v>13141</c:v>
                </c:pt>
                <c:pt idx="23">
                  <c:v>5896</c:v>
                </c:pt>
                <c:pt idx="24">
                  <c:v>694</c:v>
                </c:pt>
                <c:pt idx="25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44-4B6B-87C1-DD5A27D93FD1}"/>
            </c:ext>
          </c:extLst>
        </c:ser>
        <c:ser>
          <c:idx val="10"/>
          <c:order val="10"/>
          <c:tx>
            <c:strRef>
              <c:f>'res sh 1-10'!$K$1</c:f>
              <c:strCache>
                <c:ptCount val="1"/>
                <c:pt idx="0">
                  <c:v>10+1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'res sh 1-10'!$A$1:$A$32</c15:sqref>
                  </c15:fullRef>
                </c:ext>
              </c:extLst>
              <c:f>'res sh 1-10'!$A$2:$A$32</c:f>
              <c:strCache>
                <c:ptCount val="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 sh 1-10'!$K$2:$K$32</c15:sqref>
                  </c15:fullRef>
                </c:ext>
              </c:extLst>
              <c:f>'res sh 1-10'!$K$3:$K$32</c:f>
              <c:numCache>
                <c:formatCode>General</c:formatCode>
                <c:ptCount val="30"/>
                <c:pt idx="0">
                  <c:v>3858930</c:v>
                </c:pt>
                <c:pt idx="1">
                  <c:v>3278764</c:v>
                </c:pt>
                <c:pt idx="2">
                  <c:v>4178239</c:v>
                </c:pt>
                <c:pt idx="3">
                  <c:v>6501177</c:v>
                </c:pt>
                <c:pt idx="4">
                  <c:v>8124042</c:v>
                </c:pt>
                <c:pt idx="5">
                  <c:v>10153492</c:v>
                </c:pt>
                <c:pt idx="6">
                  <c:v>11248151</c:v>
                </c:pt>
                <c:pt idx="7">
                  <c:v>11773641</c:v>
                </c:pt>
                <c:pt idx="8">
                  <c:v>13501681</c:v>
                </c:pt>
                <c:pt idx="9">
                  <c:v>12269719</c:v>
                </c:pt>
                <c:pt idx="10">
                  <c:v>10187256</c:v>
                </c:pt>
                <c:pt idx="11">
                  <c:v>8766866</c:v>
                </c:pt>
                <c:pt idx="12">
                  <c:v>7656817</c:v>
                </c:pt>
                <c:pt idx="13">
                  <c:v>6685926</c:v>
                </c:pt>
                <c:pt idx="14">
                  <c:v>5592130</c:v>
                </c:pt>
                <c:pt idx="15">
                  <c:v>4182346</c:v>
                </c:pt>
                <c:pt idx="16">
                  <c:v>3347436</c:v>
                </c:pt>
                <c:pt idx="17">
                  <c:v>1674468</c:v>
                </c:pt>
                <c:pt idx="18">
                  <c:v>882726</c:v>
                </c:pt>
                <c:pt idx="19">
                  <c:v>434239</c:v>
                </c:pt>
                <c:pt idx="20">
                  <c:v>221211</c:v>
                </c:pt>
                <c:pt idx="21">
                  <c:v>50204</c:v>
                </c:pt>
                <c:pt idx="22">
                  <c:v>8338</c:v>
                </c:pt>
                <c:pt idx="23">
                  <c:v>3098</c:v>
                </c:pt>
                <c:pt idx="24">
                  <c:v>922</c:v>
                </c:pt>
                <c:pt idx="25">
                  <c:v>334</c:v>
                </c:pt>
                <c:pt idx="26">
                  <c:v>66</c:v>
                </c:pt>
                <c:pt idx="27">
                  <c:v>6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44-4B6B-87C1-DD5A27D93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814639"/>
        <c:axId val="13213643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 sh 1-10'!$A$1</c15:sqref>
                        </c15:formulaRef>
                      </c:ext>
                    </c:extLst>
                    <c:strCache>
                      <c:ptCount val="1"/>
                      <c:pt idx="0">
                        <c:v>Turn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'res sh 1-10'!$A$1:$A$32</c15:sqref>
                        </c15:fullRef>
                        <c15:formulaRef>
                          <c15:sqref>'res sh 1-10'!$A$2:$A$32</c15:sqref>
                        </c15:formulaRef>
                      </c:ext>
                    </c:extLst>
                    <c:strCache>
                      <c:ptCount val="31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  <c:pt idx="15">
                        <c:v>31</c:v>
                      </c:pt>
                      <c:pt idx="16">
                        <c:v>33</c:v>
                      </c:pt>
                      <c:pt idx="17">
                        <c:v>35</c:v>
                      </c:pt>
                      <c:pt idx="18">
                        <c:v>37</c:v>
                      </c:pt>
                      <c:pt idx="19">
                        <c:v>39</c:v>
                      </c:pt>
                      <c:pt idx="20">
                        <c:v>41</c:v>
                      </c:pt>
                      <c:pt idx="21">
                        <c:v>43</c:v>
                      </c:pt>
                      <c:pt idx="22">
                        <c:v>45</c:v>
                      </c:pt>
                      <c:pt idx="23">
                        <c:v>47</c:v>
                      </c:pt>
                      <c:pt idx="24">
                        <c:v>49</c:v>
                      </c:pt>
                      <c:pt idx="25">
                        <c:v>51</c:v>
                      </c:pt>
                      <c:pt idx="26">
                        <c:v>53</c:v>
                      </c:pt>
                      <c:pt idx="27">
                        <c:v>55</c:v>
                      </c:pt>
                      <c:pt idx="28">
                        <c:v>57</c:v>
                      </c:pt>
                      <c:pt idx="29">
                        <c:v>59</c:v>
                      </c:pt>
                      <c:pt idx="30">
                        <c:v>61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'res sh 1-10'!$A$2:$A$32</c15:sqref>
                        </c15:fullRef>
                        <c15:formulaRef>
                          <c15:sqref>'res sh 1-10'!$A$3:$A$32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9</c:v>
                      </c:pt>
                      <c:pt idx="4">
                        <c:v>11</c:v>
                      </c:pt>
                      <c:pt idx="5">
                        <c:v>13</c:v>
                      </c:pt>
                      <c:pt idx="6">
                        <c:v>15</c:v>
                      </c:pt>
                      <c:pt idx="7">
                        <c:v>17</c:v>
                      </c:pt>
                      <c:pt idx="8">
                        <c:v>19</c:v>
                      </c:pt>
                      <c:pt idx="9">
                        <c:v>21</c:v>
                      </c:pt>
                      <c:pt idx="10">
                        <c:v>23</c:v>
                      </c:pt>
                      <c:pt idx="11">
                        <c:v>25</c:v>
                      </c:pt>
                      <c:pt idx="12">
                        <c:v>27</c:v>
                      </c:pt>
                      <c:pt idx="13">
                        <c:v>29</c:v>
                      </c:pt>
                      <c:pt idx="14">
                        <c:v>31</c:v>
                      </c:pt>
                      <c:pt idx="15">
                        <c:v>33</c:v>
                      </c:pt>
                      <c:pt idx="16">
                        <c:v>35</c:v>
                      </c:pt>
                      <c:pt idx="17">
                        <c:v>37</c:v>
                      </c:pt>
                      <c:pt idx="18">
                        <c:v>39</c:v>
                      </c:pt>
                      <c:pt idx="19">
                        <c:v>41</c:v>
                      </c:pt>
                      <c:pt idx="20">
                        <c:v>43</c:v>
                      </c:pt>
                      <c:pt idx="21">
                        <c:v>45</c:v>
                      </c:pt>
                      <c:pt idx="22">
                        <c:v>47</c:v>
                      </c:pt>
                      <c:pt idx="23">
                        <c:v>49</c:v>
                      </c:pt>
                      <c:pt idx="24">
                        <c:v>51</c:v>
                      </c:pt>
                      <c:pt idx="25">
                        <c:v>53</c:v>
                      </c:pt>
                      <c:pt idx="26">
                        <c:v>55</c:v>
                      </c:pt>
                      <c:pt idx="27">
                        <c:v>57</c:v>
                      </c:pt>
                      <c:pt idx="28">
                        <c:v>59</c:v>
                      </c:pt>
                      <c:pt idx="29">
                        <c:v>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A44-4B6B-87C1-DD5A27D93FD1}"/>
                  </c:ext>
                </c:extLst>
              </c15:ser>
            </c15:filteredLineSeries>
          </c:ext>
        </c:extLst>
      </c:lineChart>
      <c:catAx>
        <c:axId val="132381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#Zug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1364367"/>
        <c:crosses val="autoZero"/>
        <c:auto val="1"/>
        <c:lblAlgn val="ctr"/>
        <c:lblOffset val="100"/>
        <c:noMultiLvlLbl val="0"/>
      </c:catAx>
      <c:valAx>
        <c:axId val="1321364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  <a:r>
                  <a:rPr lang="de-DE" baseline="0"/>
                  <a:t> (log µs)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381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Zeit pro Spiel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6.0476815398075243E-2"/>
                  <c:y val="-5.713764946048410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cat>
            <c:strRef>
              <c:f>'res sh 1-10'!$B$1:$K$1</c:f>
              <c:strCache>
                <c:ptCount val="10"/>
                <c:pt idx="0">
                  <c:v>1+1</c:v>
                </c:pt>
                <c:pt idx="1">
                  <c:v>2+1</c:v>
                </c:pt>
                <c:pt idx="2">
                  <c:v>3+1</c:v>
                </c:pt>
                <c:pt idx="3">
                  <c:v>4+1</c:v>
                </c:pt>
                <c:pt idx="4">
                  <c:v>5+1</c:v>
                </c:pt>
                <c:pt idx="5">
                  <c:v>6+1</c:v>
                </c:pt>
                <c:pt idx="6">
                  <c:v>7+1</c:v>
                </c:pt>
                <c:pt idx="7">
                  <c:v>8+1</c:v>
                </c:pt>
                <c:pt idx="8">
                  <c:v>9+1</c:v>
                </c:pt>
                <c:pt idx="9">
                  <c:v>10+1</c:v>
                </c:pt>
              </c:strCache>
            </c:strRef>
          </c:cat>
          <c:val>
            <c:numRef>
              <c:f>'res sh 1-10'!$B$35:$K$35</c:f>
              <c:numCache>
                <c:formatCode>General</c:formatCode>
                <c:ptCount val="10"/>
                <c:pt idx="0">
                  <c:v>3.47</c:v>
                </c:pt>
                <c:pt idx="1">
                  <c:v>11.38</c:v>
                </c:pt>
                <c:pt idx="2">
                  <c:v>45.61</c:v>
                </c:pt>
                <c:pt idx="3">
                  <c:v>302.52</c:v>
                </c:pt>
                <c:pt idx="4">
                  <c:v>1141.04</c:v>
                </c:pt>
                <c:pt idx="5">
                  <c:v>7965.78</c:v>
                </c:pt>
                <c:pt idx="6">
                  <c:v>16369.23</c:v>
                </c:pt>
                <c:pt idx="7">
                  <c:v>99934.58</c:v>
                </c:pt>
                <c:pt idx="8">
                  <c:v>144769.54</c:v>
                </c:pt>
                <c:pt idx="9">
                  <c:v>1462148.34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E-46A8-9862-F91887C3C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612079"/>
        <c:axId val="1818612559"/>
      </c:barChart>
      <c:catAx>
        <c:axId val="181861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Suchkonfiguration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8612559"/>
        <c:crosses val="autoZero"/>
        <c:auto val="1"/>
        <c:lblAlgn val="ctr"/>
        <c:lblOffset val="100"/>
        <c:noMultiLvlLbl val="0"/>
      </c:catAx>
      <c:valAx>
        <c:axId val="18186125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Zeit (log 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861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</a:t>
            </a:r>
            <a:r>
              <a:rPr lang="de-DE" baseline="0"/>
              <a:t> Zeit pro Zug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 sh qs 0-4'!$B$1</c:f>
              <c:strCache>
                <c:ptCount val="1"/>
                <c:pt idx="0">
                  <c:v>7+0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 sh qs 0-4'!$A$2:$A$32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</c:numCache>
            </c:numRef>
          </c:cat>
          <c:val>
            <c:numRef>
              <c:f>'res sh qs 0-4'!$B$2:$B$32</c:f>
              <c:numCache>
                <c:formatCode>General</c:formatCode>
                <c:ptCount val="31"/>
                <c:pt idx="0">
                  <c:v>145529</c:v>
                </c:pt>
                <c:pt idx="1">
                  <c:v>30804</c:v>
                </c:pt>
                <c:pt idx="2">
                  <c:v>21189</c:v>
                </c:pt>
                <c:pt idx="3">
                  <c:v>22318</c:v>
                </c:pt>
                <c:pt idx="4">
                  <c:v>23345</c:v>
                </c:pt>
                <c:pt idx="5">
                  <c:v>26342</c:v>
                </c:pt>
                <c:pt idx="6">
                  <c:v>32526</c:v>
                </c:pt>
                <c:pt idx="7">
                  <c:v>38538</c:v>
                </c:pt>
                <c:pt idx="8">
                  <c:v>48024</c:v>
                </c:pt>
                <c:pt idx="9">
                  <c:v>52571</c:v>
                </c:pt>
                <c:pt idx="10">
                  <c:v>53873</c:v>
                </c:pt>
                <c:pt idx="11">
                  <c:v>52766</c:v>
                </c:pt>
                <c:pt idx="12">
                  <c:v>52485</c:v>
                </c:pt>
                <c:pt idx="13">
                  <c:v>49672</c:v>
                </c:pt>
                <c:pt idx="14">
                  <c:v>41218</c:v>
                </c:pt>
                <c:pt idx="15">
                  <c:v>39914</c:v>
                </c:pt>
                <c:pt idx="16">
                  <c:v>36155</c:v>
                </c:pt>
                <c:pt idx="17">
                  <c:v>22045</c:v>
                </c:pt>
                <c:pt idx="18">
                  <c:v>19167</c:v>
                </c:pt>
                <c:pt idx="19">
                  <c:v>15246</c:v>
                </c:pt>
                <c:pt idx="20">
                  <c:v>8918</c:v>
                </c:pt>
                <c:pt idx="21">
                  <c:v>5343</c:v>
                </c:pt>
                <c:pt idx="22">
                  <c:v>3959</c:v>
                </c:pt>
                <c:pt idx="23">
                  <c:v>1222</c:v>
                </c:pt>
                <c:pt idx="24">
                  <c:v>683</c:v>
                </c:pt>
                <c:pt idx="25">
                  <c:v>310</c:v>
                </c:pt>
                <c:pt idx="26">
                  <c:v>111</c:v>
                </c:pt>
                <c:pt idx="27">
                  <c:v>71</c:v>
                </c:pt>
                <c:pt idx="28">
                  <c:v>23</c:v>
                </c:pt>
                <c:pt idx="29">
                  <c:v>10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C-4043-9399-A97D0A72F533}"/>
            </c:ext>
          </c:extLst>
        </c:ser>
        <c:ser>
          <c:idx val="1"/>
          <c:order val="1"/>
          <c:tx>
            <c:strRef>
              <c:f>'res sh qs 0-4'!$C$1</c:f>
              <c:strCache>
                <c:ptCount val="1"/>
                <c:pt idx="0">
                  <c:v>7+1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 sh qs 0-4'!$A$2:$A$32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</c:numCache>
            </c:numRef>
          </c:cat>
          <c:val>
            <c:numRef>
              <c:f>'res sh qs 0-4'!$C$2:$C$32</c:f>
              <c:numCache>
                <c:formatCode>General</c:formatCode>
                <c:ptCount val="31"/>
                <c:pt idx="0">
                  <c:v>159116</c:v>
                </c:pt>
                <c:pt idx="1">
                  <c:v>36656</c:v>
                </c:pt>
                <c:pt idx="2">
                  <c:v>28990</c:v>
                </c:pt>
                <c:pt idx="3">
                  <c:v>34423</c:v>
                </c:pt>
                <c:pt idx="4">
                  <c:v>51284</c:v>
                </c:pt>
                <c:pt idx="5">
                  <c:v>64308</c:v>
                </c:pt>
                <c:pt idx="6">
                  <c:v>87362</c:v>
                </c:pt>
                <c:pt idx="7">
                  <c:v>90785</c:v>
                </c:pt>
                <c:pt idx="8">
                  <c:v>87252</c:v>
                </c:pt>
                <c:pt idx="9">
                  <c:v>105871</c:v>
                </c:pt>
                <c:pt idx="10">
                  <c:v>127840</c:v>
                </c:pt>
                <c:pt idx="11">
                  <c:v>136227</c:v>
                </c:pt>
                <c:pt idx="12">
                  <c:v>134824</c:v>
                </c:pt>
                <c:pt idx="13">
                  <c:v>109220</c:v>
                </c:pt>
                <c:pt idx="14">
                  <c:v>89509</c:v>
                </c:pt>
                <c:pt idx="15">
                  <c:v>86135</c:v>
                </c:pt>
                <c:pt idx="16">
                  <c:v>72088</c:v>
                </c:pt>
                <c:pt idx="17">
                  <c:v>55159</c:v>
                </c:pt>
                <c:pt idx="18">
                  <c:v>44519</c:v>
                </c:pt>
                <c:pt idx="19">
                  <c:v>31912</c:v>
                </c:pt>
                <c:pt idx="20">
                  <c:v>14695</c:v>
                </c:pt>
                <c:pt idx="21">
                  <c:v>11952</c:v>
                </c:pt>
                <c:pt idx="22">
                  <c:v>5259</c:v>
                </c:pt>
                <c:pt idx="23">
                  <c:v>3097</c:v>
                </c:pt>
                <c:pt idx="24">
                  <c:v>2424</c:v>
                </c:pt>
                <c:pt idx="25">
                  <c:v>926</c:v>
                </c:pt>
                <c:pt idx="26">
                  <c:v>386</c:v>
                </c:pt>
                <c:pt idx="27">
                  <c:v>51</c:v>
                </c:pt>
                <c:pt idx="28">
                  <c:v>15</c:v>
                </c:pt>
                <c:pt idx="29">
                  <c:v>4</c:v>
                </c:pt>
                <c:pt idx="3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C-4043-9399-A97D0A72F533}"/>
            </c:ext>
          </c:extLst>
        </c:ser>
        <c:ser>
          <c:idx val="2"/>
          <c:order val="2"/>
          <c:tx>
            <c:strRef>
              <c:f>'res sh qs 0-4'!$D$1</c:f>
              <c:strCache>
                <c:ptCount val="1"/>
                <c:pt idx="0">
                  <c:v>7+2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 sh qs 0-4'!$A$2:$A$32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</c:numCache>
            </c:numRef>
          </c:cat>
          <c:val>
            <c:numRef>
              <c:f>'res sh qs 0-4'!$D$2:$D$32</c:f>
              <c:numCache>
                <c:formatCode>General</c:formatCode>
                <c:ptCount val="31"/>
                <c:pt idx="0">
                  <c:v>162134</c:v>
                </c:pt>
                <c:pt idx="1">
                  <c:v>39126</c:v>
                </c:pt>
                <c:pt idx="2">
                  <c:v>32605</c:v>
                </c:pt>
                <c:pt idx="3">
                  <c:v>39446</c:v>
                </c:pt>
                <c:pt idx="4">
                  <c:v>59623</c:v>
                </c:pt>
                <c:pt idx="5">
                  <c:v>80250</c:v>
                </c:pt>
                <c:pt idx="6">
                  <c:v>98243</c:v>
                </c:pt>
                <c:pt idx="7">
                  <c:v>120679</c:v>
                </c:pt>
                <c:pt idx="8">
                  <c:v>162982</c:v>
                </c:pt>
                <c:pt idx="9">
                  <c:v>242929</c:v>
                </c:pt>
                <c:pt idx="10">
                  <c:v>204032</c:v>
                </c:pt>
                <c:pt idx="11">
                  <c:v>262733</c:v>
                </c:pt>
                <c:pt idx="12">
                  <c:v>289533</c:v>
                </c:pt>
                <c:pt idx="13">
                  <c:v>250435</c:v>
                </c:pt>
                <c:pt idx="14">
                  <c:v>220230</c:v>
                </c:pt>
                <c:pt idx="15">
                  <c:v>197747</c:v>
                </c:pt>
                <c:pt idx="16">
                  <c:v>198635</c:v>
                </c:pt>
                <c:pt idx="17">
                  <c:v>163694</c:v>
                </c:pt>
                <c:pt idx="18">
                  <c:v>124227</c:v>
                </c:pt>
                <c:pt idx="19">
                  <c:v>75890</c:v>
                </c:pt>
                <c:pt idx="20">
                  <c:v>34069</c:v>
                </c:pt>
                <c:pt idx="21">
                  <c:v>21132</c:v>
                </c:pt>
                <c:pt idx="22">
                  <c:v>4788</c:v>
                </c:pt>
                <c:pt idx="23">
                  <c:v>2445</c:v>
                </c:pt>
                <c:pt idx="24">
                  <c:v>1212</c:v>
                </c:pt>
                <c:pt idx="25">
                  <c:v>142</c:v>
                </c:pt>
                <c:pt idx="26">
                  <c:v>36</c:v>
                </c:pt>
                <c:pt idx="27">
                  <c:v>26</c:v>
                </c:pt>
                <c:pt idx="28">
                  <c:v>2</c:v>
                </c:pt>
                <c:pt idx="2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C-4043-9399-A97D0A72F533}"/>
            </c:ext>
          </c:extLst>
        </c:ser>
        <c:ser>
          <c:idx val="3"/>
          <c:order val="3"/>
          <c:tx>
            <c:strRef>
              <c:f>'res sh qs 0-4'!$E$1</c:f>
              <c:strCache>
                <c:ptCount val="1"/>
                <c:pt idx="0">
                  <c:v>7+3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 sh qs 0-4'!$A$2:$A$32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</c:numCache>
            </c:numRef>
          </c:cat>
          <c:val>
            <c:numRef>
              <c:f>'res sh qs 0-4'!$E$2:$E$32</c:f>
              <c:numCache>
                <c:formatCode>General</c:formatCode>
                <c:ptCount val="31"/>
                <c:pt idx="0">
                  <c:v>177700</c:v>
                </c:pt>
                <c:pt idx="1">
                  <c:v>48963</c:v>
                </c:pt>
                <c:pt idx="2">
                  <c:v>40617</c:v>
                </c:pt>
                <c:pt idx="3">
                  <c:v>42604</c:v>
                </c:pt>
                <c:pt idx="4">
                  <c:v>52583</c:v>
                </c:pt>
                <c:pt idx="5">
                  <c:v>83981</c:v>
                </c:pt>
                <c:pt idx="6">
                  <c:v>139494</c:v>
                </c:pt>
                <c:pt idx="7">
                  <c:v>176246</c:v>
                </c:pt>
                <c:pt idx="8">
                  <c:v>225866</c:v>
                </c:pt>
                <c:pt idx="9">
                  <c:v>261308</c:v>
                </c:pt>
                <c:pt idx="10">
                  <c:v>308300</c:v>
                </c:pt>
                <c:pt idx="11">
                  <c:v>495577</c:v>
                </c:pt>
                <c:pt idx="12">
                  <c:v>443436</c:v>
                </c:pt>
                <c:pt idx="13">
                  <c:v>391745</c:v>
                </c:pt>
                <c:pt idx="14">
                  <c:v>429588</c:v>
                </c:pt>
                <c:pt idx="15">
                  <c:v>401207</c:v>
                </c:pt>
                <c:pt idx="16">
                  <c:v>347553</c:v>
                </c:pt>
                <c:pt idx="17">
                  <c:v>260937</c:v>
                </c:pt>
                <c:pt idx="18">
                  <c:v>161724</c:v>
                </c:pt>
                <c:pt idx="19">
                  <c:v>88099</c:v>
                </c:pt>
                <c:pt idx="20">
                  <c:v>77051</c:v>
                </c:pt>
                <c:pt idx="21">
                  <c:v>36122</c:v>
                </c:pt>
                <c:pt idx="22">
                  <c:v>18259</c:v>
                </c:pt>
                <c:pt idx="23">
                  <c:v>14605</c:v>
                </c:pt>
                <c:pt idx="24">
                  <c:v>5254</c:v>
                </c:pt>
                <c:pt idx="25">
                  <c:v>1648</c:v>
                </c:pt>
                <c:pt idx="26">
                  <c:v>662</c:v>
                </c:pt>
                <c:pt idx="27">
                  <c:v>34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BC-4043-9399-A97D0A72F533}"/>
            </c:ext>
          </c:extLst>
        </c:ser>
        <c:ser>
          <c:idx val="4"/>
          <c:order val="4"/>
          <c:tx>
            <c:strRef>
              <c:f>'res sh qs 0-4'!$F$1</c:f>
              <c:strCache>
                <c:ptCount val="1"/>
                <c:pt idx="0">
                  <c:v>7+4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 sh qs 0-4'!$A$2:$A$32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</c:numCache>
            </c:numRef>
          </c:cat>
          <c:val>
            <c:numRef>
              <c:f>'res sh qs 0-4'!$F$2:$F$32</c:f>
              <c:numCache>
                <c:formatCode>General</c:formatCode>
                <c:ptCount val="31"/>
                <c:pt idx="0">
                  <c:v>176180</c:v>
                </c:pt>
                <c:pt idx="1">
                  <c:v>50007</c:v>
                </c:pt>
                <c:pt idx="2">
                  <c:v>45372</c:v>
                </c:pt>
                <c:pt idx="3">
                  <c:v>54542</c:v>
                </c:pt>
                <c:pt idx="4">
                  <c:v>77065</c:v>
                </c:pt>
                <c:pt idx="5">
                  <c:v>129311</c:v>
                </c:pt>
                <c:pt idx="6">
                  <c:v>162316</c:v>
                </c:pt>
                <c:pt idx="7">
                  <c:v>189534</c:v>
                </c:pt>
                <c:pt idx="8">
                  <c:v>275827</c:v>
                </c:pt>
                <c:pt idx="9">
                  <c:v>826965</c:v>
                </c:pt>
                <c:pt idx="10">
                  <c:v>623530</c:v>
                </c:pt>
                <c:pt idx="11">
                  <c:v>727389</c:v>
                </c:pt>
                <c:pt idx="12">
                  <c:v>794777</c:v>
                </c:pt>
                <c:pt idx="13">
                  <c:v>984447</c:v>
                </c:pt>
                <c:pt idx="14">
                  <c:v>1012887</c:v>
                </c:pt>
                <c:pt idx="15">
                  <c:v>1331099</c:v>
                </c:pt>
                <c:pt idx="16">
                  <c:v>767738</c:v>
                </c:pt>
                <c:pt idx="17">
                  <c:v>626672</c:v>
                </c:pt>
                <c:pt idx="18">
                  <c:v>383243</c:v>
                </c:pt>
                <c:pt idx="19">
                  <c:v>242981</c:v>
                </c:pt>
                <c:pt idx="20">
                  <c:v>126282</c:v>
                </c:pt>
                <c:pt idx="21">
                  <c:v>73865</c:v>
                </c:pt>
                <c:pt idx="22">
                  <c:v>21039</c:v>
                </c:pt>
                <c:pt idx="23">
                  <c:v>8795</c:v>
                </c:pt>
                <c:pt idx="24">
                  <c:v>5884</c:v>
                </c:pt>
                <c:pt idx="25">
                  <c:v>949</c:v>
                </c:pt>
                <c:pt idx="26">
                  <c:v>1397</c:v>
                </c:pt>
                <c:pt idx="27">
                  <c:v>292</c:v>
                </c:pt>
                <c:pt idx="2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BC-4043-9399-A97D0A72F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437743"/>
        <c:axId val="1538436783"/>
      </c:lineChart>
      <c:catAx>
        <c:axId val="153843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#Zug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8436783"/>
        <c:crosses val="autoZero"/>
        <c:auto val="1"/>
        <c:lblAlgn val="ctr"/>
        <c:lblOffset val="100"/>
        <c:noMultiLvlLbl val="0"/>
      </c:catAx>
      <c:valAx>
        <c:axId val="153843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(log 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843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Zeit pro Spiel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4.9591644794400702E-2"/>
                  <c:y val="-2.18660688247302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cat>
            <c:strRef>
              <c:f>'res sh qs 0-4'!$B$1:$F$1</c:f>
              <c:strCache>
                <c:ptCount val="5"/>
                <c:pt idx="0">
                  <c:v>7+0</c:v>
                </c:pt>
                <c:pt idx="1">
                  <c:v>7+1</c:v>
                </c:pt>
                <c:pt idx="2">
                  <c:v>7+2</c:v>
                </c:pt>
                <c:pt idx="3">
                  <c:v>7+3</c:v>
                </c:pt>
                <c:pt idx="4">
                  <c:v>7+4</c:v>
                </c:pt>
              </c:strCache>
            </c:strRef>
          </c:cat>
          <c:val>
            <c:numRef>
              <c:f>'res sh qs 0-4'!$B$36:$F$36</c:f>
              <c:numCache>
                <c:formatCode>General</c:formatCode>
                <c:ptCount val="5"/>
                <c:pt idx="0">
                  <c:v>8.4437799999999997E-3</c:v>
                </c:pt>
                <c:pt idx="1">
                  <c:v>1.672295E-2</c:v>
                </c:pt>
                <c:pt idx="2">
                  <c:v>3.0890310000000004E-2</c:v>
                </c:pt>
                <c:pt idx="3">
                  <c:v>4.7311660000000005E-2</c:v>
                </c:pt>
                <c:pt idx="4">
                  <c:v>9.720434E-2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B-4586-A2E3-25F936506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591343"/>
        <c:axId val="1533598063"/>
      </c:barChart>
      <c:catAx>
        <c:axId val="153359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3598063"/>
        <c:crosses val="autoZero"/>
        <c:auto val="1"/>
        <c:lblAlgn val="ctr"/>
        <c:lblOffset val="100"/>
        <c:noMultiLvlLbl val="0"/>
      </c:catAx>
      <c:valAx>
        <c:axId val="153359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35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Zeit pro Zug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 mcts 1000-10000'!$B$1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 mcts 1000-10000'!$A$2:$A$33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cat>
          <c:val>
            <c:numRef>
              <c:f>'res mcts 1000-10000'!$B$2:$B$33</c:f>
              <c:numCache>
                <c:formatCode>General</c:formatCode>
                <c:ptCount val="32"/>
                <c:pt idx="0">
                  <c:v>206076</c:v>
                </c:pt>
                <c:pt idx="1">
                  <c:v>184582</c:v>
                </c:pt>
                <c:pt idx="2">
                  <c:v>177422</c:v>
                </c:pt>
                <c:pt idx="3">
                  <c:v>164633</c:v>
                </c:pt>
                <c:pt idx="4">
                  <c:v>159639</c:v>
                </c:pt>
                <c:pt idx="5">
                  <c:v>157498</c:v>
                </c:pt>
                <c:pt idx="6">
                  <c:v>158935</c:v>
                </c:pt>
                <c:pt idx="7">
                  <c:v>156943</c:v>
                </c:pt>
                <c:pt idx="8">
                  <c:v>153822</c:v>
                </c:pt>
                <c:pt idx="9">
                  <c:v>160444</c:v>
                </c:pt>
                <c:pt idx="10">
                  <c:v>143456</c:v>
                </c:pt>
                <c:pt idx="11">
                  <c:v>127141</c:v>
                </c:pt>
                <c:pt idx="12">
                  <c:v>109980</c:v>
                </c:pt>
                <c:pt idx="13">
                  <c:v>88812</c:v>
                </c:pt>
                <c:pt idx="14">
                  <c:v>64023</c:v>
                </c:pt>
                <c:pt idx="15">
                  <c:v>34008</c:v>
                </c:pt>
                <c:pt idx="16">
                  <c:v>25499</c:v>
                </c:pt>
                <c:pt idx="17">
                  <c:v>15500</c:v>
                </c:pt>
                <c:pt idx="18">
                  <c:v>9878</c:v>
                </c:pt>
                <c:pt idx="19">
                  <c:v>4914</c:v>
                </c:pt>
                <c:pt idx="20">
                  <c:v>3107</c:v>
                </c:pt>
                <c:pt idx="21">
                  <c:v>2167</c:v>
                </c:pt>
                <c:pt idx="22">
                  <c:v>1287</c:v>
                </c:pt>
                <c:pt idx="23">
                  <c:v>422</c:v>
                </c:pt>
                <c:pt idx="24">
                  <c:v>340</c:v>
                </c:pt>
                <c:pt idx="25">
                  <c:v>172</c:v>
                </c:pt>
                <c:pt idx="26">
                  <c:v>207</c:v>
                </c:pt>
                <c:pt idx="27">
                  <c:v>93</c:v>
                </c:pt>
                <c:pt idx="28">
                  <c:v>84</c:v>
                </c:pt>
                <c:pt idx="29">
                  <c:v>58</c:v>
                </c:pt>
                <c:pt idx="30">
                  <c:v>48</c:v>
                </c:pt>
                <c:pt idx="31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3-41B2-812F-D60989FC8430}"/>
            </c:ext>
          </c:extLst>
        </c:ser>
        <c:ser>
          <c:idx val="1"/>
          <c:order val="1"/>
          <c:tx>
            <c:strRef>
              <c:f>'res mcts 1000-10000'!$C$1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 mcts 1000-10000'!$A$2:$A$33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cat>
          <c:val>
            <c:numRef>
              <c:f>'res mcts 1000-10000'!$C$2:$C$33</c:f>
              <c:numCache>
                <c:formatCode>General</c:formatCode>
                <c:ptCount val="32"/>
                <c:pt idx="0">
                  <c:v>362396</c:v>
                </c:pt>
                <c:pt idx="1">
                  <c:v>331310</c:v>
                </c:pt>
                <c:pt idx="2">
                  <c:v>313387</c:v>
                </c:pt>
                <c:pt idx="3">
                  <c:v>300541</c:v>
                </c:pt>
                <c:pt idx="4">
                  <c:v>291619</c:v>
                </c:pt>
                <c:pt idx="5">
                  <c:v>302650</c:v>
                </c:pt>
                <c:pt idx="6">
                  <c:v>301071</c:v>
                </c:pt>
                <c:pt idx="7">
                  <c:v>298289</c:v>
                </c:pt>
                <c:pt idx="8">
                  <c:v>292204</c:v>
                </c:pt>
                <c:pt idx="9">
                  <c:v>269052</c:v>
                </c:pt>
                <c:pt idx="10">
                  <c:v>227521</c:v>
                </c:pt>
                <c:pt idx="11">
                  <c:v>178863</c:v>
                </c:pt>
                <c:pt idx="12">
                  <c:v>139699</c:v>
                </c:pt>
                <c:pt idx="13">
                  <c:v>96447</c:v>
                </c:pt>
                <c:pt idx="14">
                  <c:v>61567</c:v>
                </c:pt>
                <c:pt idx="15">
                  <c:v>36775</c:v>
                </c:pt>
                <c:pt idx="16">
                  <c:v>24750</c:v>
                </c:pt>
                <c:pt idx="17">
                  <c:v>14789</c:v>
                </c:pt>
                <c:pt idx="18">
                  <c:v>8946</c:v>
                </c:pt>
                <c:pt idx="19">
                  <c:v>4309</c:v>
                </c:pt>
                <c:pt idx="20">
                  <c:v>2539</c:v>
                </c:pt>
                <c:pt idx="21">
                  <c:v>1311</c:v>
                </c:pt>
                <c:pt idx="22">
                  <c:v>583</c:v>
                </c:pt>
                <c:pt idx="23">
                  <c:v>485</c:v>
                </c:pt>
                <c:pt idx="24">
                  <c:v>234</c:v>
                </c:pt>
                <c:pt idx="25">
                  <c:v>185</c:v>
                </c:pt>
                <c:pt idx="26">
                  <c:v>191</c:v>
                </c:pt>
                <c:pt idx="27">
                  <c:v>131</c:v>
                </c:pt>
                <c:pt idx="28">
                  <c:v>96</c:v>
                </c:pt>
                <c:pt idx="29">
                  <c:v>509</c:v>
                </c:pt>
                <c:pt idx="30">
                  <c:v>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3-41B2-812F-D60989FC8430}"/>
            </c:ext>
          </c:extLst>
        </c:ser>
        <c:ser>
          <c:idx val="2"/>
          <c:order val="2"/>
          <c:tx>
            <c:strRef>
              <c:f>'res mcts 1000-10000'!$D$1</c:f>
              <c:strCache>
                <c:ptCount val="1"/>
                <c:pt idx="0">
                  <c:v>3000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 mcts 1000-10000'!$A$2:$A$33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cat>
          <c:val>
            <c:numRef>
              <c:f>'res mcts 1000-10000'!$D$2:$D$33</c:f>
              <c:numCache>
                <c:formatCode>General</c:formatCode>
                <c:ptCount val="32"/>
                <c:pt idx="0">
                  <c:v>550820</c:v>
                </c:pt>
                <c:pt idx="1">
                  <c:v>495913</c:v>
                </c:pt>
                <c:pt idx="2">
                  <c:v>460539</c:v>
                </c:pt>
                <c:pt idx="3">
                  <c:v>448030</c:v>
                </c:pt>
                <c:pt idx="4">
                  <c:v>430822</c:v>
                </c:pt>
                <c:pt idx="5">
                  <c:v>434164</c:v>
                </c:pt>
                <c:pt idx="6">
                  <c:v>424599</c:v>
                </c:pt>
                <c:pt idx="7">
                  <c:v>402886</c:v>
                </c:pt>
                <c:pt idx="8">
                  <c:v>382186</c:v>
                </c:pt>
                <c:pt idx="9">
                  <c:v>335352</c:v>
                </c:pt>
                <c:pt idx="10">
                  <c:v>276639</c:v>
                </c:pt>
                <c:pt idx="11">
                  <c:v>205145</c:v>
                </c:pt>
                <c:pt idx="12">
                  <c:v>156282</c:v>
                </c:pt>
                <c:pt idx="13">
                  <c:v>110749</c:v>
                </c:pt>
                <c:pt idx="14">
                  <c:v>78041</c:v>
                </c:pt>
                <c:pt idx="15">
                  <c:v>40922</c:v>
                </c:pt>
                <c:pt idx="16">
                  <c:v>28270</c:v>
                </c:pt>
                <c:pt idx="17">
                  <c:v>15112</c:v>
                </c:pt>
                <c:pt idx="18">
                  <c:v>8003</c:v>
                </c:pt>
                <c:pt idx="19">
                  <c:v>3251</c:v>
                </c:pt>
                <c:pt idx="20">
                  <c:v>1873</c:v>
                </c:pt>
                <c:pt idx="21">
                  <c:v>1205</c:v>
                </c:pt>
                <c:pt idx="22">
                  <c:v>880</c:v>
                </c:pt>
                <c:pt idx="23">
                  <c:v>645</c:v>
                </c:pt>
                <c:pt idx="24">
                  <c:v>352</c:v>
                </c:pt>
                <c:pt idx="25">
                  <c:v>344</c:v>
                </c:pt>
                <c:pt idx="26">
                  <c:v>221</c:v>
                </c:pt>
                <c:pt idx="27">
                  <c:v>283</c:v>
                </c:pt>
                <c:pt idx="28">
                  <c:v>127</c:v>
                </c:pt>
                <c:pt idx="29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3-41B2-812F-D60989FC8430}"/>
            </c:ext>
          </c:extLst>
        </c:ser>
        <c:ser>
          <c:idx val="3"/>
          <c:order val="3"/>
          <c:tx>
            <c:strRef>
              <c:f>'res mcts 1000-10000'!$E$1</c:f>
              <c:strCache>
                <c:ptCount val="1"/>
                <c:pt idx="0">
                  <c:v>4000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 mcts 1000-10000'!$A$2:$A$33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cat>
          <c:val>
            <c:numRef>
              <c:f>'res mcts 1000-10000'!$E$2:$E$33</c:f>
              <c:numCache>
                <c:formatCode>General</c:formatCode>
                <c:ptCount val="32"/>
                <c:pt idx="0">
                  <c:v>732745</c:v>
                </c:pt>
                <c:pt idx="1">
                  <c:v>652973</c:v>
                </c:pt>
                <c:pt idx="2">
                  <c:v>631290</c:v>
                </c:pt>
                <c:pt idx="3">
                  <c:v>609040</c:v>
                </c:pt>
                <c:pt idx="4">
                  <c:v>601789</c:v>
                </c:pt>
                <c:pt idx="5">
                  <c:v>590646</c:v>
                </c:pt>
                <c:pt idx="6">
                  <c:v>569253</c:v>
                </c:pt>
                <c:pt idx="7">
                  <c:v>530449</c:v>
                </c:pt>
                <c:pt idx="8">
                  <c:v>504030</c:v>
                </c:pt>
                <c:pt idx="9">
                  <c:v>407902</c:v>
                </c:pt>
                <c:pt idx="10">
                  <c:v>325393</c:v>
                </c:pt>
                <c:pt idx="11">
                  <c:v>255602</c:v>
                </c:pt>
                <c:pt idx="12">
                  <c:v>177595</c:v>
                </c:pt>
                <c:pt idx="13">
                  <c:v>123455</c:v>
                </c:pt>
                <c:pt idx="14">
                  <c:v>80308</c:v>
                </c:pt>
                <c:pt idx="15">
                  <c:v>62858</c:v>
                </c:pt>
                <c:pt idx="16">
                  <c:v>27088</c:v>
                </c:pt>
                <c:pt idx="17">
                  <c:v>15543</c:v>
                </c:pt>
                <c:pt idx="18">
                  <c:v>7310</c:v>
                </c:pt>
                <c:pt idx="19">
                  <c:v>4105</c:v>
                </c:pt>
                <c:pt idx="20">
                  <c:v>2482</c:v>
                </c:pt>
                <c:pt idx="21">
                  <c:v>1564</c:v>
                </c:pt>
                <c:pt idx="22">
                  <c:v>876</c:v>
                </c:pt>
                <c:pt idx="23">
                  <c:v>649</c:v>
                </c:pt>
                <c:pt idx="24">
                  <c:v>401</c:v>
                </c:pt>
                <c:pt idx="25">
                  <c:v>408</c:v>
                </c:pt>
                <c:pt idx="26">
                  <c:v>308</c:v>
                </c:pt>
                <c:pt idx="27">
                  <c:v>727</c:v>
                </c:pt>
                <c:pt idx="28">
                  <c:v>81</c:v>
                </c:pt>
                <c:pt idx="29">
                  <c:v>1084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3-41B2-812F-D60989FC8430}"/>
            </c:ext>
          </c:extLst>
        </c:ser>
        <c:ser>
          <c:idx val="4"/>
          <c:order val="4"/>
          <c:tx>
            <c:strRef>
              <c:f>'res mcts 1000-10000'!$F$1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 mcts 1000-10000'!$A$2:$A$33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cat>
          <c:val>
            <c:numRef>
              <c:f>'res mcts 1000-10000'!$F$2:$F$33</c:f>
              <c:numCache>
                <c:formatCode>General</c:formatCode>
                <c:ptCount val="32"/>
                <c:pt idx="0">
                  <c:v>921777</c:v>
                </c:pt>
                <c:pt idx="1">
                  <c:v>833416</c:v>
                </c:pt>
                <c:pt idx="2">
                  <c:v>788347</c:v>
                </c:pt>
                <c:pt idx="3">
                  <c:v>785195</c:v>
                </c:pt>
                <c:pt idx="4">
                  <c:v>781285</c:v>
                </c:pt>
                <c:pt idx="5">
                  <c:v>743022</c:v>
                </c:pt>
                <c:pt idx="6">
                  <c:v>664960</c:v>
                </c:pt>
                <c:pt idx="7">
                  <c:v>624583</c:v>
                </c:pt>
                <c:pt idx="8">
                  <c:v>536751</c:v>
                </c:pt>
                <c:pt idx="9">
                  <c:v>434934</c:v>
                </c:pt>
                <c:pt idx="10">
                  <c:v>333395</c:v>
                </c:pt>
                <c:pt idx="11">
                  <c:v>240968</c:v>
                </c:pt>
                <c:pt idx="12">
                  <c:v>159619</c:v>
                </c:pt>
                <c:pt idx="13">
                  <c:v>107085</c:v>
                </c:pt>
                <c:pt idx="14">
                  <c:v>73479</c:v>
                </c:pt>
                <c:pt idx="15">
                  <c:v>50761</c:v>
                </c:pt>
                <c:pt idx="16">
                  <c:v>35371</c:v>
                </c:pt>
                <c:pt idx="17">
                  <c:v>16342</c:v>
                </c:pt>
                <c:pt idx="18">
                  <c:v>7527</c:v>
                </c:pt>
                <c:pt idx="19">
                  <c:v>5479</c:v>
                </c:pt>
                <c:pt idx="20">
                  <c:v>4049</c:v>
                </c:pt>
                <c:pt idx="21">
                  <c:v>1820</c:v>
                </c:pt>
                <c:pt idx="22">
                  <c:v>1488</c:v>
                </c:pt>
                <c:pt idx="23">
                  <c:v>1009</c:v>
                </c:pt>
                <c:pt idx="24">
                  <c:v>628</c:v>
                </c:pt>
                <c:pt idx="25">
                  <c:v>1168</c:v>
                </c:pt>
                <c:pt idx="26">
                  <c:v>430</c:v>
                </c:pt>
                <c:pt idx="27">
                  <c:v>582</c:v>
                </c:pt>
                <c:pt idx="28">
                  <c:v>208</c:v>
                </c:pt>
                <c:pt idx="29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53-41B2-812F-D60989FC8430}"/>
            </c:ext>
          </c:extLst>
        </c:ser>
        <c:ser>
          <c:idx val="5"/>
          <c:order val="5"/>
          <c:tx>
            <c:strRef>
              <c:f>'res mcts 1000-10000'!$G$1</c:f>
              <c:strCache>
                <c:ptCount val="1"/>
                <c:pt idx="0">
                  <c:v>6000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 mcts 1000-10000'!$A$2:$A$33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cat>
          <c:val>
            <c:numRef>
              <c:f>'res mcts 1000-10000'!$G$2:$G$33</c:f>
              <c:numCache>
                <c:formatCode>General</c:formatCode>
                <c:ptCount val="32"/>
                <c:pt idx="0">
                  <c:v>1084360</c:v>
                </c:pt>
                <c:pt idx="1">
                  <c:v>971075</c:v>
                </c:pt>
                <c:pt idx="2">
                  <c:v>936511</c:v>
                </c:pt>
                <c:pt idx="3">
                  <c:v>926713</c:v>
                </c:pt>
                <c:pt idx="4">
                  <c:v>928493</c:v>
                </c:pt>
                <c:pt idx="5">
                  <c:v>912391</c:v>
                </c:pt>
                <c:pt idx="6">
                  <c:v>775787</c:v>
                </c:pt>
                <c:pt idx="7">
                  <c:v>670787</c:v>
                </c:pt>
                <c:pt idx="8">
                  <c:v>562135</c:v>
                </c:pt>
                <c:pt idx="9">
                  <c:v>434296</c:v>
                </c:pt>
                <c:pt idx="10">
                  <c:v>328189</c:v>
                </c:pt>
                <c:pt idx="11">
                  <c:v>230025</c:v>
                </c:pt>
                <c:pt idx="12">
                  <c:v>164533</c:v>
                </c:pt>
                <c:pt idx="13">
                  <c:v>115861</c:v>
                </c:pt>
                <c:pt idx="14">
                  <c:v>73475</c:v>
                </c:pt>
                <c:pt idx="15">
                  <c:v>47654</c:v>
                </c:pt>
                <c:pt idx="16">
                  <c:v>31079</c:v>
                </c:pt>
                <c:pt idx="17">
                  <c:v>17790</c:v>
                </c:pt>
                <c:pt idx="18">
                  <c:v>10208</c:v>
                </c:pt>
                <c:pt idx="19">
                  <c:v>4681</c:v>
                </c:pt>
                <c:pt idx="20">
                  <c:v>4158</c:v>
                </c:pt>
                <c:pt idx="21">
                  <c:v>1993</c:v>
                </c:pt>
                <c:pt idx="22">
                  <c:v>1243</c:v>
                </c:pt>
                <c:pt idx="23">
                  <c:v>1038</c:v>
                </c:pt>
                <c:pt idx="24">
                  <c:v>747</c:v>
                </c:pt>
                <c:pt idx="25">
                  <c:v>681</c:v>
                </c:pt>
                <c:pt idx="26">
                  <c:v>575</c:v>
                </c:pt>
                <c:pt idx="27">
                  <c:v>548</c:v>
                </c:pt>
                <c:pt idx="28">
                  <c:v>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53-41B2-812F-D60989FC8430}"/>
            </c:ext>
          </c:extLst>
        </c:ser>
        <c:ser>
          <c:idx val="6"/>
          <c:order val="6"/>
          <c:tx>
            <c:strRef>
              <c:f>'res mcts 1000-10000'!$H$1</c:f>
              <c:strCache>
                <c:ptCount val="1"/>
                <c:pt idx="0">
                  <c:v>7000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 mcts 1000-10000'!$A$2:$A$33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cat>
          <c:val>
            <c:numRef>
              <c:f>'res mcts 1000-10000'!$H$2:$H$33</c:f>
              <c:numCache>
                <c:formatCode>General</c:formatCode>
                <c:ptCount val="32"/>
                <c:pt idx="0">
                  <c:v>1272094</c:v>
                </c:pt>
                <c:pt idx="1">
                  <c:v>1127532</c:v>
                </c:pt>
                <c:pt idx="2">
                  <c:v>1118980</c:v>
                </c:pt>
                <c:pt idx="3">
                  <c:v>1090434</c:v>
                </c:pt>
                <c:pt idx="4">
                  <c:v>1062151</c:v>
                </c:pt>
                <c:pt idx="5">
                  <c:v>925491</c:v>
                </c:pt>
                <c:pt idx="6">
                  <c:v>839471</c:v>
                </c:pt>
                <c:pt idx="7">
                  <c:v>743891</c:v>
                </c:pt>
                <c:pt idx="8">
                  <c:v>626267</c:v>
                </c:pt>
                <c:pt idx="9">
                  <c:v>452250</c:v>
                </c:pt>
                <c:pt idx="10">
                  <c:v>368161</c:v>
                </c:pt>
                <c:pt idx="11">
                  <c:v>268770</c:v>
                </c:pt>
                <c:pt idx="12">
                  <c:v>207680</c:v>
                </c:pt>
                <c:pt idx="13">
                  <c:v>132462</c:v>
                </c:pt>
                <c:pt idx="14">
                  <c:v>84358</c:v>
                </c:pt>
                <c:pt idx="15">
                  <c:v>62472</c:v>
                </c:pt>
                <c:pt idx="16">
                  <c:v>35158</c:v>
                </c:pt>
                <c:pt idx="17">
                  <c:v>15376</c:v>
                </c:pt>
                <c:pt idx="18">
                  <c:v>9652</c:v>
                </c:pt>
                <c:pt idx="19">
                  <c:v>5725</c:v>
                </c:pt>
                <c:pt idx="20">
                  <c:v>4217</c:v>
                </c:pt>
                <c:pt idx="21">
                  <c:v>3300</c:v>
                </c:pt>
                <c:pt idx="22">
                  <c:v>2844</c:v>
                </c:pt>
                <c:pt idx="23">
                  <c:v>1128</c:v>
                </c:pt>
                <c:pt idx="24">
                  <c:v>862</c:v>
                </c:pt>
                <c:pt idx="25">
                  <c:v>905</c:v>
                </c:pt>
                <c:pt idx="26">
                  <c:v>639</c:v>
                </c:pt>
                <c:pt idx="27">
                  <c:v>1120</c:v>
                </c:pt>
                <c:pt idx="28">
                  <c:v>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53-41B2-812F-D60989FC8430}"/>
            </c:ext>
          </c:extLst>
        </c:ser>
        <c:ser>
          <c:idx val="7"/>
          <c:order val="7"/>
          <c:tx>
            <c:strRef>
              <c:f>'res mcts 1000-10000'!$I$1</c:f>
              <c:strCache>
                <c:ptCount val="1"/>
                <c:pt idx="0">
                  <c:v>8000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 mcts 1000-10000'!$A$2:$A$33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cat>
          <c:val>
            <c:numRef>
              <c:f>'res mcts 1000-10000'!$I$2:$I$33</c:f>
              <c:numCache>
                <c:formatCode>General</c:formatCode>
                <c:ptCount val="32"/>
                <c:pt idx="0">
                  <c:v>1483580</c:v>
                </c:pt>
                <c:pt idx="1">
                  <c:v>1309141</c:v>
                </c:pt>
                <c:pt idx="2">
                  <c:v>1298405</c:v>
                </c:pt>
                <c:pt idx="3">
                  <c:v>1268880</c:v>
                </c:pt>
                <c:pt idx="4">
                  <c:v>1192241</c:v>
                </c:pt>
                <c:pt idx="5">
                  <c:v>1103463</c:v>
                </c:pt>
                <c:pt idx="6">
                  <c:v>987042</c:v>
                </c:pt>
                <c:pt idx="7">
                  <c:v>780910</c:v>
                </c:pt>
                <c:pt idx="8">
                  <c:v>646869</c:v>
                </c:pt>
                <c:pt idx="9">
                  <c:v>499110</c:v>
                </c:pt>
                <c:pt idx="10">
                  <c:v>389685</c:v>
                </c:pt>
                <c:pt idx="11">
                  <c:v>270369</c:v>
                </c:pt>
                <c:pt idx="12">
                  <c:v>193170</c:v>
                </c:pt>
                <c:pt idx="13">
                  <c:v>135790</c:v>
                </c:pt>
                <c:pt idx="14">
                  <c:v>100485</c:v>
                </c:pt>
                <c:pt idx="15">
                  <c:v>49771</c:v>
                </c:pt>
                <c:pt idx="16">
                  <c:v>26195</c:v>
                </c:pt>
                <c:pt idx="17">
                  <c:v>17723</c:v>
                </c:pt>
                <c:pt idx="18">
                  <c:v>9911</c:v>
                </c:pt>
                <c:pt idx="19">
                  <c:v>6008</c:v>
                </c:pt>
                <c:pt idx="20">
                  <c:v>3409</c:v>
                </c:pt>
                <c:pt idx="21">
                  <c:v>2358</c:v>
                </c:pt>
                <c:pt idx="22">
                  <c:v>1499</c:v>
                </c:pt>
                <c:pt idx="23">
                  <c:v>1001</c:v>
                </c:pt>
                <c:pt idx="24">
                  <c:v>862</c:v>
                </c:pt>
                <c:pt idx="25">
                  <c:v>940</c:v>
                </c:pt>
                <c:pt idx="26">
                  <c:v>515</c:v>
                </c:pt>
                <c:pt idx="27">
                  <c:v>582</c:v>
                </c:pt>
                <c:pt idx="28">
                  <c:v>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53-41B2-812F-D60989FC8430}"/>
            </c:ext>
          </c:extLst>
        </c:ser>
        <c:ser>
          <c:idx val="8"/>
          <c:order val="8"/>
          <c:tx>
            <c:strRef>
              <c:f>'res mcts 1000-10000'!$J$1</c:f>
              <c:strCache>
                <c:ptCount val="1"/>
                <c:pt idx="0">
                  <c:v>9000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 mcts 1000-10000'!$A$2:$A$33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cat>
          <c:val>
            <c:numRef>
              <c:f>'res mcts 1000-10000'!$J$2:$J$33</c:f>
              <c:numCache>
                <c:formatCode>General</c:formatCode>
                <c:ptCount val="32"/>
                <c:pt idx="0">
                  <c:v>1641525</c:v>
                </c:pt>
                <c:pt idx="1">
                  <c:v>1472194</c:v>
                </c:pt>
                <c:pt idx="2">
                  <c:v>1447346</c:v>
                </c:pt>
                <c:pt idx="3">
                  <c:v>1356368</c:v>
                </c:pt>
                <c:pt idx="4">
                  <c:v>1307385</c:v>
                </c:pt>
                <c:pt idx="5">
                  <c:v>1235640</c:v>
                </c:pt>
                <c:pt idx="6">
                  <c:v>1058700</c:v>
                </c:pt>
                <c:pt idx="7">
                  <c:v>801508</c:v>
                </c:pt>
                <c:pt idx="8">
                  <c:v>628648</c:v>
                </c:pt>
                <c:pt idx="9">
                  <c:v>501439</c:v>
                </c:pt>
                <c:pt idx="10">
                  <c:v>370897</c:v>
                </c:pt>
                <c:pt idx="11">
                  <c:v>282284</c:v>
                </c:pt>
                <c:pt idx="12">
                  <c:v>191349</c:v>
                </c:pt>
                <c:pt idx="13">
                  <c:v>136074</c:v>
                </c:pt>
                <c:pt idx="14">
                  <c:v>95383</c:v>
                </c:pt>
                <c:pt idx="15">
                  <c:v>60113</c:v>
                </c:pt>
                <c:pt idx="16">
                  <c:v>37216</c:v>
                </c:pt>
                <c:pt idx="17">
                  <c:v>23921</c:v>
                </c:pt>
                <c:pt idx="18">
                  <c:v>11869</c:v>
                </c:pt>
                <c:pt idx="19">
                  <c:v>4634</c:v>
                </c:pt>
                <c:pt idx="20">
                  <c:v>2630</c:v>
                </c:pt>
                <c:pt idx="21">
                  <c:v>2054</c:v>
                </c:pt>
                <c:pt idx="22">
                  <c:v>1724</c:v>
                </c:pt>
                <c:pt idx="23">
                  <c:v>1210</c:v>
                </c:pt>
                <c:pt idx="24">
                  <c:v>1052</c:v>
                </c:pt>
                <c:pt idx="25">
                  <c:v>773</c:v>
                </c:pt>
                <c:pt idx="26">
                  <c:v>554</c:v>
                </c:pt>
                <c:pt idx="27">
                  <c:v>437</c:v>
                </c:pt>
                <c:pt idx="28">
                  <c:v>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53-41B2-812F-D60989FC8430}"/>
            </c:ext>
          </c:extLst>
        </c:ser>
        <c:ser>
          <c:idx val="9"/>
          <c:order val="9"/>
          <c:tx>
            <c:strRef>
              <c:f>'res mcts 1000-10000'!$K$1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 mcts 1000-10000'!$A$2:$A$33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cat>
          <c:val>
            <c:numRef>
              <c:f>'res mcts 1000-10000'!$K$2:$K$33</c:f>
              <c:numCache>
                <c:formatCode>General</c:formatCode>
                <c:ptCount val="32"/>
                <c:pt idx="0">
                  <c:v>1824047</c:v>
                </c:pt>
                <c:pt idx="1">
                  <c:v>1631687</c:v>
                </c:pt>
                <c:pt idx="2">
                  <c:v>1577380</c:v>
                </c:pt>
                <c:pt idx="3">
                  <c:v>1470618</c:v>
                </c:pt>
                <c:pt idx="4">
                  <c:v>1387670</c:v>
                </c:pt>
                <c:pt idx="5">
                  <c:v>1238572</c:v>
                </c:pt>
                <c:pt idx="6">
                  <c:v>966500</c:v>
                </c:pt>
                <c:pt idx="7">
                  <c:v>822767</c:v>
                </c:pt>
                <c:pt idx="8">
                  <c:v>674215</c:v>
                </c:pt>
                <c:pt idx="9">
                  <c:v>504613</c:v>
                </c:pt>
                <c:pt idx="10">
                  <c:v>373042</c:v>
                </c:pt>
                <c:pt idx="11">
                  <c:v>248122</c:v>
                </c:pt>
                <c:pt idx="12">
                  <c:v>204107</c:v>
                </c:pt>
                <c:pt idx="13">
                  <c:v>138938</c:v>
                </c:pt>
                <c:pt idx="14">
                  <c:v>83464</c:v>
                </c:pt>
                <c:pt idx="15">
                  <c:v>52507</c:v>
                </c:pt>
                <c:pt idx="16">
                  <c:v>28743</c:v>
                </c:pt>
                <c:pt idx="17">
                  <c:v>19102</c:v>
                </c:pt>
                <c:pt idx="18">
                  <c:v>9505</c:v>
                </c:pt>
                <c:pt idx="19">
                  <c:v>5395</c:v>
                </c:pt>
                <c:pt idx="20">
                  <c:v>2504</c:v>
                </c:pt>
                <c:pt idx="21">
                  <c:v>1941</c:v>
                </c:pt>
                <c:pt idx="22">
                  <c:v>1586</c:v>
                </c:pt>
                <c:pt idx="23">
                  <c:v>1086</c:v>
                </c:pt>
                <c:pt idx="24">
                  <c:v>1045</c:v>
                </c:pt>
                <c:pt idx="25">
                  <c:v>869</c:v>
                </c:pt>
                <c:pt idx="26">
                  <c:v>583</c:v>
                </c:pt>
                <c:pt idx="27">
                  <c:v>1240</c:v>
                </c:pt>
                <c:pt idx="28">
                  <c:v>555</c:v>
                </c:pt>
                <c:pt idx="29">
                  <c:v>222</c:v>
                </c:pt>
                <c:pt idx="3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53-41B2-812F-D60989FC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141775"/>
        <c:axId val="1717143215"/>
      </c:lineChart>
      <c:catAx>
        <c:axId val="171714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#Zug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7143215"/>
        <c:crosses val="autoZero"/>
        <c:auto val="1"/>
        <c:lblAlgn val="ctr"/>
        <c:lblOffset val="100"/>
        <c:noMultiLvlLbl val="0"/>
      </c:catAx>
      <c:valAx>
        <c:axId val="171714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714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Zeit pro Spiel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733377077865268E-2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cat>
            <c:strRef>
              <c:f>'res mcts 1000-10000'!$B$1:$K$1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'res mcts 1000-10000'!$B$36:$K$36</c:f>
              <c:numCache>
                <c:formatCode>General</c:formatCode>
                <c:ptCount val="10"/>
                <c:pt idx="0">
                  <c:v>2.311523E-2</c:v>
                </c:pt>
                <c:pt idx="1">
                  <c:v>3.863772E-2</c:v>
                </c:pt>
                <c:pt idx="2">
                  <c:v>5.2941160000000001E-2</c:v>
                </c:pt>
                <c:pt idx="3">
                  <c:v>6.9179539999999984E-2</c:v>
                </c:pt>
                <c:pt idx="4">
                  <c:v>8.1561080000000008E-2</c:v>
                </c:pt>
                <c:pt idx="5">
                  <c:v>9.2379770000000014E-2</c:v>
                </c:pt>
                <c:pt idx="6">
                  <c:v>0.10464105000000001</c:v>
                </c:pt>
                <c:pt idx="7">
                  <c:v>0.1178063</c:v>
                </c:pt>
                <c:pt idx="8">
                  <c:v>0.12676069000000001</c:v>
                </c:pt>
                <c:pt idx="9">
                  <c:v>0.13272894999999998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8-4819-AEA7-3D4C8F66D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73599"/>
        <c:axId val="80568799"/>
      </c:barChart>
      <c:catAx>
        <c:axId val="8057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568799"/>
        <c:crosses val="autoZero"/>
        <c:auto val="1"/>
        <c:lblAlgn val="ctr"/>
        <c:lblOffset val="100"/>
        <c:noMultiLvlLbl val="0"/>
      </c:catAx>
      <c:valAx>
        <c:axId val="8056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57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</xdr:colOff>
      <xdr:row>0</xdr:row>
      <xdr:rowOff>0</xdr:rowOff>
    </xdr:from>
    <xdr:to>
      <xdr:col>20</xdr:col>
      <xdr:colOff>9525</xdr:colOff>
      <xdr:row>20</xdr:row>
      <xdr:rowOff>28574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0870104-D380-D535-1681-53EAC9ACF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42861</xdr:colOff>
      <xdr:row>20</xdr:row>
      <xdr:rowOff>9525</xdr:rowOff>
    </xdr:from>
    <xdr:to>
      <xdr:col>20</xdr:col>
      <xdr:colOff>38100</xdr:colOff>
      <xdr:row>40</xdr:row>
      <xdr:rowOff>47625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43A15F5-15A4-0CA5-F66A-6CC96003C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752475</xdr:colOff>
      <xdr:row>20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D52706-0194-D282-E599-59912635F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523874</xdr:colOff>
      <xdr:row>20</xdr:row>
      <xdr:rowOff>9525</xdr:rowOff>
    </xdr:from>
    <xdr:to>
      <xdr:col>15</xdr:col>
      <xdr:colOff>714375</xdr:colOff>
      <xdr:row>40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F6E92C1-63D3-BD69-41AF-14C04ACF4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</xdr:colOff>
      <xdr:row>0</xdr:row>
      <xdr:rowOff>0</xdr:rowOff>
    </xdr:from>
    <xdr:to>
      <xdr:col>16</xdr:col>
      <xdr:colOff>685799</xdr:colOff>
      <xdr:row>20</xdr:row>
      <xdr:rowOff>47624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F00065C-2D32-942D-7945-F3913A2F7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23811</xdr:colOff>
      <xdr:row>20</xdr:row>
      <xdr:rowOff>38100</xdr:rowOff>
    </xdr:from>
    <xdr:to>
      <xdr:col>16</xdr:col>
      <xdr:colOff>657225</xdr:colOff>
      <xdr:row>40</xdr:row>
      <xdr:rowOff>85725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48C769F-90E0-3244-D26D-C0AF8A1AD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267E6FBF-6A5F-49DC-AA5F-D45349667D5D}" autoFormatId="16" applyNumberFormats="0" applyBorderFormats="0" applyFontFormats="0" applyPatternFormats="0" applyAlignmentFormats="0" applyWidthHeightFormats="0">
  <queryTableRefresh nextId="12">
    <queryTableFields count="11">
      <queryTableField id="1" name="Turn" tableColumnId="1"/>
      <queryTableField id="2" name="1+1" tableColumnId="2"/>
      <queryTableField id="3" name="2+1" tableColumnId="3"/>
      <queryTableField id="4" name="3+1" tableColumnId="4"/>
      <queryTableField id="5" name="4+1" tableColumnId="5"/>
      <queryTableField id="6" name="5+1" tableColumnId="6"/>
      <queryTableField id="7" name="6+1" tableColumnId="7"/>
      <queryTableField id="8" name="7+1" tableColumnId="8"/>
      <queryTableField id="9" name="8+1" tableColumnId="9"/>
      <queryTableField id="10" name="9+1" tableColumnId="10"/>
      <queryTableField id="11" name="10+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3" xr16:uid="{3A89A774-CCC2-499E-879F-17DE3C0EAF04}" autoFormatId="16" applyNumberFormats="0" applyBorderFormats="0" applyFontFormats="0" applyPatternFormats="0" applyAlignmentFormats="0" applyWidthHeightFormats="0">
  <queryTableRefresh nextId="10">
    <queryTableFields count="6">
      <queryTableField id="1" name="Turn" tableColumnId="1"/>
      <queryTableField id="5" name="7+0" tableColumnId="5"/>
      <queryTableField id="6" name="7+1" tableColumnId="6"/>
      <queryTableField id="7" name="7+2" tableColumnId="7"/>
      <queryTableField id="8" name="7+3" tableColumnId="8"/>
      <queryTableField id="9" name="7+4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645AA2DC-B6D9-48BF-8E96-96C50C8A3CA9}" autoFormatId="16" applyNumberFormats="0" applyBorderFormats="0" applyFontFormats="0" applyPatternFormats="0" applyAlignmentFormats="0" applyWidthHeightFormats="0">
  <queryTableRefresh nextId="22">
    <queryTableFields count="11">
      <queryTableField id="1" name="Turn" tableColumnId="1"/>
      <queryTableField id="12" name="1000" tableColumnId="12"/>
      <queryTableField id="13" name="2000" tableColumnId="13"/>
      <queryTableField id="14" name="3000" tableColumnId="14"/>
      <queryTableField id="15" name="4000" tableColumnId="15"/>
      <queryTableField id="16" name="5000" tableColumnId="16"/>
      <queryTableField id="17" name="6000" tableColumnId="17"/>
      <queryTableField id="18" name="7000" tableColumnId="18"/>
      <queryTableField id="19" name="8000" tableColumnId="19"/>
      <queryTableField id="20" name="9000" tableColumnId="20"/>
      <queryTableField id="21" name="10000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3B003F-3E7B-42DC-85EB-89E1F6B463D2}" name="res_sh_1_10" displayName="res_sh_1_10" ref="A1:K32" tableType="queryTable" totalsRowShown="0">
  <autoFilter ref="A1:K32" xr:uid="{B13B003F-3E7B-42DC-85EB-89E1F6B463D2}"/>
  <tableColumns count="11">
    <tableColumn id="1" xr3:uid="{F4719626-FE7E-40A2-B27F-A3395102733A}" uniqueName="1" name="Turn" queryTableFieldId="1"/>
    <tableColumn id="2" xr3:uid="{A0DA7E6D-FC6E-4CAE-ACFB-E00E4E783180}" uniqueName="2" name="1+1" queryTableFieldId="2"/>
    <tableColumn id="3" xr3:uid="{A2245BA4-DE2D-4AAB-9245-9502077C9BBC}" uniqueName="3" name="2+1" queryTableFieldId="3"/>
    <tableColumn id="4" xr3:uid="{0ACF6BC1-AC8F-4A64-B620-82EEF6A99B61}" uniqueName="4" name="3+1" queryTableFieldId="4"/>
    <tableColumn id="5" xr3:uid="{915015EE-CE4A-4EB8-A6CD-F1BF2295EE9B}" uniqueName="5" name="4+1" queryTableFieldId="5"/>
    <tableColumn id="6" xr3:uid="{BE53928F-5FA4-415A-AA22-EE94C00853F5}" uniqueName="6" name="5+1" queryTableFieldId="6"/>
    <tableColumn id="7" xr3:uid="{265F41DB-9BFE-43A8-B230-85D8EE85FBA4}" uniqueName="7" name="6+1" queryTableFieldId="7"/>
    <tableColumn id="8" xr3:uid="{CCDBCF79-6DB7-4CF6-93A2-2BFA93B3ABF0}" uniqueName="8" name="7+1" queryTableFieldId="8"/>
    <tableColumn id="9" xr3:uid="{F8171227-8904-4F4D-B7F9-5C27A821FDFD}" uniqueName="9" name="8+1" queryTableFieldId="9"/>
    <tableColumn id="10" xr3:uid="{987E25FF-3CD1-4905-911B-8E6DBA7518E0}" uniqueName="10" name="9+1" queryTableFieldId="10"/>
    <tableColumn id="11" xr3:uid="{1BCBC5A5-F278-4C5D-A4C4-B133170A0CB1}" uniqueName="11" name="10+1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243870-B087-40CE-9E67-FE7BE66DD56D}" name="res_sh_qs_0_4" displayName="res_sh_qs_0_4" ref="A1:F32" tableType="queryTable" totalsRowShown="0">
  <autoFilter ref="A1:F32" xr:uid="{7F243870-B087-40CE-9E67-FE7BE66DD56D}"/>
  <tableColumns count="6">
    <tableColumn id="1" xr3:uid="{0D9B3E6C-9E1F-4927-8730-E3A2B7574CB8}" uniqueName="1" name="Turn" queryTableFieldId="1"/>
    <tableColumn id="5" xr3:uid="{D2A64EAD-A4CD-4929-9764-9EEF1073AB8B}" uniqueName="5" name="7+0" queryTableFieldId="5"/>
    <tableColumn id="6" xr3:uid="{FCE690FA-9A6E-4743-9842-73BE538602AC}" uniqueName="6" name="7+1" queryTableFieldId="6"/>
    <tableColumn id="7" xr3:uid="{8178E9CC-CF61-4689-9797-BCC8F5014E78}" uniqueName="7" name="7+2" queryTableFieldId="7"/>
    <tableColumn id="8" xr3:uid="{E308F4EC-431E-4851-B67D-5392B24294D8}" uniqueName="8" name="7+3" queryTableFieldId="8"/>
    <tableColumn id="9" xr3:uid="{78A94856-0B0C-4DB5-82B3-4A5C8A269A7F}" uniqueName="9" name="7+4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8CB66D-F5DE-430F-AC41-76F8ED9FB323}" name="res_mcts_1000_10000" displayName="res_mcts_1000_10000" ref="A1:K33" tableType="queryTable" totalsRowShown="0">
  <autoFilter ref="A1:K33" xr:uid="{988CB66D-F5DE-430F-AC41-76F8ED9FB323}"/>
  <tableColumns count="11">
    <tableColumn id="1" xr3:uid="{1149A21A-536B-479F-8337-64C63B0DB560}" uniqueName="1" name="Turn" queryTableFieldId="1" dataDxfId="10"/>
    <tableColumn id="12" xr3:uid="{108BAC16-549C-4217-B9A9-28488D7695EF}" uniqueName="12" name="1000" queryTableFieldId="12" dataDxfId="9"/>
    <tableColumn id="13" xr3:uid="{6CC7EEFB-1998-4C52-9ABE-B193F0B33386}" uniqueName="13" name="2000" queryTableFieldId="13" dataDxfId="8"/>
    <tableColumn id="14" xr3:uid="{407C6764-CDE2-411D-B920-D57ABCF43AA0}" uniqueName="14" name="3000" queryTableFieldId="14" dataDxfId="7"/>
    <tableColumn id="15" xr3:uid="{1FF37EED-EB7F-4190-BA92-58D54E0B7E8D}" uniqueName="15" name="4000" queryTableFieldId="15" dataDxfId="6"/>
    <tableColumn id="16" xr3:uid="{1AC7D4E5-4B97-417C-9259-C56EADB8C853}" uniqueName="16" name="5000" queryTableFieldId="16" dataDxfId="5"/>
    <tableColumn id="17" xr3:uid="{159BC673-BCEE-4116-A1DC-4E5BC31B4C16}" uniqueName="17" name="6000" queryTableFieldId="17" dataDxfId="4"/>
    <tableColumn id="18" xr3:uid="{ECFD43BE-1B64-4C35-9011-11BB8013978A}" uniqueName="18" name="7000" queryTableFieldId="18" dataDxfId="3"/>
    <tableColumn id="19" xr3:uid="{91F410E5-974A-463E-8520-61D9D9576086}" uniqueName="19" name="8000" queryTableFieldId="19" dataDxfId="2"/>
    <tableColumn id="20" xr3:uid="{9DB28539-9FBE-41E3-936C-B4ECDD64EAFB}" uniqueName="20" name="9000" queryTableFieldId="20" dataDxfId="1"/>
    <tableColumn id="21" xr3:uid="{DE9FFCA2-DA3B-45F8-95B4-D2E1DFDDBED0}" uniqueName="21" name="10000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F42F-309A-4F51-B955-6FAD410022AC}">
  <dimension ref="A1:K36"/>
  <sheetViews>
    <sheetView tabSelected="1" topLeftCell="A10" workbookViewId="0">
      <selection activeCell="V22" sqref="V22"/>
    </sheetView>
  </sheetViews>
  <sheetFormatPr baseColWidth="10" defaultRowHeight="15" x14ac:dyDescent="0.25"/>
  <cols>
    <col min="1" max="1" width="7.28515625" bestFit="1" customWidth="1"/>
    <col min="2" max="2" width="11" bestFit="1" customWidth="1"/>
    <col min="3" max="5" width="6.28515625" bestFit="1" customWidth="1"/>
    <col min="6" max="7" width="7" bestFit="1" customWidth="1"/>
    <col min="8" max="9" width="8" bestFit="1" customWidth="1"/>
    <col min="10" max="10" width="9" bestFit="1" customWidth="1"/>
    <col min="11" max="11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25</v>
      </c>
      <c r="C2">
        <v>46</v>
      </c>
      <c r="D2">
        <v>522</v>
      </c>
      <c r="E2">
        <v>1781</v>
      </c>
      <c r="F2">
        <v>10506</v>
      </c>
      <c r="G2">
        <v>45698</v>
      </c>
      <c r="H2">
        <v>181999</v>
      </c>
      <c r="I2">
        <v>643358</v>
      </c>
      <c r="J2">
        <v>2472264</v>
      </c>
      <c r="K2">
        <v>11632607</v>
      </c>
    </row>
    <row r="3" spans="1:11" x14ac:dyDescent="0.25">
      <c r="A3">
        <v>3</v>
      </c>
      <c r="B3">
        <v>3</v>
      </c>
      <c r="C3">
        <v>11</v>
      </c>
      <c r="D3">
        <v>75</v>
      </c>
      <c r="E3">
        <v>301</v>
      </c>
      <c r="F3">
        <v>1865</v>
      </c>
      <c r="G3">
        <v>9914</v>
      </c>
      <c r="H3">
        <v>41679</v>
      </c>
      <c r="I3">
        <v>183880</v>
      </c>
      <c r="J3">
        <v>320564</v>
      </c>
      <c r="K3">
        <v>3858930</v>
      </c>
    </row>
    <row r="4" spans="1:11" x14ac:dyDescent="0.25">
      <c r="A4">
        <v>5</v>
      </c>
      <c r="B4">
        <v>3</v>
      </c>
      <c r="C4">
        <v>11</v>
      </c>
      <c r="D4">
        <v>60</v>
      </c>
      <c r="E4">
        <v>250</v>
      </c>
      <c r="F4">
        <v>1565</v>
      </c>
      <c r="G4">
        <v>7498</v>
      </c>
      <c r="H4">
        <v>32417</v>
      </c>
      <c r="I4">
        <v>148470</v>
      </c>
      <c r="J4">
        <v>373092</v>
      </c>
      <c r="K4">
        <v>3278764</v>
      </c>
    </row>
    <row r="5" spans="1:11" x14ac:dyDescent="0.25">
      <c r="A5">
        <v>7</v>
      </c>
      <c r="B5">
        <v>3</v>
      </c>
      <c r="C5">
        <v>14</v>
      </c>
      <c r="D5">
        <v>58</v>
      </c>
      <c r="E5">
        <v>310</v>
      </c>
      <c r="F5">
        <v>1611</v>
      </c>
      <c r="G5">
        <v>8480</v>
      </c>
      <c r="H5">
        <v>36947</v>
      </c>
      <c r="I5">
        <v>178919</v>
      </c>
      <c r="J5">
        <v>376272</v>
      </c>
      <c r="K5">
        <v>4178239</v>
      </c>
    </row>
    <row r="6" spans="1:11" x14ac:dyDescent="0.25">
      <c r="A6">
        <v>9</v>
      </c>
      <c r="B6">
        <v>9</v>
      </c>
      <c r="C6">
        <v>18</v>
      </c>
      <c r="D6">
        <v>78</v>
      </c>
      <c r="E6">
        <v>502</v>
      </c>
      <c r="F6">
        <v>2539</v>
      </c>
      <c r="G6">
        <v>13059</v>
      </c>
      <c r="H6">
        <v>45082</v>
      </c>
      <c r="I6">
        <v>271847</v>
      </c>
      <c r="J6">
        <v>391359</v>
      </c>
      <c r="K6">
        <v>6501177</v>
      </c>
    </row>
    <row r="7" spans="1:11" x14ac:dyDescent="0.25">
      <c r="A7">
        <v>11</v>
      </c>
      <c r="B7">
        <v>15</v>
      </c>
      <c r="C7">
        <v>29</v>
      </c>
      <c r="D7">
        <v>88</v>
      </c>
      <c r="E7">
        <v>982</v>
      </c>
      <c r="F7">
        <v>3316</v>
      </c>
      <c r="G7">
        <v>31105</v>
      </c>
      <c r="H7">
        <v>69868</v>
      </c>
      <c r="I7">
        <v>487930</v>
      </c>
      <c r="J7">
        <v>449311</v>
      </c>
      <c r="K7">
        <v>8124042</v>
      </c>
    </row>
    <row r="8" spans="1:11" x14ac:dyDescent="0.25">
      <c r="A8">
        <v>13</v>
      </c>
      <c r="B8">
        <v>16</v>
      </c>
      <c r="C8">
        <v>34</v>
      </c>
      <c r="D8">
        <v>105</v>
      </c>
      <c r="E8">
        <v>1381</v>
      </c>
      <c r="F8">
        <v>3856</v>
      </c>
      <c r="G8">
        <v>39493</v>
      </c>
      <c r="H8">
        <v>77730</v>
      </c>
      <c r="I8">
        <v>567984</v>
      </c>
      <c r="J8">
        <v>521283</v>
      </c>
      <c r="K8">
        <v>10153492</v>
      </c>
    </row>
    <row r="9" spans="1:11" x14ac:dyDescent="0.25">
      <c r="A9">
        <v>15</v>
      </c>
      <c r="B9">
        <v>15</v>
      </c>
      <c r="C9">
        <v>32</v>
      </c>
      <c r="D9">
        <v>153</v>
      </c>
      <c r="E9">
        <v>847</v>
      </c>
      <c r="F9">
        <v>4072</v>
      </c>
      <c r="G9">
        <v>47229</v>
      </c>
      <c r="H9">
        <v>86027</v>
      </c>
      <c r="I9">
        <v>497364</v>
      </c>
      <c r="J9">
        <v>531011</v>
      </c>
      <c r="K9">
        <v>11248151</v>
      </c>
    </row>
    <row r="10" spans="1:11" x14ac:dyDescent="0.25">
      <c r="A10">
        <v>17</v>
      </c>
      <c r="B10">
        <v>15</v>
      </c>
      <c r="C10">
        <v>50</v>
      </c>
      <c r="D10">
        <v>164</v>
      </c>
      <c r="E10">
        <v>1311</v>
      </c>
      <c r="F10">
        <v>6332</v>
      </c>
      <c r="G10">
        <v>60745</v>
      </c>
      <c r="H10">
        <v>84428</v>
      </c>
      <c r="I10">
        <v>615947</v>
      </c>
      <c r="J10">
        <v>655573</v>
      </c>
      <c r="K10">
        <v>11773641</v>
      </c>
    </row>
    <row r="11" spans="1:11" x14ac:dyDescent="0.25">
      <c r="A11">
        <v>19</v>
      </c>
      <c r="B11">
        <v>13</v>
      </c>
      <c r="C11">
        <v>46</v>
      </c>
      <c r="D11">
        <v>207</v>
      </c>
      <c r="E11">
        <v>1421</v>
      </c>
      <c r="F11">
        <v>8923</v>
      </c>
      <c r="G11">
        <v>53499</v>
      </c>
      <c r="H11">
        <v>119579</v>
      </c>
      <c r="I11">
        <v>915964</v>
      </c>
      <c r="J11">
        <v>869885</v>
      </c>
      <c r="K11">
        <v>13501681</v>
      </c>
    </row>
    <row r="12" spans="1:11" x14ac:dyDescent="0.25">
      <c r="A12">
        <v>21</v>
      </c>
      <c r="B12">
        <v>17</v>
      </c>
      <c r="C12">
        <v>64</v>
      </c>
      <c r="D12">
        <v>206</v>
      </c>
      <c r="E12">
        <v>1581</v>
      </c>
      <c r="F12">
        <v>8894</v>
      </c>
      <c r="G12">
        <v>56137</v>
      </c>
      <c r="H12">
        <v>115593</v>
      </c>
      <c r="I12">
        <v>952101</v>
      </c>
      <c r="J12">
        <v>1006388</v>
      </c>
      <c r="K12">
        <v>12269719</v>
      </c>
    </row>
    <row r="13" spans="1:11" x14ac:dyDescent="0.25">
      <c r="A13">
        <v>23</v>
      </c>
      <c r="B13">
        <v>15</v>
      </c>
      <c r="C13">
        <v>56</v>
      </c>
      <c r="D13">
        <v>236</v>
      </c>
      <c r="E13">
        <v>2244</v>
      </c>
      <c r="F13">
        <v>9058</v>
      </c>
      <c r="G13">
        <v>62514</v>
      </c>
      <c r="H13">
        <v>122136</v>
      </c>
      <c r="I13">
        <v>775344</v>
      </c>
      <c r="J13">
        <v>886567</v>
      </c>
      <c r="K13">
        <v>10187256</v>
      </c>
    </row>
    <row r="14" spans="1:11" x14ac:dyDescent="0.25">
      <c r="A14">
        <v>25</v>
      </c>
      <c r="B14">
        <v>16</v>
      </c>
      <c r="C14">
        <v>57</v>
      </c>
      <c r="D14">
        <v>257</v>
      </c>
      <c r="E14">
        <v>2408</v>
      </c>
      <c r="F14">
        <v>9328</v>
      </c>
      <c r="G14">
        <v>63722</v>
      </c>
      <c r="H14">
        <v>120507</v>
      </c>
      <c r="I14">
        <v>888006</v>
      </c>
      <c r="J14">
        <v>1052485</v>
      </c>
      <c r="K14">
        <v>8766866</v>
      </c>
    </row>
    <row r="15" spans="1:11" x14ac:dyDescent="0.25">
      <c r="A15">
        <v>27</v>
      </c>
      <c r="B15">
        <v>16</v>
      </c>
      <c r="C15">
        <v>63</v>
      </c>
      <c r="D15">
        <v>248</v>
      </c>
      <c r="E15">
        <v>2298</v>
      </c>
      <c r="F15">
        <v>8430</v>
      </c>
      <c r="G15">
        <v>63785</v>
      </c>
      <c r="H15">
        <v>111419</v>
      </c>
      <c r="I15">
        <v>735909</v>
      </c>
      <c r="J15">
        <v>1002047</v>
      </c>
      <c r="K15">
        <v>7656817</v>
      </c>
    </row>
    <row r="16" spans="1:11" x14ac:dyDescent="0.25">
      <c r="A16">
        <v>29</v>
      </c>
      <c r="B16">
        <v>17</v>
      </c>
      <c r="C16">
        <v>61</v>
      </c>
      <c r="D16">
        <v>238</v>
      </c>
      <c r="E16">
        <v>2525</v>
      </c>
      <c r="F16">
        <v>6939</v>
      </c>
      <c r="G16">
        <v>55007</v>
      </c>
      <c r="H16">
        <v>96235</v>
      </c>
      <c r="I16">
        <v>693796</v>
      </c>
      <c r="J16">
        <v>938369</v>
      </c>
      <c r="K16">
        <v>6685926</v>
      </c>
    </row>
    <row r="17" spans="1:11" x14ac:dyDescent="0.25">
      <c r="A17">
        <v>31</v>
      </c>
      <c r="B17">
        <v>13</v>
      </c>
      <c r="C17">
        <v>83</v>
      </c>
      <c r="D17">
        <v>237</v>
      </c>
      <c r="E17">
        <v>1939</v>
      </c>
      <c r="F17">
        <v>5292</v>
      </c>
      <c r="G17">
        <v>42479</v>
      </c>
      <c r="H17">
        <v>80530</v>
      </c>
      <c r="I17">
        <v>471693</v>
      </c>
      <c r="J17">
        <v>767254</v>
      </c>
      <c r="K17">
        <v>5592130</v>
      </c>
    </row>
    <row r="18" spans="1:11" x14ac:dyDescent="0.25">
      <c r="A18">
        <v>33</v>
      </c>
      <c r="B18">
        <v>14</v>
      </c>
      <c r="C18">
        <v>65</v>
      </c>
      <c r="D18">
        <v>262</v>
      </c>
      <c r="E18">
        <v>1669</v>
      </c>
      <c r="F18">
        <v>5004</v>
      </c>
      <c r="G18">
        <v>39091</v>
      </c>
      <c r="H18">
        <v>62102</v>
      </c>
      <c r="I18">
        <v>383967</v>
      </c>
      <c r="J18">
        <v>572046</v>
      </c>
      <c r="K18">
        <v>4182346</v>
      </c>
    </row>
    <row r="19" spans="1:11" x14ac:dyDescent="0.25">
      <c r="A19">
        <v>35</v>
      </c>
      <c r="B19">
        <v>13</v>
      </c>
      <c r="C19">
        <v>54</v>
      </c>
      <c r="D19">
        <v>220</v>
      </c>
      <c r="E19">
        <v>1712</v>
      </c>
      <c r="F19">
        <v>4685</v>
      </c>
      <c r="G19">
        <v>31956</v>
      </c>
      <c r="H19">
        <v>44056</v>
      </c>
      <c r="I19">
        <v>230493</v>
      </c>
      <c r="J19">
        <v>407251</v>
      </c>
      <c r="K19">
        <v>3347436</v>
      </c>
    </row>
    <row r="20" spans="1:11" x14ac:dyDescent="0.25">
      <c r="A20">
        <v>37</v>
      </c>
      <c r="B20">
        <v>14</v>
      </c>
      <c r="C20">
        <v>55</v>
      </c>
      <c r="D20">
        <v>213</v>
      </c>
      <c r="E20">
        <v>1514</v>
      </c>
      <c r="F20">
        <v>2960</v>
      </c>
      <c r="G20">
        <v>23509</v>
      </c>
      <c r="H20">
        <v>37178</v>
      </c>
      <c r="I20">
        <v>165740</v>
      </c>
      <c r="J20">
        <v>361374</v>
      </c>
      <c r="K20">
        <v>1674468</v>
      </c>
    </row>
    <row r="21" spans="1:11" x14ac:dyDescent="0.25">
      <c r="A21">
        <v>39</v>
      </c>
      <c r="B21">
        <v>15</v>
      </c>
      <c r="C21">
        <v>43</v>
      </c>
      <c r="D21">
        <v>190</v>
      </c>
      <c r="E21">
        <v>1154</v>
      </c>
      <c r="F21">
        <v>2720</v>
      </c>
      <c r="G21">
        <v>16502</v>
      </c>
      <c r="H21">
        <v>28306</v>
      </c>
      <c r="I21">
        <v>84560</v>
      </c>
      <c r="J21">
        <v>288246</v>
      </c>
      <c r="K21">
        <v>882726</v>
      </c>
    </row>
    <row r="22" spans="1:11" x14ac:dyDescent="0.25">
      <c r="A22">
        <v>41</v>
      </c>
      <c r="B22">
        <v>12</v>
      </c>
      <c r="C22">
        <v>61</v>
      </c>
      <c r="D22">
        <v>165</v>
      </c>
      <c r="E22">
        <v>820</v>
      </c>
      <c r="F22">
        <v>2175</v>
      </c>
      <c r="G22">
        <v>6327</v>
      </c>
      <c r="H22">
        <v>14585</v>
      </c>
      <c r="I22">
        <v>59007</v>
      </c>
      <c r="J22">
        <v>108435</v>
      </c>
      <c r="K22">
        <v>434239</v>
      </c>
    </row>
    <row r="23" spans="1:11" x14ac:dyDescent="0.25">
      <c r="A23">
        <v>43</v>
      </c>
      <c r="B23">
        <v>11</v>
      </c>
      <c r="C23">
        <v>45</v>
      </c>
      <c r="D23">
        <v>136</v>
      </c>
      <c r="E23">
        <v>512</v>
      </c>
      <c r="F23">
        <v>1121</v>
      </c>
      <c r="G23">
        <v>5481</v>
      </c>
      <c r="H23">
        <v>13251</v>
      </c>
      <c r="I23">
        <v>17834</v>
      </c>
      <c r="J23">
        <v>73041</v>
      </c>
      <c r="K23">
        <v>221211</v>
      </c>
    </row>
    <row r="24" spans="1:11" x14ac:dyDescent="0.25">
      <c r="A24">
        <v>45</v>
      </c>
      <c r="B24">
        <v>9</v>
      </c>
      <c r="C24">
        <v>37</v>
      </c>
      <c r="D24">
        <v>123</v>
      </c>
      <c r="E24">
        <v>345</v>
      </c>
      <c r="F24">
        <v>1006</v>
      </c>
      <c r="G24">
        <v>5949</v>
      </c>
      <c r="H24">
        <v>6701</v>
      </c>
      <c r="I24">
        <v>11201</v>
      </c>
      <c r="J24">
        <v>32997</v>
      </c>
      <c r="K24">
        <v>50204</v>
      </c>
    </row>
    <row r="25" spans="1:11" x14ac:dyDescent="0.25">
      <c r="A25">
        <v>47</v>
      </c>
      <c r="B25">
        <v>11</v>
      </c>
      <c r="C25">
        <v>36</v>
      </c>
      <c r="D25">
        <v>158</v>
      </c>
      <c r="E25">
        <v>184</v>
      </c>
      <c r="F25">
        <v>773</v>
      </c>
      <c r="G25">
        <v>2993</v>
      </c>
      <c r="H25">
        <v>4217</v>
      </c>
      <c r="I25">
        <v>8344</v>
      </c>
      <c r="J25">
        <v>13141</v>
      </c>
      <c r="K25">
        <v>8338</v>
      </c>
    </row>
    <row r="26" spans="1:11" x14ac:dyDescent="0.25">
      <c r="A26">
        <v>49</v>
      </c>
      <c r="B26">
        <v>9</v>
      </c>
      <c r="C26">
        <v>26</v>
      </c>
      <c r="D26">
        <v>91</v>
      </c>
      <c r="E26">
        <v>177</v>
      </c>
      <c r="F26">
        <v>409</v>
      </c>
      <c r="G26">
        <v>2981</v>
      </c>
      <c r="H26">
        <v>3019</v>
      </c>
      <c r="I26">
        <v>2291</v>
      </c>
      <c r="J26">
        <v>5896</v>
      </c>
      <c r="K26">
        <v>3098</v>
      </c>
    </row>
    <row r="27" spans="1:11" x14ac:dyDescent="0.25">
      <c r="A27">
        <v>51</v>
      </c>
      <c r="B27">
        <v>9</v>
      </c>
      <c r="C27">
        <v>20</v>
      </c>
      <c r="D27">
        <v>41</v>
      </c>
      <c r="E27">
        <v>21</v>
      </c>
      <c r="F27">
        <v>308</v>
      </c>
      <c r="G27">
        <v>848</v>
      </c>
      <c r="H27">
        <v>860</v>
      </c>
      <c r="I27">
        <v>916</v>
      </c>
      <c r="J27">
        <v>694</v>
      </c>
      <c r="K27">
        <v>922</v>
      </c>
    </row>
    <row r="28" spans="1:11" x14ac:dyDescent="0.25">
      <c r="A28">
        <v>53</v>
      </c>
      <c r="B28">
        <v>6</v>
      </c>
      <c r="C28">
        <v>11</v>
      </c>
      <c r="D28">
        <v>12</v>
      </c>
      <c r="E28">
        <v>10</v>
      </c>
      <c r="F28">
        <v>79</v>
      </c>
      <c r="G28">
        <v>274</v>
      </c>
      <c r="H28">
        <v>220</v>
      </c>
      <c r="I28">
        <v>569</v>
      </c>
      <c r="J28">
        <v>109</v>
      </c>
      <c r="K28">
        <v>334</v>
      </c>
    </row>
    <row r="29" spans="1:11" x14ac:dyDescent="0.25">
      <c r="A29">
        <v>55</v>
      </c>
      <c r="B29">
        <v>8</v>
      </c>
      <c r="C29">
        <v>5</v>
      </c>
      <c r="D29">
        <v>2</v>
      </c>
      <c r="E29">
        <v>38</v>
      </c>
      <c r="F29">
        <v>76</v>
      </c>
      <c r="G29">
        <v>281</v>
      </c>
      <c r="H29">
        <v>247</v>
      </c>
      <c r="I29">
        <v>24</v>
      </c>
      <c r="K29">
        <v>66</v>
      </c>
    </row>
    <row r="30" spans="1:11" x14ac:dyDescent="0.25">
      <c r="A30">
        <v>57</v>
      </c>
      <c r="B30">
        <v>2</v>
      </c>
      <c r="C30">
        <v>2</v>
      </c>
      <c r="D30">
        <v>11</v>
      </c>
      <c r="E30">
        <v>2</v>
      </c>
      <c r="F30">
        <v>256</v>
      </c>
      <c r="G30">
        <v>21</v>
      </c>
      <c r="H30">
        <v>5</v>
      </c>
      <c r="K30">
        <v>6</v>
      </c>
    </row>
    <row r="31" spans="1:11" x14ac:dyDescent="0.25">
      <c r="A31">
        <v>59</v>
      </c>
      <c r="B31">
        <v>2</v>
      </c>
      <c r="C31">
        <v>3</v>
      </c>
      <c r="D31">
        <v>5</v>
      </c>
      <c r="E31">
        <v>13</v>
      </c>
      <c r="F31">
        <v>6</v>
      </c>
      <c r="G31">
        <v>1</v>
      </c>
      <c r="K31">
        <v>1</v>
      </c>
    </row>
    <row r="32" spans="1:11" x14ac:dyDescent="0.25">
      <c r="A32">
        <v>61</v>
      </c>
      <c r="B32">
        <v>1</v>
      </c>
      <c r="K32">
        <v>1</v>
      </c>
    </row>
    <row r="34" spans="2:11" x14ac:dyDescent="0.25">
      <c r="B34">
        <f>SUM(res_sh_1_10[1+1])</f>
        <v>347</v>
      </c>
      <c r="C34">
        <f>SUM(res_sh_1_10[2+1])</f>
        <v>1138</v>
      </c>
      <c r="D34">
        <f>SUM(res_sh_1_10[3+1])</f>
        <v>4561</v>
      </c>
      <c r="E34">
        <f>SUM(res_sh_1_10[4+1])</f>
        <v>30252</v>
      </c>
      <c r="F34">
        <f>SUM(res_sh_1_10[5+1])</f>
        <v>114104</v>
      </c>
      <c r="G34">
        <f>SUM(res_sh_1_10[6+1])</f>
        <v>796578</v>
      </c>
      <c r="H34">
        <f>SUM(res_sh_1_10[7+1])</f>
        <v>1636923</v>
      </c>
      <c r="I34">
        <f>SUM(res_sh_1_10[8+1])</f>
        <v>9993458</v>
      </c>
      <c r="J34">
        <f>SUM(res_sh_1_10[9+1])</f>
        <v>14476954</v>
      </c>
      <c r="K34">
        <f>SUM(res_sh_1_10[10+1])</f>
        <v>146214834</v>
      </c>
    </row>
    <row r="35" spans="2:11" x14ac:dyDescent="0.25">
      <c r="B35">
        <f>B34/100</f>
        <v>3.47</v>
      </c>
      <c r="C35">
        <f t="shared" ref="C35:K35" si="0">C34/100</f>
        <v>11.38</v>
      </c>
      <c r="D35">
        <f t="shared" si="0"/>
        <v>45.61</v>
      </c>
      <c r="E35">
        <f t="shared" si="0"/>
        <v>302.52</v>
      </c>
      <c r="F35">
        <f t="shared" si="0"/>
        <v>1141.04</v>
      </c>
      <c r="G35">
        <f t="shared" si="0"/>
        <v>7965.78</v>
      </c>
      <c r="H35">
        <f t="shared" si="0"/>
        <v>16369.23</v>
      </c>
      <c r="I35">
        <f t="shared" si="0"/>
        <v>99934.58</v>
      </c>
      <c r="J35">
        <f t="shared" si="0"/>
        <v>144769.54</v>
      </c>
      <c r="K35">
        <f t="shared" si="0"/>
        <v>1462148.34</v>
      </c>
    </row>
    <row r="36" spans="2:11" x14ac:dyDescent="0.25">
      <c r="B36">
        <f>B35/1000/1000</f>
        <v>3.4699999999999998E-6</v>
      </c>
      <c r="C36">
        <f t="shared" ref="C36:K36" si="1">C35/1000/1000</f>
        <v>1.1380000000000001E-5</v>
      </c>
      <c r="D36">
        <f t="shared" si="1"/>
        <v>4.5609999999999999E-5</v>
      </c>
      <c r="E36">
        <f t="shared" si="1"/>
        <v>3.0251999999999997E-4</v>
      </c>
      <c r="F36">
        <f t="shared" si="1"/>
        <v>1.1410400000000001E-3</v>
      </c>
      <c r="G36">
        <f t="shared" si="1"/>
        <v>7.9657800000000004E-3</v>
      </c>
      <c r="H36">
        <f t="shared" si="1"/>
        <v>1.6369229999999999E-2</v>
      </c>
      <c r="I36">
        <f t="shared" si="1"/>
        <v>9.9934579999999995E-2</v>
      </c>
      <c r="J36">
        <f t="shared" si="1"/>
        <v>0.14476954</v>
      </c>
      <c r="K36">
        <f t="shared" si="1"/>
        <v>1.4621483400000002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EE2C-5572-4DC5-8C34-51FE0004BA21}">
  <dimension ref="A1:F36"/>
  <sheetViews>
    <sheetView workbookViewId="0">
      <selection activeCell="P30" sqref="P30"/>
    </sheetView>
  </sheetViews>
  <sheetFormatPr baseColWidth="10" defaultRowHeight="15" x14ac:dyDescent="0.25"/>
  <cols>
    <col min="1" max="1" width="7.28515625" bestFit="1" customWidth="1"/>
    <col min="2" max="2" width="7" bestFit="1" customWidth="1"/>
    <col min="3" max="7" width="8" bestFit="1" customWidth="1"/>
    <col min="8" max="8" width="7" bestFit="1" customWidth="1"/>
    <col min="9" max="9" width="8" bestFit="1" customWidth="1"/>
  </cols>
  <sheetData>
    <row r="1" spans="1:6" x14ac:dyDescent="0.25">
      <c r="A1" t="s">
        <v>0</v>
      </c>
      <c r="B1" t="s">
        <v>21</v>
      </c>
      <c r="C1" t="s">
        <v>7</v>
      </c>
      <c r="D1" t="s">
        <v>22</v>
      </c>
      <c r="E1" t="s">
        <v>23</v>
      </c>
      <c r="F1" t="s">
        <v>24</v>
      </c>
    </row>
    <row r="2" spans="1:6" x14ac:dyDescent="0.25">
      <c r="A2">
        <v>1</v>
      </c>
      <c r="B2">
        <v>145529</v>
      </c>
      <c r="C2">
        <v>159116</v>
      </c>
      <c r="D2">
        <v>162134</v>
      </c>
      <c r="E2">
        <v>177700</v>
      </c>
      <c r="F2">
        <v>176180</v>
      </c>
    </row>
    <row r="3" spans="1:6" x14ac:dyDescent="0.25">
      <c r="A3">
        <v>3</v>
      </c>
      <c r="B3">
        <v>30804</v>
      </c>
      <c r="C3">
        <v>36656</v>
      </c>
      <c r="D3">
        <v>39126</v>
      </c>
      <c r="E3">
        <v>48963</v>
      </c>
      <c r="F3">
        <v>50007</v>
      </c>
    </row>
    <row r="4" spans="1:6" x14ac:dyDescent="0.25">
      <c r="A4">
        <v>5</v>
      </c>
      <c r="B4">
        <v>21189</v>
      </c>
      <c r="C4">
        <v>28990</v>
      </c>
      <c r="D4">
        <v>32605</v>
      </c>
      <c r="E4">
        <v>40617</v>
      </c>
      <c r="F4">
        <v>45372</v>
      </c>
    </row>
    <row r="5" spans="1:6" x14ac:dyDescent="0.25">
      <c r="A5">
        <v>7</v>
      </c>
      <c r="B5">
        <v>22318</v>
      </c>
      <c r="C5">
        <v>34423</v>
      </c>
      <c r="D5">
        <v>39446</v>
      </c>
      <c r="E5">
        <v>42604</v>
      </c>
      <c r="F5">
        <v>54542</v>
      </c>
    </row>
    <row r="6" spans="1:6" x14ac:dyDescent="0.25">
      <c r="A6">
        <v>9</v>
      </c>
      <c r="B6">
        <v>23345</v>
      </c>
      <c r="C6">
        <v>51284</v>
      </c>
      <c r="D6">
        <v>59623</v>
      </c>
      <c r="E6">
        <v>52583</v>
      </c>
      <c r="F6">
        <v>77065</v>
      </c>
    </row>
    <row r="7" spans="1:6" x14ac:dyDescent="0.25">
      <c r="A7">
        <v>11</v>
      </c>
      <c r="B7">
        <v>26342</v>
      </c>
      <c r="C7">
        <v>64308</v>
      </c>
      <c r="D7">
        <v>80250</v>
      </c>
      <c r="E7">
        <v>83981</v>
      </c>
      <c r="F7">
        <v>129311</v>
      </c>
    </row>
    <row r="8" spans="1:6" x14ac:dyDescent="0.25">
      <c r="A8">
        <v>13</v>
      </c>
      <c r="B8">
        <v>32526</v>
      </c>
      <c r="C8">
        <v>87362</v>
      </c>
      <c r="D8">
        <v>98243</v>
      </c>
      <c r="E8">
        <v>139494</v>
      </c>
      <c r="F8">
        <v>162316</v>
      </c>
    </row>
    <row r="9" spans="1:6" x14ac:dyDescent="0.25">
      <c r="A9">
        <v>15</v>
      </c>
      <c r="B9">
        <v>38538</v>
      </c>
      <c r="C9">
        <v>90785</v>
      </c>
      <c r="D9">
        <v>120679</v>
      </c>
      <c r="E9">
        <v>176246</v>
      </c>
      <c r="F9">
        <v>189534</v>
      </c>
    </row>
    <row r="10" spans="1:6" x14ac:dyDescent="0.25">
      <c r="A10">
        <v>17</v>
      </c>
      <c r="B10">
        <v>48024</v>
      </c>
      <c r="C10">
        <v>87252</v>
      </c>
      <c r="D10">
        <v>162982</v>
      </c>
      <c r="E10">
        <v>225866</v>
      </c>
      <c r="F10">
        <v>275827</v>
      </c>
    </row>
    <row r="11" spans="1:6" x14ac:dyDescent="0.25">
      <c r="A11">
        <v>19</v>
      </c>
      <c r="B11">
        <v>52571</v>
      </c>
      <c r="C11">
        <v>105871</v>
      </c>
      <c r="D11">
        <v>242929</v>
      </c>
      <c r="E11">
        <v>261308</v>
      </c>
      <c r="F11">
        <v>826965</v>
      </c>
    </row>
    <row r="12" spans="1:6" x14ac:dyDescent="0.25">
      <c r="A12">
        <v>21</v>
      </c>
      <c r="B12">
        <v>53873</v>
      </c>
      <c r="C12">
        <v>127840</v>
      </c>
      <c r="D12">
        <v>204032</v>
      </c>
      <c r="E12">
        <v>308300</v>
      </c>
      <c r="F12">
        <v>623530</v>
      </c>
    </row>
    <row r="13" spans="1:6" x14ac:dyDescent="0.25">
      <c r="A13">
        <v>23</v>
      </c>
      <c r="B13">
        <v>52766</v>
      </c>
      <c r="C13">
        <v>136227</v>
      </c>
      <c r="D13">
        <v>262733</v>
      </c>
      <c r="E13">
        <v>495577</v>
      </c>
      <c r="F13">
        <v>727389</v>
      </c>
    </row>
    <row r="14" spans="1:6" x14ac:dyDescent="0.25">
      <c r="A14">
        <v>25</v>
      </c>
      <c r="B14">
        <v>52485</v>
      </c>
      <c r="C14">
        <v>134824</v>
      </c>
      <c r="D14">
        <v>289533</v>
      </c>
      <c r="E14">
        <v>443436</v>
      </c>
      <c r="F14">
        <v>794777</v>
      </c>
    </row>
    <row r="15" spans="1:6" x14ac:dyDescent="0.25">
      <c r="A15">
        <v>27</v>
      </c>
      <c r="B15">
        <v>49672</v>
      </c>
      <c r="C15">
        <v>109220</v>
      </c>
      <c r="D15">
        <v>250435</v>
      </c>
      <c r="E15">
        <v>391745</v>
      </c>
      <c r="F15">
        <v>984447</v>
      </c>
    </row>
    <row r="16" spans="1:6" x14ac:dyDescent="0.25">
      <c r="A16">
        <v>29</v>
      </c>
      <c r="B16">
        <v>41218</v>
      </c>
      <c r="C16">
        <v>89509</v>
      </c>
      <c r="D16">
        <v>220230</v>
      </c>
      <c r="E16">
        <v>429588</v>
      </c>
      <c r="F16">
        <v>1012887</v>
      </c>
    </row>
    <row r="17" spans="1:6" x14ac:dyDescent="0.25">
      <c r="A17">
        <v>31</v>
      </c>
      <c r="B17">
        <v>39914</v>
      </c>
      <c r="C17">
        <v>86135</v>
      </c>
      <c r="D17">
        <v>197747</v>
      </c>
      <c r="E17">
        <v>401207</v>
      </c>
      <c r="F17">
        <v>1331099</v>
      </c>
    </row>
    <row r="18" spans="1:6" x14ac:dyDescent="0.25">
      <c r="A18">
        <v>33</v>
      </c>
      <c r="B18">
        <v>36155</v>
      </c>
      <c r="C18">
        <v>72088</v>
      </c>
      <c r="D18">
        <v>198635</v>
      </c>
      <c r="E18">
        <v>347553</v>
      </c>
      <c r="F18">
        <v>767738</v>
      </c>
    </row>
    <row r="19" spans="1:6" x14ac:dyDescent="0.25">
      <c r="A19">
        <v>35</v>
      </c>
      <c r="B19">
        <v>22045</v>
      </c>
      <c r="C19">
        <v>55159</v>
      </c>
      <c r="D19">
        <v>163694</v>
      </c>
      <c r="E19">
        <v>260937</v>
      </c>
      <c r="F19">
        <v>626672</v>
      </c>
    </row>
    <row r="20" spans="1:6" x14ac:dyDescent="0.25">
      <c r="A20">
        <v>37</v>
      </c>
      <c r="B20">
        <v>19167</v>
      </c>
      <c r="C20">
        <v>44519</v>
      </c>
      <c r="D20">
        <v>124227</v>
      </c>
      <c r="E20">
        <v>161724</v>
      </c>
      <c r="F20">
        <v>383243</v>
      </c>
    </row>
    <row r="21" spans="1:6" x14ac:dyDescent="0.25">
      <c r="A21">
        <v>39</v>
      </c>
      <c r="B21">
        <v>15246</v>
      </c>
      <c r="C21">
        <v>31912</v>
      </c>
      <c r="D21">
        <v>75890</v>
      </c>
      <c r="E21">
        <v>88099</v>
      </c>
      <c r="F21">
        <v>242981</v>
      </c>
    </row>
    <row r="22" spans="1:6" x14ac:dyDescent="0.25">
      <c r="A22">
        <v>41</v>
      </c>
      <c r="B22">
        <v>8918</v>
      </c>
      <c r="C22">
        <v>14695</v>
      </c>
      <c r="D22">
        <v>34069</v>
      </c>
      <c r="E22">
        <v>77051</v>
      </c>
      <c r="F22">
        <v>126282</v>
      </c>
    </row>
    <row r="23" spans="1:6" x14ac:dyDescent="0.25">
      <c r="A23">
        <v>43</v>
      </c>
      <c r="B23">
        <v>5343</v>
      </c>
      <c r="C23">
        <v>11952</v>
      </c>
      <c r="D23">
        <v>21132</v>
      </c>
      <c r="E23">
        <v>36122</v>
      </c>
      <c r="F23">
        <v>73865</v>
      </c>
    </row>
    <row r="24" spans="1:6" x14ac:dyDescent="0.25">
      <c r="A24">
        <v>45</v>
      </c>
      <c r="B24">
        <v>3959</v>
      </c>
      <c r="C24">
        <v>5259</v>
      </c>
      <c r="D24">
        <v>4788</v>
      </c>
      <c r="E24">
        <v>18259</v>
      </c>
      <c r="F24">
        <v>21039</v>
      </c>
    </row>
    <row r="25" spans="1:6" x14ac:dyDescent="0.25">
      <c r="A25">
        <v>47</v>
      </c>
      <c r="B25">
        <v>1222</v>
      </c>
      <c r="C25">
        <v>3097</v>
      </c>
      <c r="D25">
        <v>2445</v>
      </c>
      <c r="E25">
        <v>14605</v>
      </c>
      <c r="F25">
        <v>8795</v>
      </c>
    </row>
    <row r="26" spans="1:6" x14ac:dyDescent="0.25">
      <c r="A26">
        <v>49</v>
      </c>
      <c r="B26">
        <v>683</v>
      </c>
      <c r="C26">
        <v>2424</v>
      </c>
      <c r="D26">
        <v>1212</v>
      </c>
      <c r="E26">
        <v>5254</v>
      </c>
      <c r="F26">
        <v>5884</v>
      </c>
    </row>
    <row r="27" spans="1:6" x14ac:dyDescent="0.25">
      <c r="A27">
        <v>51</v>
      </c>
      <c r="B27">
        <v>310</v>
      </c>
      <c r="C27">
        <v>926</v>
      </c>
      <c r="D27">
        <v>142</v>
      </c>
      <c r="E27">
        <v>1648</v>
      </c>
      <c r="F27">
        <v>949</v>
      </c>
    </row>
    <row r="28" spans="1:6" x14ac:dyDescent="0.25">
      <c r="A28">
        <v>53</v>
      </c>
      <c r="B28">
        <v>111</v>
      </c>
      <c r="C28">
        <v>386</v>
      </c>
      <c r="D28">
        <v>36</v>
      </c>
      <c r="E28">
        <v>662</v>
      </c>
      <c r="F28">
        <v>1397</v>
      </c>
    </row>
    <row r="29" spans="1:6" x14ac:dyDescent="0.25">
      <c r="A29">
        <v>55</v>
      </c>
      <c r="B29">
        <v>71</v>
      </c>
      <c r="C29">
        <v>51</v>
      </c>
      <c r="D29">
        <v>26</v>
      </c>
      <c r="E29">
        <v>34</v>
      </c>
      <c r="F29">
        <v>292</v>
      </c>
    </row>
    <row r="30" spans="1:6" x14ac:dyDescent="0.25">
      <c r="A30">
        <v>57</v>
      </c>
      <c r="B30">
        <v>23</v>
      </c>
      <c r="C30">
        <v>15</v>
      </c>
      <c r="D30">
        <v>2</v>
      </c>
      <c r="E30">
        <v>3</v>
      </c>
      <c r="F30">
        <v>49</v>
      </c>
    </row>
    <row r="31" spans="1:6" x14ac:dyDescent="0.25">
      <c r="A31">
        <v>59</v>
      </c>
      <c r="B31">
        <v>10</v>
      </c>
      <c r="C31">
        <v>4</v>
      </c>
      <c r="D31">
        <v>6</v>
      </c>
    </row>
    <row r="32" spans="1:6" x14ac:dyDescent="0.25">
      <c r="A32">
        <v>61</v>
      </c>
      <c r="B32">
        <v>1</v>
      </c>
      <c r="C32">
        <v>6</v>
      </c>
    </row>
    <row r="34" spans="2:6" x14ac:dyDescent="0.25">
      <c r="B34">
        <f>SUM(res_sh_qs_0_4[7+0])</f>
        <v>844378</v>
      </c>
      <c r="C34">
        <f>SUM(res_sh_qs_0_4[7+1])</f>
        <v>1672295</v>
      </c>
      <c r="D34">
        <f>SUM(res_sh_qs_0_4[7+2])</f>
        <v>3089031</v>
      </c>
      <c r="E34">
        <f>SUM(res_sh_qs_0_4[7+3])</f>
        <v>4731166</v>
      </c>
      <c r="F34">
        <f>SUM(res_sh_qs_0_4[7+4])</f>
        <v>9720434</v>
      </c>
    </row>
    <row r="35" spans="2:6" x14ac:dyDescent="0.25">
      <c r="B35">
        <f>B34/100</f>
        <v>8443.7800000000007</v>
      </c>
      <c r="C35">
        <f t="shared" ref="C35:F35" si="0">C34/100</f>
        <v>16722.95</v>
      </c>
      <c r="D35">
        <f t="shared" si="0"/>
        <v>30890.31</v>
      </c>
      <c r="E35">
        <f t="shared" si="0"/>
        <v>47311.66</v>
      </c>
      <c r="F35">
        <f t="shared" si="0"/>
        <v>97204.34</v>
      </c>
    </row>
    <row r="36" spans="2:6" x14ac:dyDescent="0.25">
      <c r="B36">
        <f>B35/1000/1000</f>
        <v>8.4437799999999997E-3</v>
      </c>
      <c r="C36">
        <f t="shared" ref="C36:F36" si="1">C35/1000/1000</f>
        <v>1.672295E-2</v>
      </c>
      <c r="D36">
        <f t="shared" si="1"/>
        <v>3.0890310000000004E-2</v>
      </c>
      <c r="E36">
        <f t="shared" si="1"/>
        <v>4.7311660000000005E-2</v>
      </c>
      <c r="F36">
        <f t="shared" si="1"/>
        <v>9.720434E-2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FE60-709E-42E4-8111-1D5DBAA7283D}">
  <dimension ref="A1:K36"/>
  <sheetViews>
    <sheetView workbookViewId="0">
      <selection activeCell="Q17" sqref="Q17"/>
    </sheetView>
  </sheetViews>
  <sheetFormatPr baseColWidth="10" defaultRowHeight="15" x14ac:dyDescent="0.25"/>
  <cols>
    <col min="1" max="1" width="7.28515625" bestFit="1" customWidth="1"/>
    <col min="2" max="7" width="8" bestFit="1" customWidth="1"/>
    <col min="8" max="11" width="9" bestFit="1" customWidth="1"/>
    <col min="12" max="20" width="18.5703125" bestFit="1" customWidth="1"/>
    <col min="21" max="21" width="19.5703125" bestFit="1" customWidth="1"/>
  </cols>
  <sheetData>
    <row r="1" spans="1:11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 x14ac:dyDescent="0.25">
      <c r="A2">
        <v>1</v>
      </c>
      <c r="B2">
        <v>206076</v>
      </c>
      <c r="C2">
        <v>362396</v>
      </c>
      <c r="D2">
        <v>550820</v>
      </c>
      <c r="E2">
        <v>732745</v>
      </c>
      <c r="F2">
        <v>921777</v>
      </c>
      <c r="G2">
        <v>1084360</v>
      </c>
      <c r="H2">
        <v>1272094</v>
      </c>
      <c r="I2">
        <v>1483580</v>
      </c>
      <c r="J2">
        <v>1641525</v>
      </c>
      <c r="K2">
        <v>1824047</v>
      </c>
    </row>
    <row r="3" spans="1:11" x14ac:dyDescent="0.25">
      <c r="A3">
        <v>3</v>
      </c>
      <c r="B3">
        <v>184582</v>
      </c>
      <c r="C3">
        <v>331310</v>
      </c>
      <c r="D3">
        <v>495913</v>
      </c>
      <c r="E3">
        <v>652973</v>
      </c>
      <c r="F3">
        <v>833416</v>
      </c>
      <c r="G3">
        <v>971075</v>
      </c>
      <c r="H3">
        <v>1127532</v>
      </c>
      <c r="I3">
        <v>1309141</v>
      </c>
      <c r="J3">
        <v>1472194</v>
      </c>
      <c r="K3">
        <v>1631687</v>
      </c>
    </row>
    <row r="4" spans="1:11" x14ac:dyDescent="0.25">
      <c r="A4">
        <v>5</v>
      </c>
      <c r="B4">
        <v>177422</v>
      </c>
      <c r="C4">
        <v>313387</v>
      </c>
      <c r="D4">
        <v>460539</v>
      </c>
      <c r="E4">
        <v>631290</v>
      </c>
      <c r="F4">
        <v>788347</v>
      </c>
      <c r="G4">
        <v>936511</v>
      </c>
      <c r="H4">
        <v>1118980</v>
      </c>
      <c r="I4">
        <v>1298405</v>
      </c>
      <c r="J4">
        <v>1447346</v>
      </c>
      <c r="K4">
        <v>1577380</v>
      </c>
    </row>
    <row r="5" spans="1:11" x14ac:dyDescent="0.25">
      <c r="A5">
        <v>7</v>
      </c>
      <c r="B5">
        <v>164633</v>
      </c>
      <c r="C5">
        <v>300541</v>
      </c>
      <c r="D5">
        <v>448030</v>
      </c>
      <c r="E5">
        <v>609040</v>
      </c>
      <c r="F5">
        <v>785195</v>
      </c>
      <c r="G5">
        <v>926713</v>
      </c>
      <c r="H5">
        <v>1090434</v>
      </c>
      <c r="I5">
        <v>1268880</v>
      </c>
      <c r="J5">
        <v>1356368</v>
      </c>
      <c r="K5">
        <v>1470618</v>
      </c>
    </row>
    <row r="6" spans="1:11" x14ac:dyDescent="0.25">
      <c r="A6">
        <v>9</v>
      </c>
      <c r="B6">
        <v>159639</v>
      </c>
      <c r="C6">
        <v>291619</v>
      </c>
      <c r="D6">
        <v>430822</v>
      </c>
      <c r="E6">
        <v>601789</v>
      </c>
      <c r="F6">
        <v>781285</v>
      </c>
      <c r="G6">
        <v>928493</v>
      </c>
      <c r="H6">
        <v>1062151</v>
      </c>
      <c r="I6">
        <v>1192241</v>
      </c>
      <c r="J6">
        <v>1307385</v>
      </c>
      <c r="K6">
        <v>1387670</v>
      </c>
    </row>
    <row r="7" spans="1:11" x14ac:dyDescent="0.25">
      <c r="A7">
        <v>11</v>
      </c>
      <c r="B7">
        <v>157498</v>
      </c>
      <c r="C7">
        <v>302650</v>
      </c>
      <c r="D7">
        <v>434164</v>
      </c>
      <c r="E7">
        <v>590646</v>
      </c>
      <c r="F7">
        <v>743022</v>
      </c>
      <c r="G7">
        <v>912391</v>
      </c>
      <c r="H7">
        <v>925491</v>
      </c>
      <c r="I7">
        <v>1103463</v>
      </c>
      <c r="J7">
        <v>1235640</v>
      </c>
      <c r="K7">
        <v>1238572</v>
      </c>
    </row>
    <row r="8" spans="1:11" x14ac:dyDescent="0.25">
      <c r="A8">
        <v>13</v>
      </c>
      <c r="B8">
        <v>158935</v>
      </c>
      <c r="C8">
        <v>301071</v>
      </c>
      <c r="D8">
        <v>424599</v>
      </c>
      <c r="E8">
        <v>569253</v>
      </c>
      <c r="F8">
        <v>664960</v>
      </c>
      <c r="G8">
        <v>775787</v>
      </c>
      <c r="H8">
        <v>839471</v>
      </c>
      <c r="I8">
        <v>987042</v>
      </c>
      <c r="J8">
        <v>1058700</v>
      </c>
      <c r="K8">
        <v>966500</v>
      </c>
    </row>
    <row r="9" spans="1:11" x14ac:dyDescent="0.25">
      <c r="A9">
        <v>15</v>
      </c>
      <c r="B9">
        <v>156943</v>
      </c>
      <c r="C9">
        <v>298289</v>
      </c>
      <c r="D9">
        <v>402886</v>
      </c>
      <c r="E9">
        <v>530449</v>
      </c>
      <c r="F9">
        <v>624583</v>
      </c>
      <c r="G9">
        <v>670787</v>
      </c>
      <c r="H9">
        <v>743891</v>
      </c>
      <c r="I9">
        <v>780910</v>
      </c>
      <c r="J9">
        <v>801508</v>
      </c>
      <c r="K9">
        <v>822767</v>
      </c>
    </row>
    <row r="10" spans="1:11" x14ac:dyDescent="0.25">
      <c r="A10">
        <v>17</v>
      </c>
      <c r="B10">
        <v>153822</v>
      </c>
      <c r="C10">
        <v>292204</v>
      </c>
      <c r="D10">
        <v>382186</v>
      </c>
      <c r="E10">
        <v>504030</v>
      </c>
      <c r="F10">
        <v>536751</v>
      </c>
      <c r="G10">
        <v>562135</v>
      </c>
      <c r="H10">
        <v>626267</v>
      </c>
      <c r="I10">
        <v>646869</v>
      </c>
      <c r="J10">
        <v>628648</v>
      </c>
      <c r="K10">
        <v>674215</v>
      </c>
    </row>
    <row r="11" spans="1:11" x14ac:dyDescent="0.25">
      <c r="A11">
        <v>19</v>
      </c>
      <c r="B11">
        <v>160444</v>
      </c>
      <c r="C11">
        <v>269052</v>
      </c>
      <c r="D11">
        <v>335352</v>
      </c>
      <c r="E11">
        <v>407902</v>
      </c>
      <c r="F11">
        <v>434934</v>
      </c>
      <c r="G11">
        <v>434296</v>
      </c>
      <c r="H11">
        <v>452250</v>
      </c>
      <c r="I11">
        <v>499110</v>
      </c>
      <c r="J11">
        <v>501439</v>
      </c>
      <c r="K11">
        <v>504613</v>
      </c>
    </row>
    <row r="12" spans="1:11" x14ac:dyDescent="0.25">
      <c r="A12">
        <v>21</v>
      </c>
      <c r="B12">
        <v>143456</v>
      </c>
      <c r="C12">
        <v>227521</v>
      </c>
      <c r="D12">
        <v>276639</v>
      </c>
      <c r="E12">
        <v>325393</v>
      </c>
      <c r="F12">
        <v>333395</v>
      </c>
      <c r="G12">
        <v>328189</v>
      </c>
      <c r="H12">
        <v>368161</v>
      </c>
      <c r="I12">
        <v>389685</v>
      </c>
      <c r="J12">
        <v>370897</v>
      </c>
      <c r="K12">
        <v>373042</v>
      </c>
    </row>
    <row r="13" spans="1:11" x14ac:dyDescent="0.25">
      <c r="A13">
        <v>23</v>
      </c>
      <c r="B13">
        <v>127141</v>
      </c>
      <c r="C13">
        <v>178863</v>
      </c>
      <c r="D13">
        <v>205145</v>
      </c>
      <c r="E13">
        <v>255602</v>
      </c>
      <c r="F13">
        <v>240968</v>
      </c>
      <c r="G13">
        <v>230025</v>
      </c>
      <c r="H13">
        <v>268770</v>
      </c>
      <c r="I13">
        <v>270369</v>
      </c>
      <c r="J13">
        <v>282284</v>
      </c>
      <c r="K13">
        <v>248122</v>
      </c>
    </row>
    <row r="14" spans="1:11" x14ac:dyDescent="0.25">
      <c r="A14">
        <v>25</v>
      </c>
      <c r="B14">
        <v>109980</v>
      </c>
      <c r="C14">
        <v>139699</v>
      </c>
      <c r="D14">
        <v>156282</v>
      </c>
      <c r="E14">
        <v>177595</v>
      </c>
      <c r="F14">
        <v>159619</v>
      </c>
      <c r="G14">
        <v>164533</v>
      </c>
      <c r="H14">
        <v>207680</v>
      </c>
      <c r="I14">
        <v>193170</v>
      </c>
      <c r="J14">
        <v>191349</v>
      </c>
      <c r="K14">
        <v>204107</v>
      </c>
    </row>
    <row r="15" spans="1:11" x14ac:dyDescent="0.25">
      <c r="A15">
        <v>27</v>
      </c>
      <c r="B15">
        <v>88812</v>
      </c>
      <c r="C15">
        <v>96447</v>
      </c>
      <c r="D15">
        <v>110749</v>
      </c>
      <c r="E15">
        <v>123455</v>
      </c>
      <c r="F15">
        <v>107085</v>
      </c>
      <c r="G15">
        <v>115861</v>
      </c>
      <c r="H15">
        <v>132462</v>
      </c>
      <c r="I15">
        <v>135790</v>
      </c>
      <c r="J15">
        <v>136074</v>
      </c>
      <c r="K15">
        <v>138938</v>
      </c>
    </row>
    <row r="16" spans="1:11" x14ac:dyDescent="0.25">
      <c r="A16">
        <v>29</v>
      </c>
      <c r="B16">
        <v>64023</v>
      </c>
      <c r="C16">
        <v>61567</v>
      </c>
      <c r="D16">
        <v>78041</v>
      </c>
      <c r="E16">
        <v>80308</v>
      </c>
      <c r="F16">
        <v>73479</v>
      </c>
      <c r="G16">
        <v>73475</v>
      </c>
      <c r="H16">
        <v>84358</v>
      </c>
      <c r="I16">
        <v>100485</v>
      </c>
      <c r="J16">
        <v>95383</v>
      </c>
      <c r="K16">
        <v>83464</v>
      </c>
    </row>
    <row r="17" spans="1:11" x14ac:dyDescent="0.25">
      <c r="A17">
        <v>31</v>
      </c>
      <c r="B17">
        <v>34008</v>
      </c>
      <c r="C17">
        <v>36775</v>
      </c>
      <c r="D17">
        <v>40922</v>
      </c>
      <c r="E17">
        <v>62858</v>
      </c>
      <c r="F17">
        <v>50761</v>
      </c>
      <c r="G17">
        <v>47654</v>
      </c>
      <c r="H17">
        <v>62472</v>
      </c>
      <c r="I17">
        <v>49771</v>
      </c>
      <c r="J17">
        <v>60113</v>
      </c>
      <c r="K17">
        <v>52507</v>
      </c>
    </row>
    <row r="18" spans="1:11" x14ac:dyDescent="0.25">
      <c r="A18">
        <v>33</v>
      </c>
      <c r="B18">
        <v>25499</v>
      </c>
      <c r="C18">
        <v>24750</v>
      </c>
      <c r="D18">
        <v>28270</v>
      </c>
      <c r="E18">
        <v>27088</v>
      </c>
      <c r="F18">
        <v>35371</v>
      </c>
      <c r="G18">
        <v>31079</v>
      </c>
      <c r="H18">
        <v>35158</v>
      </c>
      <c r="I18">
        <v>26195</v>
      </c>
      <c r="J18">
        <v>37216</v>
      </c>
      <c r="K18">
        <v>28743</v>
      </c>
    </row>
    <row r="19" spans="1:11" x14ac:dyDescent="0.25">
      <c r="A19">
        <v>35</v>
      </c>
      <c r="B19">
        <v>15500</v>
      </c>
      <c r="C19">
        <v>14789</v>
      </c>
      <c r="D19">
        <v>15112</v>
      </c>
      <c r="E19">
        <v>15543</v>
      </c>
      <c r="F19">
        <v>16342</v>
      </c>
      <c r="G19">
        <v>17790</v>
      </c>
      <c r="H19">
        <v>15376</v>
      </c>
      <c r="I19">
        <v>17723</v>
      </c>
      <c r="J19">
        <v>23921</v>
      </c>
      <c r="K19">
        <v>19102</v>
      </c>
    </row>
    <row r="20" spans="1:11" x14ac:dyDescent="0.25">
      <c r="A20">
        <v>37</v>
      </c>
      <c r="B20">
        <v>9878</v>
      </c>
      <c r="C20">
        <v>8946</v>
      </c>
      <c r="D20">
        <v>8003</v>
      </c>
      <c r="E20">
        <v>7310</v>
      </c>
      <c r="F20">
        <v>7527</v>
      </c>
      <c r="G20">
        <v>10208</v>
      </c>
      <c r="H20">
        <v>9652</v>
      </c>
      <c r="I20">
        <v>9911</v>
      </c>
      <c r="J20">
        <v>11869</v>
      </c>
      <c r="K20">
        <v>9505</v>
      </c>
    </row>
    <row r="21" spans="1:11" x14ac:dyDescent="0.25">
      <c r="A21">
        <v>39</v>
      </c>
      <c r="B21">
        <v>4914</v>
      </c>
      <c r="C21">
        <v>4309</v>
      </c>
      <c r="D21">
        <v>3251</v>
      </c>
      <c r="E21">
        <v>4105</v>
      </c>
      <c r="F21">
        <v>5479</v>
      </c>
      <c r="G21">
        <v>4681</v>
      </c>
      <c r="H21">
        <v>5725</v>
      </c>
      <c r="I21">
        <v>6008</v>
      </c>
      <c r="J21">
        <v>4634</v>
      </c>
      <c r="K21">
        <v>5395</v>
      </c>
    </row>
    <row r="22" spans="1:11" x14ac:dyDescent="0.25">
      <c r="A22">
        <v>41</v>
      </c>
      <c r="B22">
        <v>3107</v>
      </c>
      <c r="C22">
        <v>2539</v>
      </c>
      <c r="D22">
        <v>1873</v>
      </c>
      <c r="E22">
        <v>2482</v>
      </c>
      <c r="F22">
        <v>4049</v>
      </c>
      <c r="G22">
        <v>4158</v>
      </c>
      <c r="H22">
        <v>4217</v>
      </c>
      <c r="I22">
        <v>3409</v>
      </c>
      <c r="J22">
        <v>2630</v>
      </c>
      <c r="K22">
        <v>2504</v>
      </c>
    </row>
    <row r="23" spans="1:11" x14ac:dyDescent="0.25">
      <c r="A23">
        <v>43</v>
      </c>
      <c r="B23">
        <v>2167</v>
      </c>
      <c r="C23">
        <v>1311</v>
      </c>
      <c r="D23">
        <v>1205</v>
      </c>
      <c r="E23">
        <v>1564</v>
      </c>
      <c r="F23">
        <v>1820</v>
      </c>
      <c r="G23">
        <v>1993</v>
      </c>
      <c r="H23">
        <v>3300</v>
      </c>
      <c r="I23">
        <v>2358</v>
      </c>
      <c r="J23">
        <v>2054</v>
      </c>
      <c r="K23">
        <v>1941</v>
      </c>
    </row>
    <row r="24" spans="1:11" x14ac:dyDescent="0.25">
      <c r="A24">
        <v>45</v>
      </c>
      <c r="B24">
        <v>1287</v>
      </c>
      <c r="C24">
        <v>583</v>
      </c>
      <c r="D24">
        <v>880</v>
      </c>
      <c r="E24">
        <v>876</v>
      </c>
      <c r="F24">
        <v>1488</v>
      </c>
      <c r="G24">
        <v>1243</v>
      </c>
      <c r="H24">
        <v>2844</v>
      </c>
      <c r="I24">
        <v>1499</v>
      </c>
      <c r="J24">
        <v>1724</v>
      </c>
      <c r="K24">
        <v>1586</v>
      </c>
    </row>
    <row r="25" spans="1:11" x14ac:dyDescent="0.25">
      <c r="A25">
        <v>47</v>
      </c>
      <c r="B25">
        <v>422</v>
      </c>
      <c r="C25">
        <v>485</v>
      </c>
      <c r="D25">
        <v>645</v>
      </c>
      <c r="E25">
        <v>649</v>
      </c>
      <c r="F25">
        <v>1009</v>
      </c>
      <c r="G25">
        <v>1038</v>
      </c>
      <c r="H25">
        <v>1128</v>
      </c>
      <c r="I25">
        <v>1001</v>
      </c>
      <c r="J25">
        <v>1210</v>
      </c>
      <c r="K25">
        <v>1086</v>
      </c>
    </row>
    <row r="26" spans="1:11" x14ac:dyDescent="0.25">
      <c r="A26">
        <v>49</v>
      </c>
      <c r="B26">
        <v>340</v>
      </c>
      <c r="C26">
        <v>234</v>
      </c>
      <c r="D26">
        <v>352</v>
      </c>
      <c r="E26">
        <v>401</v>
      </c>
      <c r="F26">
        <v>628</v>
      </c>
      <c r="G26">
        <v>747</v>
      </c>
      <c r="H26">
        <v>862</v>
      </c>
      <c r="I26">
        <v>862</v>
      </c>
      <c r="J26">
        <v>1052</v>
      </c>
      <c r="K26">
        <v>1045</v>
      </c>
    </row>
    <row r="27" spans="1:11" x14ac:dyDescent="0.25">
      <c r="A27">
        <v>51</v>
      </c>
      <c r="B27">
        <v>172</v>
      </c>
      <c r="C27">
        <v>185</v>
      </c>
      <c r="D27">
        <v>344</v>
      </c>
      <c r="E27">
        <v>408</v>
      </c>
      <c r="F27">
        <v>1168</v>
      </c>
      <c r="G27">
        <v>681</v>
      </c>
      <c r="H27">
        <v>905</v>
      </c>
      <c r="I27">
        <v>940</v>
      </c>
      <c r="J27">
        <v>773</v>
      </c>
      <c r="K27">
        <v>869</v>
      </c>
    </row>
    <row r="28" spans="1:11" x14ac:dyDescent="0.25">
      <c r="A28">
        <v>53</v>
      </c>
      <c r="B28">
        <v>207</v>
      </c>
      <c r="C28">
        <v>191</v>
      </c>
      <c r="D28">
        <v>221</v>
      </c>
      <c r="E28">
        <v>308</v>
      </c>
      <c r="F28">
        <v>430</v>
      </c>
      <c r="G28">
        <v>575</v>
      </c>
      <c r="H28">
        <v>639</v>
      </c>
      <c r="I28">
        <v>515</v>
      </c>
      <c r="J28">
        <v>554</v>
      </c>
      <c r="K28">
        <v>583</v>
      </c>
    </row>
    <row r="29" spans="1:11" x14ac:dyDescent="0.25">
      <c r="A29">
        <v>55</v>
      </c>
      <c r="B29">
        <v>93</v>
      </c>
      <c r="C29">
        <v>131</v>
      </c>
      <c r="D29">
        <v>283</v>
      </c>
      <c r="E29">
        <v>727</v>
      </c>
      <c r="F29">
        <v>582</v>
      </c>
      <c r="G29">
        <v>548</v>
      </c>
      <c r="H29">
        <v>1120</v>
      </c>
      <c r="I29">
        <v>582</v>
      </c>
      <c r="J29">
        <v>437</v>
      </c>
      <c r="K29">
        <v>1240</v>
      </c>
    </row>
    <row r="30" spans="1:11" x14ac:dyDescent="0.25">
      <c r="A30">
        <v>57</v>
      </c>
      <c r="B30">
        <v>84</v>
      </c>
      <c r="C30">
        <v>96</v>
      </c>
      <c r="D30">
        <v>127</v>
      </c>
      <c r="E30">
        <v>81</v>
      </c>
      <c r="F30">
        <v>208</v>
      </c>
      <c r="G30">
        <v>951</v>
      </c>
      <c r="H30">
        <v>715</v>
      </c>
      <c r="I30">
        <v>716</v>
      </c>
      <c r="J30">
        <v>1142</v>
      </c>
      <c r="K30">
        <v>555</v>
      </c>
    </row>
    <row r="31" spans="1:11" x14ac:dyDescent="0.25">
      <c r="A31">
        <v>59</v>
      </c>
      <c r="B31">
        <v>58</v>
      </c>
      <c r="C31">
        <v>509</v>
      </c>
      <c r="D31">
        <v>461</v>
      </c>
      <c r="E31">
        <v>1084</v>
      </c>
      <c r="F31">
        <v>430</v>
      </c>
      <c r="K31">
        <v>222</v>
      </c>
    </row>
    <row r="32" spans="1:11" x14ac:dyDescent="0.25">
      <c r="A32">
        <v>61</v>
      </c>
      <c r="B32">
        <v>48</v>
      </c>
      <c r="C32">
        <v>1323</v>
      </c>
      <c r="K32">
        <v>270</v>
      </c>
    </row>
    <row r="33" spans="1:11" x14ac:dyDescent="0.25">
      <c r="A33">
        <v>63</v>
      </c>
      <c r="B33">
        <v>333</v>
      </c>
    </row>
    <row r="35" spans="1:11" x14ac:dyDescent="0.25">
      <c r="B35">
        <f>SUM(res_mcts_1000_10000[1000])</f>
        <v>2311523</v>
      </c>
      <c r="C35">
        <f>SUM(res_mcts_1000_10000[2000])</f>
        <v>3863772</v>
      </c>
      <c r="D35">
        <f>SUM(res_mcts_1000_10000[3000])</f>
        <v>5294116</v>
      </c>
      <c r="E35">
        <f>SUM(res_mcts_1000_10000[4000])</f>
        <v>6917954</v>
      </c>
      <c r="F35">
        <f>SUM(res_mcts_1000_10000[5000])</f>
        <v>8156108</v>
      </c>
      <c r="G35">
        <f>SUM(res_mcts_1000_10000[6000])</f>
        <v>9237977</v>
      </c>
      <c r="H35">
        <f>SUM(res_mcts_1000_10000[7000])</f>
        <v>10464105</v>
      </c>
      <c r="I35">
        <f>SUM(res_mcts_1000_10000[8000])</f>
        <v>11780630</v>
      </c>
      <c r="J35">
        <f>SUM(res_mcts_1000_10000[9000])</f>
        <v>12676069</v>
      </c>
      <c r="K35">
        <f>SUM(res_mcts_1000_10000[10000])</f>
        <v>13272895</v>
      </c>
    </row>
    <row r="36" spans="1:11" x14ac:dyDescent="0.25">
      <c r="B36">
        <f>B35/100/1000/1000</f>
        <v>2.311523E-2</v>
      </c>
      <c r="C36">
        <f t="shared" ref="C36:K36" si="0">C35/100/1000/1000</f>
        <v>3.863772E-2</v>
      </c>
      <c r="D36">
        <f t="shared" si="0"/>
        <v>5.2941160000000001E-2</v>
      </c>
      <c r="E36">
        <f t="shared" si="0"/>
        <v>6.9179539999999984E-2</v>
      </c>
      <c r="F36">
        <f t="shared" si="0"/>
        <v>8.1561080000000008E-2</v>
      </c>
      <c r="G36">
        <f t="shared" si="0"/>
        <v>9.2379770000000014E-2</v>
      </c>
      <c r="H36">
        <f t="shared" si="0"/>
        <v>0.10464105000000001</v>
      </c>
      <c r="I36">
        <f t="shared" si="0"/>
        <v>0.1178063</v>
      </c>
      <c r="J36">
        <f t="shared" si="0"/>
        <v>0.12676069000000001</v>
      </c>
      <c r="K36">
        <f t="shared" si="0"/>
        <v>0.13272894999999998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8 9 d 5 8 3 8 - 6 6 3 e - 4 7 1 6 - a 9 2 9 - 3 2 a 0 5 e 9 9 c 5 1 7 "   x m l n s = " h t t p : / / s c h e m a s . m i c r o s o f t . c o m / D a t a M a s h u p " > A A A A A O A F A A B Q S w M E F A A C A A g A 1 X w D W X Y 8 d t e l A A A A 9 g A A A B I A H A B D b 2 5 m a W c v U G F j a 2 F n Z S 5 4 b W w g o h g A K K A U A A A A A A A A A A A A A A A A A A A A A A A A A A A A h Y 8 x D o I w G I W v Q r r T l h K j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x R T P 2 B x T I B O E X J u v w M a 9 z / Y H w r K v X d 8 p X q h w t Q Y y R S D v D / w B U E s D B B Q A A g A I A N V 8 A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f A N Z b O / P V N k C A A A r D A A A E w A c A E Z v c m 1 1 b G F z L 1 N l Y 3 R p b 2 4 x L m 0 g o h g A K K A U A A A A A A A A A A A A A A A A A A A A A A A A A A A A 3 Z Z f T t t A E M b f I + U O K / N i F B P Z j v O v K A 9 R o A V V g r Y J q l R c V Y s z E A t 7 T X f X S C j i N j 1 D L 8 D F u m t v W d f e 0 F C p S G 0 e k s n P s W f m 8 z c T M 4 h 4 n B E 0 L z + 9 / X a r 3 W I r T G G J d i w K D L E V 8 v Y 8 1 0 I T l A B v t 5 B 4 v c 8 h S U C Q G b v t H m R R n g L h 9 u s 4 g e 4 s I 1 x 8 Y b Y 1 e x W e M a A s J H F 0 z c J T A g c 0 v o X w a P o x n P f D t 8 f h C u c M 0 w u I e c i B c R Z W 8 n U j d m v t O u c H k M R p z I F O L M d y 0 C x L 8 p S w i e c 5 6 J B E 2 T I m V x P P 7 / u O K C r j M O d 3 C U x 0 2 D 3 J C H z e d c q 6 d 6 y j h + 8 r o O h K p M s v O a A j w E u g s r k F v h A / f 0 e z V J x b Y m a X j T r o X P F p k s w j n G D K J p z m 1 Q u / g Y d v R J w j K k W L u x t 9 x Q X F h F 1 m N C 1 L F 8 e A 2 R s L c d Z r a 5 F T I l o 9 J n w Q d O X v 7 x 2 0 t r y O Z 4 C u i f o m 2 D P B w A T 7 J j g w w a E J j k x w X I f 3 W r o T y B E m V 5 D R J Q E h x f w G J 8 J D W s I P 8 h B Q d e / t p t j O o 2 h K J i W B a l q 1 q R p T r a j i V b m q w F L Q S m 3 z j P J Y J k K f Q N i 7 U p Q 8 Y m 8 u v n I j T 2 X x 3 S m L g E i 7 6 t a n y 2 U s p 4 6 x 4 q R N l p E d N + o Q o j 4 m A B y t 0 B f U Q W I o u B A X k T y 9 A C o S t V s x M e Z q z n k a c Y Y 8 1 3 X 3 5 N v L z X s t 7 1 + a + + d 6 T A 3 + 2 i p B 4 Y 0 y 9 H U Y 6 L C v w 4 E O h z o c 6 X C s Q 7 F X d V x J 0 q t 6 8 E z c T I I J M Z d N c A r a J 0 / Z s V K / l N o q B v N n P g V / o U V / f g 0 W n f Z q s O g 5 q M G i + 3 4 N F j o M a r B Q Z F i D p T a j O i 2 n t U 4 l L K a h u l g O C b 8 E K n X L x D g w 0 x B f x z e 2 U W H H + / P d v j F v Z S l U 5 7 T c 5 K 5 r w L 4 Z 9 8 w 4 M O O + G Q / M e G j G I z M e m 3 H p p f o 6 2 n 6 t N j f 8 P 7 Z O x W P M V 4 b c v e A l H 5 z K j L 9 Z o Y P / / s m p 4 e i O 0 e f F P 3 6 T + k b a M 9 J g k 8 W f 4 c W G 1 b e y 4 r a j V C v k y T n S 9 j Z c d v 8 H U E s B A i 0 A F A A C A A g A 1 X w D W X Y 8 d t e l A A A A 9 g A A A B I A A A A A A A A A A A A A A A A A A A A A A E N v b m Z p Z y 9 Q Y W N r Y W d l L n h t b F B L A Q I t A B Q A A g A I A N V 8 A 1 k P y u m r p A A A A O k A A A A T A A A A A A A A A A A A A A A A A P E A A A B b Q 2 9 u d G V u d F 9 U e X B l c 1 0 u e G 1 s U E s B A i 0 A F A A C A A g A 1 X w D W W z v z 1 T Z A g A A K w w A A B M A A A A A A A A A A A A A A A A A 4 g E A A E Z v c m 1 1 b G F z L 1 N l Y 3 R p b 2 4 x L m 1 Q S w U G A A A A A A M A A w D C A A A A C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S w A A A A A A A C T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J T I w c 2 g l M j A x L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E 4 Y 2 E 0 Z W Q t M j U 4 O C 0 0 Y 2 N j L T h i Z T E t Y W V j M T U 4 Y T Y 0 M D I 4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N f c 2 h f M V 8 x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I H N o I D E t M T A v Q X V 0 b 1 J l b W 9 2 Z W R D b 2 x 1 b W 5 z M S 5 7 V H V y b i w w f S Z x d W 9 0 O y w m c X V v d D t T Z W N 0 a W 9 u M S 9 y Z X M g c 2 g g M S 0 x M C 9 B d X R v U m V t b 3 Z l Z E N v b H V t b n M x L n s x K z E s M X 0 m c X V v d D s s J n F 1 b 3 Q 7 U 2 V j d G l v b j E v c m V z I H N o I D E t M T A v Q X V 0 b 1 J l b W 9 2 Z W R D b 2 x 1 b W 5 z M S 5 7 M i s x L D J 9 J n F 1 b 3 Q 7 L C Z x d W 9 0 O 1 N l Y 3 R p b 2 4 x L 3 J l c y B z a C A x L T E w L 0 F 1 d G 9 S Z W 1 v d m V k Q 2 9 s d W 1 u c z E u e z M r M S w z f S Z x d W 9 0 O y w m c X V v d D t T Z W N 0 a W 9 u M S 9 y Z X M g c 2 g g M S 0 x M C 9 B d X R v U m V t b 3 Z l Z E N v b H V t b n M x L n s 0 K z E s N H 0 m c X V v d D s s J n F 1 b 3 Q 7 U 2 V j d G l v b j E v c m V z I H N o I D E t M T A v Q X V 0 b 1 J l b W 9 2 Z W R D b 2 x 1 b W 5 z M S 5 7 N S s x L D V 9 J n F 1 b 3 Q 7 L C Z x d W 9 0 O 1 N l Y 3 R p b 2 4 x L 3 J l c y B z a C A x L T E w L 0 F 1 d G 9 S Z W 1 v d m V k Q 2 9 s d W 1 u c z E u e z Y r M S w 2 f S Z x d W 9 0 O y w m c X V v d D t T Z W N 0 a W 9 u M S 9 y Z X M g c 2 g g M S 0 x M C 9 B d X R v U m V t b 3 Z l Z E N v b H V t b n M x L n s 3 K z E s N 3 0 m c X V v d D s s J n F 1 b 3 Q 7 U 2 V j d G l v b j E v c m V z I H N o I D E t M T A v Q X V 0 b 1 J l b W 9 2 Z W R D b 2 x 1 b W 5 z M S 5 7 O C s x L D h 9 J n F 1 b 3 Q 7 L C Z x d W 9 0 O 1 N l Y 3 R p b 2 4 x L 3 J l c y B z a C A x L T E w L 0 F 1 d G 9 S Z W 1 v d m V k Q 2 9 s d W 1 u c z E u e z k r M S w 5 f S Z x d W 9 0 O y w m c X V v d D t T Z W N 0 a W 9 u M S 9 y Z X M g c 2 g g M S 0 x M C 9 B d X R v U m V t b 3 Z l Z E N v b H V t b n M x L n s x M C s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m V z I H N o I D E t M T A v Q X V 0 b 1 J l b W 9 2 Z W R D b 2 x 1 b W 5 z M S 5 7 V H V y b i w w f S Z x d W 9 0 O y w m c X V v d D t T Z W N 0 a W 9 u M S 9 y Z X M g c 2 g g M S 0 x M C 9 B d X R v U m V t b 3 Z l Z E N v b H V t b n M x L n s x K z E s M X 0 m c X V v d D s s J n F 1 b 3 Q 7 U 2 V j d G l v b j E v c m V z I H N o I D E t M T A v Q X V 0 b 1 J l b W 9 2 Z W R D b 2 x 1 b W 5 z M S 5 7 M i s x L D J 9 J n F 1 b 3 Q 7 L C Z x d W 9 0 O 1 N l Y 3 R p b 2 4 x L 3 J l c y B z a C A x L T E w L 0 F 1 d G 9 S Z W 1 v d m V k Q 2 9 s d W 1 u c z E u e z M r M S w z f S Z x d W 9 0 O y w m c X V v d D t T Z W N 0 a W 9 u M S 9 y Z X M g c 2 g g M S 0 x M C 9 B d X R v U m V t b 3 Z l Z E N v b H V t b n M x L n s 0 K z E s N H 0 m c X V v d D s s J n F 1 b 3 Q 7 U 2 V j d G l v b j E v c m V z I H N o I D E t M T A v Q X V 0 b 1 J l b W 9 2 Z W R D b 2 x 1 b W 5 z M S 5 7 N S s x L D V 9 J n F 1 b 3 Q 7 L C Z x d W 9 0 O 1 N l Y 3 R p b 2 4 x L 3 J l c y B z a C A x L T E w L 0 F 1 d G 9 S Z W 1 v d m V k Q 2 9 s d W 1 u c z E u e z Y r M S w 2 f S Z x d W 9 0 O y w m c X V v d D t T Z W N 0 a W 9 u M S 9 y Z X M g c 2 g g M S 0 x M C 9 B d X R v U m V t b 3 Z l Z E N v b H V t b n M x L n s 3 K z E s N 3 0 m c X V v d D s s J n F 1 b 3 Q 7 U 2 V j d G l v b j E v c m V z I H N o I D E t M T A v Q X V 0 b 1 J l b W 9 2 Z W R D b 2 x 1 b W 5 z M S 5 7 O C s x L D h 9 J n F 1 b 3 Q 7 L C Z x d W 9 0 O 1 N l Y 3 R p b 2 4 x L 3 J l c y B z a C A x L T E w L 0 F 1 d G 9 S Z W 1 v d m V k Q 2 9 s d W 1 u c z E u e z k r M S w 5 f S Z x d W 9 0 O y w m c X V v d D t T Z W N 0 a W 9 u M S 9 y Z X M g c 2 g g M S 0 x M C 9 B d X R v U m V t b 3 Z l Z E N v b H V t b n M x L n s x M C s x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H V y b i Z x d W 9 0 O y w m c X V v d D s x K z E m c X V v d D s s J n F 1 b 3 Q 7 M i s x J n F 1 b 3 Q 7 L C Z x d W 9 0 O z M r M S Z x d W 9 0 O y w m c X V v d D s 0 K z E m c X V v d D s s J n F 1 b 3 Q 7 N S s x J n F 1 b 3 Q 7 L C Z x d W 9 0 O z Y r M S Z x d W 9 0 O y w m c X V v d D s 3 K z E m c X V v d D s s J n F 1 b 3 Q 7 O C s x J n F 1 b 3 Q 7 L C Z x d W 9 0 O z k r M S Z x d W 9 0 O y w m c X V v d D s x M C s x J n F 1 b 3 Q 7 X S I g L z 4 8 R W 5 0 c n k g V H l w Z T 0 i R m l s b E N v b H V t b l R 5 c G V z I i B W Y W x 1 Z T 0 i c 0 J R T U R B d 0 1 E Q X d N R E F 3 T T 0 i I C 8 + P E V u d H J 5 I F R 5 c G U 9 I k Z p b G x M Y X N 0 V X B k Y X R l Z C I g V m F s d W U 9 I m Q y M D I 0 L T A 4 L T A y V D I w O j Q 1 O j U y L j Y x M j U 3 M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y U y M H N o J T I w M S 0 x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M l M j B z a C U y M D E t M T A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J T I w c 2 g l M j A x L T E w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y U y M H N o J T I w M S 0 x M C 9 O Z X U l M j B h b m d l b 3 J k b m V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M l M j B z a C U y M D E t M T A v U 2 9 y d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J T I w b W N 0 c y U y M D E w M D A t M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z d m N G J m M S 1 l Z j B k L T Q 0 M z M t Y j R i N i 0 5 Z G U 2 Y m Q w O G M 4 Y 2 U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1 9 t Y 3 R z X z E w M D B f M T A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J U M j A 6 N D U 6 N D A u N D M 0 N D I 5 M l o i I C 8 + P E V u d H J 5 I F R 5 c G U 9 I k Z p b G x D b 2 x 1 b W 5 U e X B l c y I g V m F s d W U 9 I n N C U V V G Q l F V R k J R V U Z C U V U 9 I i A v P j x F b n R y e S B U e X B l P S J G a W x s Q 2 9 s d W 1 u T m F t Z X M i I F Z h b H V l P S J z W y Z x d W 9 0 O 1 R 1 c m 4 m c X V v d D s s J n F 1 b 3 Q 7 M T A w M C Z x d W 9 0 O y w m c X V v d D s y M D A w J n F 1 b 3 Q 7 L C Z x d W 9 0 O z M w M D A m c X V v d D s s J n F 1 b 3 Q 7 N D A w M C Z x d W 9 0 O y w m c X V v d D s 1 M D A w J n F 1 b 3 Q 7 L C Z x d W 9 0 O z Y w M D A m c X V v d D s s J n F 1 b 3 Q 7 N z A w M C Z x d W 9 0 O y w m c X V v d D s 4 M D A w J n F 1 b 3 Q 7 L C Z x d W 9 0 O z k w M D A m c X V v d D s s J n F 1 b 3 Q 7 M T A w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I G 1 j d H M g M T A w M C 0 x M D A w M C 9 B d X R v U m V t b 3 Z l Z E N v b H V t b n M x L n t U d X J u L D B 9 J n F 1 b 3 Q 7 L C Z x d W 9 0 O 1 N l Y 3 R p b 2 4 x L 3 J l c y B t Y 3 R z I D E w M D A t M T A w M D A v Q X V 0 b 1 J l b W 9 2 Z W R D b 2 x 1 b W 5 z M S 5 7 M T A w M C w x f S Z x d W 9 0 O y w m c X V v d D t T Z W N 0 a W 9 u M S 9 y Z X M g b W N 0 c y A x M D A w L T E w M D A w L 0 F 1 d G 9 S Z W 1 v d m V k Q 2 9 s d W 1 u c z E u e z I w M D A s M n 0 m c X V v d D s s J n F 1 b 3 Q 7 U 2 V j d G l v b j E v c m V z I G 1 j d H M g M T A w M C 0 x M D A w M C 9 B d X R v U m V t b 3 Z l Z E N v b H V t b n M x L n s z M D A w L D N 9 J n F 1 b 3 Q 7 L C Z x d W 9 0 O 1 N l Y 3 R p b 2 4 x L 3 J l c y B t Y 3 R z I D E w M D A t M T A w M D A v Q X V 0 b 1 J l b W 9 2 Z W R D b 2 x 1 b W 5 z M S 5 7 N D A w M C w 0 f S Z x d W 9 0 O y w m c X V v d D t T Z W N 0 a W 9 u M S 9 y Z X M g b W N 0 c y A x M D A w L T E w M D A w L 0 F 1 d G 9 S Z W 1 v d m V k Q 2 9 s d W 1 u c z E u e z U w M D A s N X 0 m c X V v d D s s J n F 1 b 3 Q 7 U 2 V j d G l v b j E v c m V z I G 1 j d H M g M T A w M C 0 x M D A w M C 9 B d X R v U m V t b 3 Z l Z E N v b H V t b n M x L n s 2 M D A w L D Z 9 J n F 1 b 3 Q 7 L C Z x d W 9 0 O 1 N l Y 3 R p b 2 4 x L 3 J l c y B t Y 3 R z I D E w M D A t M T A w M D A v Q X V 0 b 1 J l b W 9 2 Z W R D b 2 x 1 b W 5 z M S 5 7 N z A w M C w 3 f S Z x d W 9 0 O y w m c X V v d D t T Z W N 0 a W 9 u M S 9 y Z X M g b W N 0 c y A x M D A w L T E w M D A w L 0 F 1 d G 9 S Z W 1 v d m V k Q 2 9 s d W 1 u c z E u e z g w M D A s O H 0 m c X V v d D s s J n F 1 b 3 Q 7 U 2 V j d G l v b j E v c m V z I G 1 j d H M g M T A w M C 0 x M D A w M C 9 B d X R v U m V t b 3 Z l Z E N v b H V t b n M x L n s 5 M D A w L D l 9 J n F 1 b 3 Q 7 L C Z x d W 9 0 O 1 N l Y 3 R p b 2 4 x L 3 J l c y B t Y 3 R z I D E w M D A t M T A w M D A v Q X V 0 b 1 J l b W 9 2 Z W R D b 2 x 1 b W 5 z M S 5 7 M T A w M D A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y Z X M g b W N 0 c y A x M D A w L T E w M D A w L 0 F 1 d G 9 S Z W 1 v d m V k Q 2 9 s d W 1 u c z E u e 1 R 1 c m 4 s M H 0 m c X V v d D s s J n F 1 b 3 Q 7 U 2 V j d G l v b j E v c m V z I G 1 j d H M g M T A w M C 0 x M D A w M C 9 B d X R v U m V t b 3 Z l Z E N v b H V t b n M x L n s x M D A w L D F 9 J n F 1 b 3 Q 7 L C Z x d W 9 0 O 1 N l Y 3 R p b 2 4 x L 3 J l c y B t Y 3 R z I D E w M D A t M T A w M D A v Q X V 0 b 1 J l b W 9 2 Z W R D b 2 x 1 b W 5 z M S 5 7 M j A w M C w y f S Z x d W 9 0 O y w m c X V v d D t T Z W N 0 a W 9 u M S 9 y Z X M g b W N 0 c y A x M D A w L T E w M D A w L 0 F 1 d G 9 S Z W 1 v d m V k Q 2 9 s d W 1 u c z E u e z M w M D A s M 3 0 m c X V v d D s s J n F 1 b 3 Q 7 U 2 V j d G l v b j E v c m V z I G 1 j d H M g M T A w M C 0 x M D A w M C 9 B d X R v U m V t b 3 Z l Z E N v b H V t b n M x L n s 0 M D A w L D R 9 J n F 1 b 3 Q 7 L C Z x d W 9 0 O 1 N l Y 3 R p b 2 4 x L 3 J l c y B t Y 3 R z I D E w M D A t M T A w M D A v Q X V 0 b 1 J l b W 9 2 Z W R D b 2 x 1 b W 5 z M S 5 7 N T A w M C w 1 f S Z x d W 9 0 O y w m c X V v d D t T Z W N 0 a W 9 u M S 9 y Z X M g b W N 0 c y A x M D A w L T E w M D A w L 0 F 1 d G 9 S Z W 1 v d m V k Q 2 9 s d W 1 u c z E u e z Y w M D A s N n 0 m c X V v d D s s J n F 1 b 3 Q 7 U 2 V j d G l v b j E v c m V z I G 1 j d H M g M T A w M C 0 x M D A w M C 9 B d X R v U m V t b 3 Z l Z E N v b H V t b n M x L n s 3 M D A w L D d 9 J n F 1 b 3 Q 7 L C Z x d W 9 0 O 1 N l Y 3 R p b 2 4 x L 3 J l c y B t Y 3 R z I D E w M D A t M T A w M D A v Q X V 0 b 1 J l b W 9 2 Z W R D b 2 x 1 b W 5 z M S 5 7 O D A w M C w 4 f S Z x d W 9 0 O y w m c X V v d D t T Z W N 0 a W 9 u M S 9 y Z X M g b W N 0 c y A x M D A w L T E w M D A w L 0 F 1 d G 9 S Z W 1 v d m V k Q 2 9 s d W 1 u c z E u e z k w M D A s O X 0 m c X V v d D s s J n F 1 b 3 Q 7 U 2 V j d G l v b j E v c m V z I G 1 j d H M g M T A w M C 0 x M D A w M C 9 B d X R v U m V t b 3 Z l Z E N v b H V t b n M x L n s x M D A w M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y U y M G 1 j d H M l M j A x M D A w L T E w M D A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y U y M G 1 j d H M l M j A x M D A w L T E w M D A w L 0 5 l d S U y M G F u Z 2 V v c m R u Z X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y U y M G 1 j d H M l M j A x M D A w L T E w M D A w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J T I w b W N 0 c y U y M D E w M D A t M T A w M D A v R W 5 0 Z m V y b n R l J T I w b 2 J l c n N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y U y M G 1 j d H M l M j A x M D A w L T E w M D A w L 1 N v c n R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y U y M G 1 j d H M l M j A x M D A w L T E w M D A w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y U y M G 1 j d H M l M j A x M D A w L T E w M D A w L 0 F k Z G l 0 a W 9 u c 3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y U y M H N o J T I w M S 0 x M C 9 B Z G R p d G l v b n N z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M l M j B z a C U y M H F z J T I w M C 0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F j O G Q 4 M z I t Y z E 1 N i 0 0 Y W V j L W E 4 N z c t M D B j M W Z l M m U 2 N z V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f c 2 h f c X N f M F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z V D E x O j M 4 O j M y L j I 1 N z Q x M T h a I i A v P j x F b n R y e S B U e X B l P S J G a W x s Q 2 9 s d W 1 u V H l w Z X M i I F Z h b H V l P S J z Q l F V R k J R V U Y i I C 8 + P E V u d H J 5 I F R 5 c G U 9 I k Z p b G x D b 2 x 1 b W 5 O Y W 1 l c y I g V m F s d W U 9 I n N b J n F 1 b 3 Q 7 V H V y b i Z x d W 9 0 O y w m c X V v d D s 3 K z A m c X V v d D s s J n F 1 b 3 Q 7 N y s x J n F 1 b 3 Q 7 L C Z x d W 9 0 O z c r M i Z x d W 9 0 O y w m c X V v d D s 3 K z M m c X V v d D s s J n F 1 b 3 Q 7 N y s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I H N o I H F z I D A t N C 9 B d X R v U m V t b 3 Z l Z E N v b H V t b n M x L n t U d X J u L D B 9 J n F 1 b 3 Q 7 L C Z x d W 9 0 O 1 N l Y 3 R p b 2 4 x L 3 J l c y B z a C B x c y A w L T Q v Q X V 0 b 1 J l b W 9 2 Z W R D b 2 x 1 b W 5 z M S 5 7 N y s w L D F 9 J n F 1 b 3 Q 7 L C Z x d W 9 0 O 1 N l Y 3 R p b 2 4 x L 3 J l c y B z a C B x c y A w L T Q v Q X V 0 b 1 J l b W 9 2 Z W R D b 2 x 1 b W 5 z M S 5 7 N y s x L D J 9 J n F 1 b 3 Q 7 L C Z x d W 9 0 O 1 N l Y 3 R p b 2 4 x L 3 J l c y B z a C B x c y A w L T Q v Q X V 0 b 1 J l b W 9 2 Z W R D b 2 x 1 b W 5 z M S 5 7 N y s y L D N 9 J n F 1 b 3 Q 7 L C Z x d W 9 0 O 1 N l Y 3 R p b 2 4 x L 3 J l c y B z a C B x c y A w L T Q v Q X V 0 b 1 J l b W 9 2 Z W R D b 2 x 1 b W 5 z M S 5 7 N y s z L D R 9 J n F 1 b 3 Q 7 L C Z x d W 9 0 O 1 N l Y 3 R p b 2 4 x L 3 J l c y B z a C B x c y A w L T Q v Q X V 0 b 1 J l b W 9 2 Z W R D b 2 x 1 b W 5 z M S 5 7 N y s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y B z a C B x c y A w L T Q v Q X V 0 b 1 J l b W 9 2 Z W R D b 2 x 1 b W 5 z M S 5 7 V H V y b i w w f S Z x d W 9 0 O y w m c X V v d D t T Z W N 0 a W 9 u M S 9 y Z X M g c 2 g g c X M g M C 0 0 L 0 F 1 d G 9 S Z W 1 v d m V k Q 2 9 s d W 1 u c z E u e z c r M C w x f S Z x d W 9 0 O y w m c X V v d D t T Z W N 0 a W 9 u M S 9 y Z X M g c 2 g g c X M g M C 0 0 L 0 F 1 d G 9 S Z W 1 v d m V k Q 2 9 s d W 1 u c z E u e z c r M S w y f S Z x d W 9 0 O y w m c X V v d D t T Z W N 0 a W 9 u M S 9 y Z X M g c 2 g g c X M g M C 0 0 L 0 F 1 d G 9 S Z W 1 v d m V k Q 2 9 s d W 1 u c z E u e z c r M i w z f S Z x d W 9 0 O y w m c X V v d D t T Z W N 0 a W 9 u M S 9 y Z X M g c 2 g g c X M g M C 0 0 L 0 F 1 d G 9 S Z W 1 v d m V k Q 2 9 s d W 1 u c z E u e z c r M y w 0 f S Z x d W 9 0 O y w m c X V v d D t T Z W N 0 a W 9 u M S 9 y Z X M g c 2 g g c X M g M C 0 0 L 0 F 1 d G 9 S Z W 1 v d m V k Q 2 9 s d W 1 u c z E u e z c r N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J T I w c 2 g l M j B x c y U y M D A t N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M l M j B z a C U y M H F z J T I w M C 0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y U y M H N o J T I w c X M l M j A w L T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J T I w c 2 g l M j B x c y U y M D A t N C 9 T b 3 J 0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M l M j B z a C U y M H F z J T I w M C 0 0 L 0 F k Z G l 0 a W 9 u c 3 N w Y W x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v G + E X j J m R 6 A w 4 K e p W Y H e A A A A A A I A A A A A A B B m A A A A A Q A A I A A A A K w L d T w j O N d S o G V C x L L + 9 r G F Q c 3 W X h p R z e 4 O 3 C L w a g Y l A A A A A A 6 A A A A A A g A A I A A A A I n / d H o n Z V U s v b L G a 8 P 5 2 X m Q 4 8 k z s p v 5 b Y P h M g U L Q P Y q U A A A A B W r 7 s J d I y x o L 3 / X b p y S v D 9 d m b m 3 D 9 J + W w I 8 l G C W e C w 6 a u j a v O t Y W B 1 z b w q y o 7 j r e y a g u q i W l 4 / S n K Y h f n l d M u P q h / w y x t g o r 3 R A T D Q F t A i W Q A A A A L + 5 7 Z R H D Q I Z 3 a T e 5 1 B g j 2 3 j L p 0 o l Y Q u g z v Z X 6 S F O W n T l 3 G v 5 M F M X N W 2 Y j t i n w k d c G I V h 0 7 / d 7 o 9 n g t S w k 5 W 0 5 g = < / D a t a M a s h u p > 
</file>

<file path=customXml/itemProps1.xml><?xml version="1.0" encoding="utf-8"?>
<ds:datastoreItem xmlns:ds="http://schemas.openxmlformats.org/officeDocument/2006/customXml" ds:itemID="{FEE40E33-D7BF-4B49-A4B1-354C580D42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res sh 1-10</vt:lpstr>
      <vt:lpstr>res sh qs 0-4</vt:lpstr>
      <vt:lpstr>res mcts 1000-10000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Schirm</dc:creator>
  <cp:lastModifiedBy>Nick Schirm</cp:lastModifiedBy>
  <dcterms:created xsi:type="dcterms:W3CDTF">2015-06-05T18:19:34Z</dcterms:created>
  <dcterms:modified xsi:type="dcterms:W3CDTF">2024-08-04T15:59:23Z</dcterms:modified>
</cp:coreProperties>
</file>