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<sst xmlns="http://schemas.openxmlformats.org/spreadsheetml/2006/main" count="35" uniqueCount="26">
  <si>
    <t>Germany</t>
  </si>
  <si>
    <t>Jamaica</t>
  </si>
  <si>
    <t>Cost of Solar Panels /m</t>
  </si>
  <si>
    <t>Cost of Battery</t>
  </si>
  <si>
    <t>Construction, Delivery, ...</t>
  </si>
  <si>
    <t>nominal power (WP)</t>
  </si>
  <si>
    <t>Country</t>
  </si>
  <si>
    <t>Sunny Hours / Year</t>
  </si>
  <si>
    <t>Proportion of full load hours</t>
  </si>
  <si>
    <t>average output of the panels kWh</t>
  </si>
  <si>
    <t>Power Price per kWh</t>
  </si>
  <si>
    <t>Saved Money per Year</t>
  </si>
  <si>
    <t>After 5 Years</t>
  </si>
  <si>
    <t>After 10 Years</t>
  </si>
  <si>
    <t>After 20 Years (avg. durability)</t>
  </si>
  <si>
    <t>ROI after 10 Years</t>
  </si>
  <si>
    <t>Yearly Maintanance</t>
  </si>
  <si>
    <t>Investors Return</t>
  </si>
  <si>
    <t>1 Year</t>
  </si>
  <si>
    <t xml:space="preserve">5 Years </t>
  </si>
  <si>
    <t>10 Years</t>
  </si>
  <si>
    <t>20 Years</t>
  </si>
  <si>
    <t>Our Fee</t>
  </si>
  <si>
    <t>Insurance Cost</t>
  </si>
  <si>
    <t>Germany:</t>
  </si>
  <si>
    <t>Annual Power Savings for Landloard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</si>
</sst>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€&quot;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9" xfId="0" applyAlignment="1" applyFont="1" applyNumberFormat="1">
      <alignment readingOrder="0"/>
    </xf>
    <xf borderId="0" fillId="0" fontId="1" numFmtId="4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</cols>
  <sheetData>
    <row r="3">
      <c r="B3" s="1" t="s">
        <v>0</v>
      </c>
      <c r="C3" s="1" t="s">
        <v>1</v>
      </c>
    </row>
    <row r="4">
      <c r="A4" s="1" t="s">
        <v>2</v>
      </c>
      <c r="B4" s="2">
        <v>6000.0</v>
      </c>
      <c r="C4" s="2">
        <v>5000.0</v>
      </c>
    </row>
    <row r="5">
      <c r="A5" s="1" t="s">
        <v>3</v>
      </c>
    </row>
    <row r="6">
      <c r="A6" s="1" t="s">
        <v>4</v>
      </c>
      <c r="B6" s="2">
        <v>1000.0</v>
      </c>
      <c r="C6" s="2">
        <v>250.0</v>
      </c>
    </row>
    <row r="7">
      <c r="A7" s="1" t="s">
        <v>5</v>
      </c>
      <c r="B7" s="1">
        <v>4125.0</v>
      </c>
      <c r="C7" s="1">
        <v>4125.0</v>
      </c>
    </row>
    <row r="8">
      <c r="A8" s="1"/>
    </row>
    <row r="9">
      <c r="A9" s="1" t="s">
        <v>6</v>
      </c>
      <c r="B9" s="3" t="s">
        <v>0</v>
      </c>
      <c r="C9" s="1" t="s">
        <v>1</v>
      </c>
    </row>
    <row r="10">
      <c r="A10" s="1" t="s">
        <v>7</v>
      </c>
      <c r="B10" s="1">
        <v>1600.0</v>
      </c>
      <c r="C10" s="1">
        <v>2700.0</v>
      </c>
    </row>
    <row r="11">
      <c r="A11" s="1" t="s">
        <v>8</v>
      </c>
      <c r="B11" s="4">
        <v>0.5</v>
      </c>
      <c r="C11" s="4">
        <v>0.6</v>
      </c>
    </row>
    <row r="12">
      <c r="A12" s="1" t="s">
        <v>9</v>
      </c>
      <c r="B12">
        <f t="shared" ref="B12:C12" si="1">(B11*B10*B7)/1000</f>
        <v>3300</v>
      </c>
      <c r="C12">
        <f t="shared" si="1"/>
        <v>6682.5</v>
      </c>
    </row>
    <row r="13">
      <c r="A13" s="1"/>
    </row>
    <row r="14">
      <c r="A14" s="1" t="s">
        <v>10</v>
      </c>
      <c r="B14" s="1">
        <v>0.3</v>
      </c>
      <c r="C14" s="1">
        <v>0.44</v>
      </c>
    </row>
    <row r="15">
      <c r="A15" s="1" t="s">
        <v>11</v>
      </c>
      <c r="B15" s="5">
        <f t="shared" ref="B15:C15" si="2">B12*B14</f>
        <v>990</v>
      </c>
      <c r="C15" s="5">
        <f t="shared" si="2"/>
        <v>2940.3</v>
      </c>
    </row>
    <row r="16">
      <c r="A16" s="1" t="s">
        <v>12</v>
      </c>
      <c r="B16" s="5">
        <f t="shared" ref="B16:C16" si="3">B15*5</f>
        <v>4950</v>
      </c>
      <c r="C16" s="5">
        <f t="shared" si="3"/>
        <v>14701.5</v>
      </c>
    </row>
    <row r="17">
      <c r="A17" s="1" t="s">
        <v>13</v>
      </c>
      <c r="B17" s="5">
        <f t="shared" ref="B17:C17" si="4">B15*10</f>
        <v>9900</v>
      </c>
      <c r="C17" s="5">
        <f t="shared" si="4"/>
        <v>29403</v>
      </c>
    </row>
    <row r="18">
      <c r="A18" s="1" t="s">
        <v>14</v>
      </c>
      <c r="B18" s="5">
        <f t="shared" ref="B18:C18" si="5">B15*20</f>
        <v>19800</v>
      </c>
      <c r="C18" s="5">
        <f t="shared" si="5"/>
        <v>58806</v>
      </c>
    </row>
    <row r="19">
      <c r="A19" s="1" t="s">
        <v>15</v>
      </c>
      <c r="B19" s="6">
        <f t="shared" ref="B19:C19" si="6">B17/(B4+B6)</f>
        <v>1.414285714</v>
      </c>
      <c r="C19" s="6">
        <f t="shared" si="6"/>
        <v>5.600571429</v>
      </c>
      <c r="F19" s="7"/>
    </row>
    <row r="20">
      <c r="F20" s="7" t="s">
        <v>1</v>
      </c>
    </row>
    <row r="21">
      <c r="A21" s="1" t="s">
        <v>16</v>
      </c>
      <c r="B21" s="2">
        <v>100.0</v>
      </c>
      <c r="C21" s="2">
        <v>100.0</v>
      </c>
      <c r="F21" s="1" t="s">
        <v>17</v>
      </c>
      <c r="G21" s="1" t="s">
        <v>18</v>
      </c>
      <c r="H21" s="1" t="s">
        <v>19</v>
      </c>
      <c r="I21" s="1" t="s">
        <v>20</v>
      </c>
      <c r="J21" s="1" t="s">
        <v>21</v>
      </c>
    </row>
    <row r="22">
      <c r="A22" s="1" t="s">
        <v>22</v>
      </c>
      <c r="B22" s="4">
        <v>0.05</v>
      </c>
      <c r="C22" s="4">
        <v>0.05</v>
      </c>
      <c r="G22" s="5">
        <f>C15*C23</f>
        <v>2058.21</v>
      </c>
      <c r="H22" s="5">
        <f>C15*C23*5</f>
        <v>10291.05</v>
      </c>
      <c r="I22" s="5">
        <f>C15*C23*10</f>
        <v>20582.1</v>
      </c>
      <c r="J22" s="5">
        <f>C15*C23*20</f>
        <v>41164.2</v>
      </c>
    </row>
    <row r="23">
      <c r="A23" s="1" t="s">
        <v>17</v>
      </c>
      <c r="B23" s="4">
        <v>0.5</v>
      </c>
      <c r="C23" s="4">
        <v>0.7</v>
      </c>
    </row>
    <row r="24">
      <c r="A24" s="1" t="s">
        <v>23</v>
      </c>
      <c r="B24" s="4">
        <v>0.05</v>
      </c>
      <c r="C24" s="4">
        <v>0.05</v>
      </c>
      <c r="F24" s="7" t="s">
        <v>24</v>
      </c>
    </row>
    <row r="25">
      <c r="F25" s="1" t="s">
        <v>17</v>
      </c>
      <c r="G25" s="1" t="s">
        <v>18</v>
      </c>
      <c r="H25" s="1" t="s">
        <v>19</v>
      </c>
      <c r="I25" s="1" t="s">
        <v>20</v>
      </c>
      <c r="J25" s="1" t="s">
        <v>21</v>
      </c>
    </row>
    <row r="26">
      <c r="A26" s="1" t="s">
        <v>25</v>
      </c>
      <c r="B26">
        <f t="shared" ref="B26:C26" si="7">(B15-B21)*(100%-B22-B24-B23)</f>
        <v>356</v>
      </c>
      <c r="C26">
        <f t="shared" si="7"/>
        <v>568.06</v>
      </c>
      <c r="G26" s="5">
        <f>B15*B23</f>
        <v>495</v>
      </c>
      <c r="H26" s="5">
        <f>B15*B23*5</f>
        <v>2475</v>
      </c>
      <c r="I26" s="5">
        <f>B15*B23*10</f>
        <v>4950</v>
      </c>
      <c r="J26" s="5">
        <f>B15*B23*20</f>
        <v>9900</v>
      </c>
    </row>
  </sheetData>
  <mergeCells count="2">
    <mergeCell ref="B4:B5"/>
    <mergeCell ref="C4:C5"/>
  </mergeCells>
  <drawing r:id="rId1"/>
</worksheet>
</file>