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josh/Documents/Speeduino-Boards-Private/v0.4/0.4.4b/BOM/"/>
    </mc:Choice>
  </mc:AlternateContent>
  <xr:revisionPtr revIDLastSave="0" documentId="13_ncr:1_{A6821A08-8383-CE4F-9C63-80E77CE1A6A6}" xr6:coauthVersionLast="45" xr6:coauthVersionMax="45" xr10:uidLastSave="{00000000-0000-0000-0000-000000000000}"/>
  <bookViews>
    <workbookView xWindow="0" yWindow="460" windowWidth="28800" windowHeight="16160" xr2:uid="{00000000-000D-0000-FFFF-FFFF00000000}"/>
  </bookViews>
  <sheets>
    <sheet name="Sheet2" sheetId="2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7" i="2" l="1"/>
  <c r="H36" i="2"/>
  <c r="H35" i="2"/>
  <c r="H34" i="2"/>
  <c r="H33" i="2"/>
  <c r="H32" i="2"/>
  <c r="H16" i="2"/>
  <c r="H1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2" i="2"/>
</calcChain>
</file>

<file path=xl/sharedStrings.xml><?xml version="1.0" encoding="utf-8"?>
<sst xmlns="http://schemas.openxmlformats.org/spreadsheetml/2006/main" count="224" uniqueCount="183">
  <si>
    <t>Ref</t>
  </si>
  <si>
    <t>Value</t>
  </si>
  <si>
    <t>Footprint</t>
  </si>
  <si>
    <t>Manufacture</t>
  </si>
  <si>
    <t>Manufacture Part Number</t>
  </si>
  <si>
    <t>Quantity</t>
  </si>
  <si>
    <t>Specification</t>
  </si>
  <si>
    <t>AVX</t>
  </si>
  <si>
    <t>NXP</t>
  </si>
  <si>
    <t>CC0805KKX7R7BB105</t>
  </si>
  <si>
    <t>CL21B224KOCNNNC</t>
  </si>
  <si>
    <t>RT0805BRD072K49L</t>
  </si>
  <si>
    <t>RC0805FR-073K9L</t>
  </si>
  <si>
    <t>RC0805FR-071KL</t>
  </si>
  <si>
    <t>MPX4250AP</t>
  </si>
  <si>
    <t>Littelfuse</t>
  </si>
  <si>
    <t>Microchip</t>
  </si>
  <si>
    <t>Yageo</t>
  </si>
  <si>
    <t>Kemet</t>
  </si>
  <si>
    <t>Samsung</t>
  </si>
  <si>
    <t>Panasonic</t>
  </si>
  <si>
    <t>Pads/Pins</t>
  </si>
  <si>
    <t>S1</t>
  </si>
  <si>
    <t>AYZ0202AGRLC</t>
  </si>
  <si>
    <t>https://www.digikey.com.au/product-detail/en/c-k/AYZ0202AGRLC/401-2013-1-ND/1640122</t>
  </si>
  <si>
    <t>CC0805KRX7R9BB103</t>
  </si>
  <si>
    <t>MCC</t>
  </si>
  <si>
    <t>STMicro</t>
  </si>
  <si>
    <t>CC0805KRX7R9BB104</t>
  </si>
  <si>
    <t>TAJB476K006RNJ</t>
  </si>
  <si>
    <t>T491D106K050AT</t>
  </si>
  <si>
    <t>CC0805KRX7R9BB471</t>
  </si>
  <si>
    <t>MM3Z5V1ST1G</t>
  </si>
  <si>
    <t>1N4448WX-TP</t>
  </si>
  <si>
    <t>TC4424AVOA</t>
  </si>
  <si>
    <t>VNLD5090-E</t>
  </si>
  <si>
    <t>SP720ABTG</t>
  </si>
  <si>
    <t>ERJ-6ENF4700V</t>
  </si>
  <si>
    <t>RC0805FR-072K4L</t>
  </si>
  <si>
    <t>RC0805FR-07100KL</t>
  </si>
  <si>
    <t>RC0805FR-07220RL</t>
  </si>
  <si>
    <t>RC0805JR-0710KL</t>
  </si>
  <si>
    <t>RC0805FR-0710RL</t>
  </si>
  <si>
    <t>https://www.digikey.com.au/product-detail/en/yageo/CC0805KRX7R9BB104/311-1140-1-ND/303050</t>
  </si>
  <si>
    <t>https://www.digikey.com/product-detail/en/samsung-electro-mechanics-america-inc/CL21B224KOCNNNC/1276-1284-1-ND/3889370</t>
  </si>
  <si>
    <t>https://www.digikey.com/product-detail/en/yageo/CC0805KKX7R7BB105/311-1365-1-ND/2103149</t>
  </si>
  <si>
    <t>https://www.digikey.com/product-detail/en/avx-corporation/TAJB476K006RNJ/478-1692-1-ND/564724</t>
  </si>
  <si>
    <t>https://www.digikey.com/product-detail/en/kemet/T491D106K050AT/399-8361-1-ND/3472084</t>
  </si>
  <si>
    <t>https://www.digikey.com/product-detail/en/yageo/CC0805KRX7R9BB471/311-1124-1-ND/303034</t>
  </si>
  <si>
    <t>https://www.digikey.com/product-detail/en/yageo/CC0805KRX7R9BB103/311-1136-1-ND/303046</t>
  </si>
  <si>
    <t>https://www.digikey.com/product-detail/en/on-semiconductor/MM3Z5V1ST1G/MM3Z5V1ST1GOSCT-ND/964547</t>
  </si>
  <si>
    <t>https://www.digikey.com/product-detail/en/micro-commercial-co/1N4448WX-TP/1N4448WXTPMSCT-ND/789338</t>
  </si>
  <si>
    <t>https://www.digikey.com/product-detail/en/osram-opto-semiconductors-inc/LH-R974-LP-1/475-1415-1-ND/1802604</t>
  </si>
  <si>
    <t>https://www.digikey.com/product-detail/en/microchip-technology/TC4424AVOA/TC4424AVOA-ND/1098908</t>
  </si>
  <si>
    <t>https://www.digikey.com/product-detail/en/littelfuse-inc/SP720ABTG/F3162CT-ND/1984458</t>
  </si>
  <si>
    <t>https://www.digikey.com/product-detail/en/yageo/RT0805BRD072K49L/YAG1854CT-ND/5139302</t>
  </si>
  <si>
    <t>https://www.digikey.com/product-detail/en/panasonic-electronic-components/ERJ-6ENF4700V/P470CCT-ND/1746871</t>
  </si>
  <si>
    <t>https://www.digikey.com/product-detail/en/yageo/RC0805FR-071KL/311-1.00KCRCT-ND/730391</t>
  </si>
  <si>
    <t>https://www.digikey.com/product-detail/en/yageo/RC0805FR-073K9L/311-3.90KCRCT-ND/730785</t>
  </si>
  <si>
    <t>https://www.digikey.com/product-detail/en/yageo/RC0805FR-072K4L/311-2.40KCRCT-ND/730637</t>
  </si>
  <si>
    <t>https://www.digikey.com/product-detail/en/yageo/RC0805FR-07100KL/311-100KCRCT-ND/730491</t>
  </si>
  <si>
    <t>https://www.digikey.com/product-detail/en/yageo/RC0805FR-07220RL/311-220CRCT-ND/730688</t>
  </si>
  <si>
    <t>https://www.digikey.com/product-detail/en/yageo/RC0805JR-0710KL/311-10KARCT-ND/731188</t>
  </si>
  <si>
    <t>https://www.digikey.com/product-detail/en/yageo/RC0805FR-0710RL/311-10.0CRCT-ND/730481</t>
  </si>
  <si>
    <t>https://www.digikey.com/product-detail/en/yageo/RC0805FR-072KL/311-2.00KCRCT-ND/730611</t>
  </si>
  <si>
    <t>RC0805FR-072KL</t>
  </si>
  <si>
    <t>RC0805FR-07120RL</t>
  </si>
  <si>
    <t>https://www.digikey.com/product-detail/en/yageo/RC0805FR-07120RL/311-120CRCT-ND/730522</t>
  </si>
  <si>
    <t>C17</t>
  </si>
  <si>
    <t>C8</t>
  </si>
  <si>
    <t>Q1,Q3,Q2</t>
  </si>
  <si>
    <t>R52</t>
  </si>
  <si>
    <t>RV1</t>
  </si>
  <si>
    <t>U5</t>
  </si>
  <si>
    <t>U6</t>
  </si>
  <si>
    <t>Capacitor_SMD:C_0805_2012Metric</t>
  </si>
  <si>
    <t>Capacitor_Tantalum_SMD:CP_EIA-7343-31_Kemet-D</t>
  </si>
  <si>
    <t>Capacitor_Tantalum_SMD:CP_EIA-3528-21_Kemet-B</t>
  </si>
  <si>
    <t>Capacitor_SMD:C_0805_2012Metric_Pad1.15x1.40mm_HandSolder</t>
  </si>
  <si>
    <t>Diode_SMD:D_SOD-323</t>
  </si>
  <si>
    <t>LED_SMD:LED_0805_2012Metric</t>
  </si>
  <si>
    <t>Fuse:Fuse_1812_4532Metric</t>
  </si>
  <si>
    <t>Resistor_SMD:R_0805_2012Metric</t>
  </si>
  <si>
    <t>Varistor:RV_Disc_D15.5mm_W4.7mm_P7.5mm</t>
  </si>
  <si>
    <t>Package_SO:SOIC-8_3.9x4.9mm_P1.27mm</t>
  </si>
  <si>
    <t>Misc:MPX4250</t>
  </si>
  <si>
    <t>Package_SO:SOIC-16_3.9x9.9mm_P1.27mm</t>
  </si>
  <si>
    <t>Package_TO_SOT_SMD:SOT-23</t>
  </si>
  <si>
    <t>Osram</t>
  </si>
  <si>
    <t>TI</t>
  </si>
  <si>
    <t>CL21A226KQCLRNC</t>
  </si>
  <si>
    <t>0ZCC0050FF2C</t>
  </si>
  <si>
    <t>MOV-14D220K</t>
  </si>
  <si>
    <t>https://www.digikey.com.au/product-detail/en/samsung-electro-mechanics/CL21A226KQCLRNC/1276-6687-1-ND/5961546</t>
  </si>
  <si>
    <t>https://www.digikey.com.au/product-detail/en/bel-fuse-inc/0ZCC0050FF2C/507-1361-1-ND/1560228</t>
  </si>
  <si>
    <t>https://www.digikey.com.au/product-detail/en/bourns-inc/MOV-14D220K/MOV-14D220K-ND/2799109</t>
  </si>
  <si>
    <t>https://www.digikey.com.au/product-detail/en/nxp-usa-inc/MPX4250AP/MPX4250AP-ND/464053</t>
  </si>
  <si>
    <t>0.01uF</t>
  </si>
  <si>
    <t>22uF</t>
  </si>
  <si>
    <t>10uF</t>
  </si>
  <si>
    <t>0.1uF</t>
  </si>
  <si>
    <t>1uF</t>
  </si>
  <si>
    <t>47uF</t>
  </si>
  <si>
    <t>0.22uF</t>
  </si>
  <si>
    <t>470pf</t>
  </si>
  <si>
    <t>D</t>
  </si>
  <si>
    <t>D_Zener</t>
  </si>
  <si>
    <t>LED</t>
  </si>
  <si>
    <t>100k</t>
  </si>
  <si>
    <t>2.4k</t>
  </si>
  <si>
    <t>10R</t>
  </si>
  <si>
    <t>3.9k</t>
  </si>
  <si>
    <t>470R</t>
  </si>
  <si>
    <t>2.49k</t>
  </si>
  <si>
    <t>10k</t>
  </si>
  <si>
    <t>1k</t>
  </si>
  <si>
    <t>2k</t>
  </si>
  <si>
    <t>120R</t>
  </si>
  <si>
    <t>220R</t>
  </si>
  <si>
    <t>C24,C26,C3,C9,C10,C11,C4,C16,C18,C20,C23,C22</t>
  </si>
  <si>
    <t>C1,C15</t>
  </si>
  <si>
    <t>C19</t>
  </si>
  <si>
    <t>C21</t>
  </si>
  <si>
    <t>C25,C27,C2</t>
  </si>
  <si>
    <t>C6,C12,C13,C14,C7,C5</t>
  </si>
  <si>
    <t>D12,D11,D5,D6,D18,D17,D19,D16</t>
  </si>
  <si>
    <t>D13,D20</t>
  </si>
  <si>
    <t>D14</t>
  </si>
  <si>
    <t>D15</t>
  </si>
  <si>
    <t>D4,D3,D8,D7,D1,D2,D9,D10</t>
  </si>
  <si>
    <t>F1,F2</t>
  </si>
  <si>
    <t>JP1</t>
  </si>
  <si>
    <t>JP2,JP3</t>
  </si>
  <si>
    <t>JP5,JP4</t>
  </si>
  <si>
    <t>R1,R2,R15,R16,R3,R4,R19,R20,R50,R49,R61,R60</t>
  </si>
  <si>
    <t>R10,R9,R24,R23,R11,R12,R25,R26,R33</t>
  </si>
  <si>
    <t>R13,R14,R27,R28</t>
  </si>
  <si>
    <t>R30</t>
  </si>
  <si>
    <t>R34,R31,R38,R39,R40,R32,R63,R62</t>
  </si>
  <si>
    <t>R35,R36</t>
  </si>
  <si>
    <t>R43,R44</t>
  </si>
  <si>
    <t>R45,R51</t>
  </si>
  <si>
    <t>R46</t>
  </si>
  <si>
    <t>R5,R6,R17,R18,R7,R8,R21,R22,R29,R37,R41,R42,R47,R48,R56,R57,R53</t>
  </si>
  <si>
    <t>U1,U3,U7,U9</t>
  </si>
  <si>
    <t>U2,U4</t>
  </si>
  <si>
    <t>U8</t>
  </si>
  <si>
    <t>B130-13-F</t>
  </si>
  <si>
    <t>1SMB5919BT3G</t>
  </si>
  <si>
    <t>Polyfuse</t>
  </si>
  <si>
    <t>Ignition,Voltage</t>
  </si>
  <si>
    <t>VR-HALL</t>
  </si>
  <si>
    <t>PULL-UP</t>
  </si>
  <si>
    <t>SSM3K357R</t>
  </si>
  <si>
    <t>Varistor</t>
  </si>
  <si>
    <t>VNLD5090</t>
  </si>
  <si>
    <t>TC4424A</t>
  </si>
  <si>
    <t>MPX4250</t>
  </si>
  <si>
    <t>SP720</t>
  </si>
  <si>
    <t>LM2940S-5.0/NOPB</t>
  </si>
  <si>
    <t>Diode_SMD:D_SMA</t>
  </si>
  <si>
    <t>Diode_SMD:D_SMB</t>
  </si>
  <si>
    <t>Connector_PinHeader_2.54mm:PinHeader_1x03_P2.54mm_Vertical</t>
  </si>
  <si>
    <t>Connector_PinHeader_2.54mm:PinHeader_1x02_P2.54mm_Vertical</t>
  </si>
  <si>
    <t>Misc:AYZ0202AGRLC</t>
  </si>
  <si>
    <t>Package_TO_SOT_SMD:TO-263-3_TabPin2</t>
  </si>
  <si>
    <t>Diodes,Inc</t>
  </si>
  <si>
    <t>Bel,Fuse</t>
  </si>
  <si>
    <t>Harwin,Inc</t>
  </si>
  <si>
    <t>Toshiba</t>
  </si>
  <si>
    <t>Bournes,Inc</t>
  </si>
  <si>
    <t>C,&amp;,K,COMPONENTS</t>
  </si>
  <si>
    <t>LH,R974-LP-1</t>
  </si>
  <si>
    <t>M20-9990345</t>
  </si>
  <si>
    <t>M20-9990245,</t>
  </si>
  <si>
    <t>https://www.digikey.com.au/product-detail/en/diodes-incorporated/B130-13-F/B130-FDICT-ND/815318</t>
  </si>
  <si>
    <t>https://www.digikey.com.au/product-detail/en/on-semiconductor/1SMB5919BT3G/1SMB5919BT3GOSCT-ND/917722</t>
  </si>
  <si>
    <t>https://www.digikey.com.au/products/en?keywords=M20-9990345</t>
  </si>
  <si>
    <t>https://www.digikey.com.au/products/en?keywords=M20-9990245</t>
  </si>
  <si>
    <t>https://www.digikey.com.au/product-detail/en/toshiba-semiconductor-and-storage/SSM3K357RLF/SSM3K357RLFCT-ND/8611183</t>
  </si>
  <si>
    <t>https://www.digikey.com.au/products/en?keywords=VNLD5090-E</t>
  </si>
  <si>
    <t>https://www.digikey.com.au/products/en?keywords=LM2940S-5.0%2FNOPB</t>
  </si>
  <si>
    <t>On Semi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</si>
</sst>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</font>
    <font>
      <b/>
      <sz val="18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Protection="1">
      <alignment vertical="center"/>
    </xf>
    <xf numFmtId="0" fontId="1" fillId="0" borderId="0" xfId="0" applyFont="1" applyAlignment="1" applyProtection="1">
      <alignment horizontal="left" vertical="center"/>
    </xf>
    <xf numFmtId="0" fontId="1" fillId="0" borderId="0" xfId="0" applyFont="1" applyAlignment="1" applyProtection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"/>
  <sheetViews>
    <sheetView tabSelected="1" topLeftCell="C8" zoomScaleSheetLayoutView="100" workbookViewId="0">
      <selection activeCell="D13" sqref="D13"/>
    </sheetView>
  </sheetViews>
  <sheetFormatPr baseColWidth="10" defaultColWidth="9.1640625" defaultRowHeight="15" x14ac:dyDescent="0.2"/>
  <cols>
    <col min="1" max="1" width="42" customWidth="1"/>
    <col min="2" max="2" width="26.83203125" customWidth="1"/>
    <col min="3" max="3" width="71.1640625" customWidth="1"/>
    <col min="4" max="4" width="18.5" customWidth="1"/>
    <col min="5" max="5" width="41.33203125" customWidth="1"/>
    <col min="6" max="6" width="16.83203125" customWidth="1"/>
    <col min="7" max="7" width="69" customWidth="1"/>
    <col min="8" max="8" width="26.1640625" customWidth="1"/>
  </cols>
  <sheetData>
    <row r="1" spans="1:8" s="1" customFormat="1" ht="24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1" t="s">
        <v>6</v>
      </c>
      <c r="H1" s="2" t="s">
        <v>21</v>
      </c>
    </row>
    <row r="2" spans="1:8" x14ac:dyDescent="0.2">
      <c r="A2" s="4" t="s">
        <v>120</v>
      </c>
      <c r="B2" s="4" t="s">
        <v>97</v>
      </c>
      <c r="C2" s="4" t="s">
        <v>75</v>
      </c>
      <c r="D2" s="4" t="s">
        <v>17</v>
      </c>
      <c r="E2" s="4" t="s">
        <v>25</v>
      </c>
      <c r="F2" s="4">
        <v>2</v>
      </c>
      <c r="G2" s="4" t="s">
        <v>49</v>
      </c>
      <c r="H2">
        <f>F2*2</f>
        <v>4</v>
      </c>
    </row>
    <row r="3" spans="1:8" x14ac:dyDescent="0.2">
      <c r="A3" s="4" t="s">
        <v>68</v>
      </c>
      <c r="B3" s="4" t="s">
        <v>99</v>
      </c>
      <c r="C3" s="4" t="s">
        <v>76</v>
      </c>
      <c r="D3" s="4" t="s">
        <v>18</v>
      </c>
      <c r="E3" s="4" t="s">
        <v>30</v>
      </c>
      <c r="F3" s="4">
        <v>1</v>
      </c>
      <c r="G3" s="4" t="s">
        <v>47</v>
      </c>
      <c r="H3">
        <f t="shared" ref="H3:H37" si="0">F3*2</f>
        <v>2</v>
      </c>
    </row>
    <row r="4" spans="1:8" x14ac:dyDescent="0.2">
      <c r="A4" s="4" t="s">
        <v>121</v>
      </c>
      <c r="B4" s="4" t="s">
        <v>98</v>
      </c>
      <c r="C4" s="4" t="s">
        <v>78</v>
      </c>
      <c r="D4" s="4" t="s">
        <v>19</v>
      </c>
      <c r="E4" s="4" t="s">
        <v>90</v>
      </c>
      <c r="F4" s="4">
        <v>1</v>
      </c>
      <c r="G4" s="4" t="s">
        <v>93</v>
      </c>
      <c r="H4">
        <f t="shared" si="0"/>
        <v>2</v>
      </c>
    </row>
    <row r="5" spans="1:8" x14ac:dyDescent="0.2">
      <c r="A5" s="4" t="s">
        <v>122</v>
      </c>
      <c r="B5" s="4" t="s">
        <v>102</v>
      </c>
      <c r="C5" s="4" t="s">
        <v>77</v>
      </c>
      <c r="D5" s="4" t="s">
        <v>7</v>
      </c>
      <c r="E5" s="4" t="s">
        <v>29</v>
      </c>
      <c r="F5" s="4">
        <v>1</v>
      </c>
      <c r="G5" s="4" t="s">
        <v>46</v>
      </c>
      <c r="H5">
        <f t="shared" si="0"/>
        <v>2</v>
      </c>
    </row>
    <row r="6" spans="1:8" x14ac:dyDescent="0.2">
      <c r="A6" s="4" t="s">
        <v>119</v>
      </c>
      <c r="B6" s="4" t="s">
        <v>100</v>
      </c>
      <c r="C6" s="4" t="s">
        <v>75</v>
      </c>
      <c r="D6" s="4" t="s">
        <v>17</v>
      </c>
      <c r="E6" s="4" t="s">
        <v>28</v>
      </c>
      <c r="F6" s="4">
        <v>12</v>
      </c>
      <c r="G6" s="4" t="s">
        <v>43</v>
      </c>
      <c r="H6">
        <f t="shared" si="0"/>
        <v>24</v>
      </c>
    </row>
    <row r="7" spans="1:8" x14ac:dyDescent="0.2">
      <c r="A7" s="4" t="s">
        <v>123</v>
      </c>
      <c r="B7" s="4" t="s">
        <v>101</v>
      </c>
      <c r="C7" s="4" t="s">
        <v>75</v>
      </c>
      <c r="D7" s="4" t="s">
        <v>17</v>
      </c>
      <c r="E7" s="4" t="s">
        <v>9</v>
      </c>
      <c r="F7" s="4">
        <v>3</v>
      </c>
      <c r="G7" s="4" t="s">
        <v>45</v>
      </c>
      <c r="H7">
        <f t="shared" si="0"/>
        <v>6</v>
      </c>
    </row>
    <row r="8" spans="1:8" x14ac:dyDescent="0.2">
      <c r="A8" s="4" t="s">
        <v>124</v>
      </c>
      <c r="B8" s="4" t="s">
        <v>103</v>
      </c>
      <c r="C8" s="4" t="s">
        <v>75</v>
      </c>
      <c r="D8" s="4" t="s">
        <v>19</v>
      </c>
      <c r="E8" s="4" t="s">
        <v>10</v>
      </c>
      <c r="F8" s="4">
        <v>6</v>
      </c>
      <c r="G8" s="4" t="s">
        <v>44</v>
      </c>
      <c r="H8">
        <f t="shared" si="0"/>
        <v>12</v>
      </c>
    </row>
    <row r="9" spans="1:8" x14ac:dyDescent="0.2">
      <c r="A9" s="4" t="s">
        <v>69</v>
      </c>
      <c r="B9" s="4" t="s">
        <v>104</v>
      </c>
      <c r="C9" s="4" t="s">
        <v>75</v>
      </c>
      <c r="D9" s="4" t="s">
        <v>17</v>
      </c>
      <c r="E9" s="4" t="s">
        <v>31</v>
      </c>
      <c r="F9" s="4">
        <v>1</v>
      </c>
      <c r="G9" s="4" t="s">
        <v>48</v>
      </c>
      <c r="H9">
        <f t="shared" si="0"/>
        <v>2</v>
      </c>
    </row>
    <row r="10" spans="1:8" x14ac:dyDescent="0.2">
      <c r="A10" s="4" t="s">
        <v>125</v>
      </c>
      <c r="B10" s="4" t="s">
        <v>105</v>
      </c>
      <c r="C10" s="4" t="s">
        <v>79</v>
      </c>
      <c r="D10" s="4" t="s">
        <v>26</v>
      </c>
      <c r="E10" s="4" t="s">
        <v>33</v>
      </c>
      <c r="F10" s="4">
        <v>8</v>
      </c>
      <c r="G10" s="4" t="s">
        <v>51</v>
      </c>
      <c r="H10">
        <f t="shared" si="0"/>
        <v>16</v>
      </c>
    </row>
    <row r="11" spans="1:8" x14ac:dyDescent="0.2">
      <c r="A11" s="4" t="s">
        <v>126</v>
      </c>
      <c r="B11" s="4" t="s">
        <v>106</v>
      </c>
      <c r="C11" s="4" t="s">
        <v>79</v>
      </c>
      <c r="D11" s="4" t="s">
        <v>182</v>
      </c>
      <c r="E11" s="4" t="s">
        <v>32</v>
      </c>
      <c r="F11" s="4">
        <v>2</v>
      </c>
      <c r="G11" s="4" t="s">
        <v>50</v>
      </c>
      <c r="H11">
        <f t="shared" si="0"/>
        <v>4</v>
      </c>
    </row>
    <row r="12" spans="1:8" x14ac:dyDescent="0.2">
      <c r="A12" s="4" t="s">
        <v>127</v>
      </c>
      <c r="B12" s="4" t="s">
        <v>147</v>
      </c>
      <c r="C12" s="4" t="s">
        <v>160</v>
      </c>
      <c r="D12" s="4" t="s">
        <v>166</v>
      </c>
      <c r="E12" s="4" t="s">
        <v>147</v>
      </c>
      <c r="F12" s="4">
        <v>1</v>
      </c>
      <c r="G12" s="4" t="s">
        <v>175</v>
      </c>
      <c r="H12">
        <f t="shared" si="0"/>
        <v>2</v>
      </c>
    </row>
    <row r="13" spans="1:8" x14ac:dyDescent="0.2">
      <c r="A13" s="4" t="s">
        <v>128</v>
      </c>
      <c r="B13" s="4" t="s">
        <v>148</v>
      </c>
      <c r="C13" s="4" t="s">
        <v>161</v>
      </c>
      <c r="D13" s="4" t="s">
        <v>182</v>
      </c>
      <c r="E13" s="4" t="s">
        <v>148</v>
      </c>
      <c r="F13" s="4">
        <v>1</v>
      </c>
      <c r="G13" s="4" t="s">
        <v>176</v>
      </c>
      <c r="H13">
        <f t="shared" si="0"/>
        <v>2</v>
      </c>
    </row>
    <row r="14" spans="1:8" x14ac:dyDescent="0.2">
      <c r="A14" s="4" t="s">
        <v>129</v>
      </c>
      <c r="B14" s="4" t="s">
        <v>107</v>
      </c>
      <c r="C14" s="4" t="s">
        <v>80</v>
      </c>
      <c r="D14" s="4" t="s">
        <v>88</v>
      </c>
      <c r="E14" s="4" t="s">
        <v>172</v>
      </c>
      <c r="F14" s="4">
        <v>8</v>
      </c>
      <c r="G14" s="4" t="s">
        <v>52</v>
      </c>
      <c r="H14">
        <f t="shared" si="0"/>
        <v>16</v>
      </c>
    </row>
    <row r="15" spans="1:8" x14ac:dyDescent="0.2">
      <c r="A15" s="4" t="s">
        <v>130</v>
      </c>
      <c r="B15" s="4" t="s">
        <v>149</v>
      </c>
      <c r="C15" s="4" t="s">
        <v>81</v>
      </c>
      <c r="D15" s="4" t="s">
        <v>167</v>
      </c>
      <c r="E15" s="4" t="s">
        <v>91</v>
      </c>
      <c r="F15" s="4">
        <v>2</v>
      </c>
      <c r="G15" s="4" t="s">
        <v>94</v>
      </c>
      <c r="H15">
        <f t="shared" si="0"/>
        <v>4</v>
      </c>
    </row>
    <row r="16" spans="1:8" x14ac:dyDescent="0.2">
      <c r="A16" s="4" t="s">
        <v>131</v>
      </c>
      <c r="B16" s="4" t="s">
        <v>150</v>
      </c>
      <c r="C16" s="4" t="s">
        <v>162</v>
      </c>
      <c r="D16" s="4" t="s">
        <v>168</v>
      </c>
      <c r="E16" s="4" t="s">
        <v>173</v>
      </c>
      <c r="F16" s="4">
        <v>1</v>
      </c>
      <c r="G16" s="4" t="s">
        <v>177</v>
      </c>
      <c r="H16">
        <f>F16*3</f>
        <v>3</v>
      </c>
    </row>
    <row r="17" spans="1:8" x14ac:dyDescent="0.2">
      <c r="A17" s="4" t="s">
        <v>132</v>
      </c>
      <c r="B17" s="4" t="s">
        <v>151</v>
      </c>
      <c r="C17" s="4" t="s">
        <v>162</v>
      </c>
      <c r="D17" s="4" t="s">
        <v>168</v>
      </c>
      <c r="E17" s="4" t="s">
        <v>173</v>
      </c>
      <c r="F17" s="4">
        <v>2</v>
      </c>
      <c r="G17" s="4" t="s">
        <v>177</v>
      </c>
      <c r="H17">
        <f>F17*3</f>
        <v>6</v>
      </c>
    </row>
    <row r="18" spans="1:8" x14ac:dyDescent="0.2">
      <c r="A18" s="4" t="s">
        <v>133</v>
      </c>
      <c r="B18" s="4" t="s">
        <v>152</v>
      </c>
      <c r="C18" s="4" t="s">
        <v>163</v>
      </c>
      <c r="D18" s="4" t="s">
        <v>168</v>
      </c>
      <c r="E18" s="4" t="s">
        <v>174</v>
      </c>
      <c r="F18" s="4">
        <v>2</v>
      </c>
      <c r="G18" s="4" t="s">
        <v>178</v>
      </c>
      <c r="H18">
        <f t="shared" si="0"/>
        <v>4</v>
      </c>
    </row>
    <row r="19" spans="1:8" x14ac:dyDescent="0.2">
      <c r="A19" s="4" t="s">
        <v>70</v>
      </c>
      <c r="B19" s="4" t="s">
        <v>153</v>
      </c>
      <c r="C19" s="4" t="s">
        <v>87</v>
      </c>
      <c r="D19" s="4" t="s">
        <v>169</v>
      </c>
      <c r="E19" s="4" t="s">
        <v>153</v>
      </c>
      <c r="F19" s="4">
        <v>3</v>
      </c>
      <c r="G19" s="4" t="s">
        <v>179</v>
      </c>
      <c r="H19">
        <f t="shared" si="0"/>
        <v>6</v>
      </c>
    </row>
    <row r="20" spans="1:8" x14ac:dyDescent="0.2">
      <c r="A20" s="4" t="s">
        <v>134</v>
      </c>
      <c r="B20" s="4" t="s">
        <v>108</v>
      </c>
      <c r="C20" s="4" t="s">
        <v>82</v>
      </c>
      <c r="D20" s="4" t="s">
        <v>17</v>
      </c>
      <c r="E20" s="4" t="s">
        <v>39</v>
      </c>
      <c r="F20" s="4">
        <v>12</v>
      </c>
      <c r="G20" s="4" t="s">
        <v>60</v>
      </c>
      <c r="H20">
        <f t="shared" si="0"/>
        <v>24</v>
      </c>
    </row>
    <row r="21" spans="1:8" x14ac:dyDescent="0.2">
      <c r="A21" s="4" t="s">
        <v>135</v>
      </c>
      <c r="B21" s="4" t="s">
        <v>109</v>
      </c>
      <c r="C21" s="4" t="s">
        <v>82</v>
      </c>
      <c r="D21" s="4" t="s">
        <v>17</v>
      </c>
      <c r="E21" s="4" t="s">
        <v>38</v>
      </c>
      <c r="F21" s="4">
        <v>9</v>
      </c>
      <c r="G21" s="4" t="s">
        <v>59</v>
      </c>
      <c r="H21">
        <f t="shared" si="0"/>
        <v>18</v>
      </c>
    </row>
    <row r="22" spans="1:8" x14ac:dyDescent="0.2">
      <c r="A22" s="4" t="s">
        <v>136</v>
      </c>
      <c r="B22" s="4" t="s">
        <v>110</v>
      </c>
      <c r="C22" s="4" t="s">
        <v>82</v>
      </c>
      <c r="D22" s="4" t="s">
        <v>17</v>
      </c>
      <c r="E22" s="4" t="s">
        <v>42</v>
      </c>
      <c r="F22" s="4">
        <v>4</v>
      </c>
      <c r="G22" s="4" t="s">
        <v>63</v>
      </c>
      <c r="H22">
        <f t="shared" si="0"/>
        <v>8</v>
      </c>
    </row>
    <row r="23" spans="1:8" x14ac:dyDescent="0.2">
      <c r="A23" s="4" t="s">
        <v>137</v>
      </c>
      <c r="B23" s="4" t="s">
        <v>111</v>
      </c>
      <c r="C23" s="4" t="s">
        <v>82</v>
      </c>
      <c r="D23" s="4" t="s">
        <v>17</v>
      </c>
      <c r="E23" s="4" t="s">
        <v>12</v>
      </c>
      <c r="F23" s="4">
        <v>1</v>
      </c>
      <c r="G23" s="4" t="s">
        <v>58</v>
      </c>
      <c r="H23">
        <f t="shared" si="0"/>
        <v>2</v>
      </c>
    </row>
    <row r="24" spans="1:8" x14ac:dyDescent="0.2">
      <c r="A24" s="4" t="s">
        <v>138</v>
      </c>
      <c r="B24" s="4" t="s">
        <v>112</v>
      </c>
      <c r="C24" s="4" t="s">
        <v>82</v>
      </c>
      <c r="D24" s="4" t="s">
        <v>20</v>
      </c>
      <c r="E24" s="4" t="s">
        <v>37</v>
      </c>
      <c r="F24" s="4">
        <v>8</v>
      </c>
      <c r="G24" s="4" t="s">
        <v>56</v>
      </c>
      <c r="H24">
        <f t="shared" si="0"/>
        <v>16</v>
      </c>
    </row>
    <row r="25" spans="1:8" x14ac:dyDescent="0.2">
      <c r="A25" s="4" t="s">
        <v>139</v>
      </c>
      <c r="B25" s="4" t="s">
        <v>113</v>
      </c>
      <c r="C25" s="4" t="s">
        <v>82</v>
      </c>
      <c r="D25" s="4" t="s">
        <v>17</v>
      </c>
      <c r="E25" s="4" t="s">
        <v>11</v>
      </c>
      <c r="F25" s="4">
        <v>2</v>
      </c>
      <c r="G25" s="4" t="s">
        <v>55</v>
      </c>
      <c r="H25">
        <f t="shared" si="0"/>
        <v>4</v>
      </c>
    </row>
    <row r="26" spans="1:8" x14ac:dyDescent="0.2">
      <c r="A26" s="4" t="s">
        <v>140</v>
      </c>
      <c r="B26" s="4" t="s">
        <v>118</v>
      </c>
      <c r="C26" s="4" t="s">
        <v>82</v>
      </c>
      <c r="D26" s="4" t="s">
        <v>17</v>
      </c>
      <c r="E26" s="4" t="s">
        <v>40</v>
      </c>
      <c r="F26" s="4">
        <v>2</v>
      </c>
      <c r="G26" s="4" t="s">
        <v>61</v>
      </c>
      <c r="H26">
        <f t="shared" si="0"/>
        <v>4</v>
      </c>
    </row>
    <row r="27" spans="1:8" x14ac:dyDescent="0.2">
      <c r="A27" s="4" t="s">
        <v>141</v>
      </c>
      <c r="B27" s="4" t="s">
        <v>114</v>
      </c>
      <c r="C27" s="4" t="s">
        <v>82</v>
      </c>
      <c r="D27" s="4" t="s">
        <v>17</v>
      </c>
      <c r="E27" s="4" t="s">
        <v>41</v>
      </c>
      <c r="F27" s="4">
        <v>2</v>
      </c>
      <c r="G27" s="4" t="s">
        <v>62</v>
      </c>
      <c r="H27">
        <f t="shared" si="0"/>
        <v>4</v>
      </c>
    </row>
    <row r="28" spans="1:8" x14ac:dyDescent="0.2">
      <c r="A28" s="4" t="s">
        <v>142</v>
      </c>
      <c r="B28" s="4" t="s">
        <v>117</v>
      </c>
      <c r="C28" s="4" t="s">
        <v>82</v>
      </c>
      <c r="D28" s="4" t="s">
        <v>17</v>
      </c>
      <c r="E28" s="4" t="s">
        <v>66</v>
      </c>
      <c r="F28" s="4">
        <v>1</v>
      </c>
      <c r="G28" s="4" t="s">
        <v>67</v>
      </c>
      <c r="H28">
        <f t="shared" si="0"/>
        <v>2</v>
      </c>
    </row>
    <row r="29" spans="1:8" x14ac:dyDescent="0.2">
      <c r="A29" s="4" t="s">
        <v>143</v>
      </c>
      <c r="B29" s="4" t="s">
        <v>115</v>
      </c>
      <c r="C29" s="4" t="s">
        <v>82</v>
      </c>
      <c r="D29" s="4" t="s">
        <v>17</v>
      </c>
      <c r="E29" s="4" t="s">
        <v>13</v>
      </c>
      <c r="F29" s="4">
        <v>17</v>
      </c>
      <c r="G29" s="4" t="s">
        <v>57</v>
      </c>
      <c r="H29">
        <f t="shared" si="0"/>
        <v>34</v>
      </c>
    </row>
    <row r="30" spans="1:8" x14ac:dyDescent="0.2">
      <c r="A30" s="4" t="s">
        <v>71</v>
      </c>
      <c r="B30" s="4" t="s">
        <v>116</v>
      </c>
      <c r="C30" s="4" t="s">
        <v>82</v>
      </c>
      <c r="D30" s="4" t="s">
        <v>17</v>
      </c>
      <c r="E30" s="4" t="s">
        <v>65</v>
      </c>
      <c r="F30" s="4">
        <v>1</v>
      </c>
      <c r="G30" s="4" t="s">
        <v>64</v>
      </c>
      <c r="H30">
        <f t="shared" si="0"/>
        <v>2</v>
      </c>
    </row>
    <row r="31" spans="1:8" x14ac:dyDescent="0.2">
      <c r="A31" s="4" t="s">
        <v>72</v>
      </c>
      <c r="B31" s="4" t="s">
        <v>154</v>
      </c>
      <c r="C31" s="4" t="s">
        <v>83</v>
      </c>
      <c r="D31" s="4" t="s">
        <v>170</v>
      </c>
      <c r="E31" s="4" t="s">
        <v>92</v>
      </c>
      <c r="F31" s="4">
        <v>1</v>
      </c>
      <c r="G31" s="4" t="s">
        <v>95</v>
      </c>
      <c r="H31">
        <f t="shared" si="0"/>
        <v>2</v>
      </c>
    </row>
    <row r="32" spans="1:8" x14ac:dyDescent="0.2">
      <c r="A32" s="4" t="s">
        <v>22</v>
      </c>
      <c r="B32" s="4" t="s">
        <v>23</v>
      </c>
      <c r="C32" s="4" t="s">
        <v>164</v>
      </c>
      <c r="D32" s="4" t="s">
        <v>171</v>
      </c>
      <c r="E32" s="4" t="s">
        <v>23</v>
      </c>
      <c r="F32" s="4">
        <v>1</v>
      </c>
      <c r="G32" s="4" t="s">
        <v>24</v>
      </c>
      <c r="H32">
        <f>F32*6</f>
        <v>6</v>
      </c>
    </row>
    <row r="33" spans="1:8" x14ac:dyDescent="0.2">
      <c r="A33" s="4" t="s">
        <v>144</v>
      </c>
      <c r="B33" s="4" t="s">
        <v>155</v>
      </c>
      <c r="C33" s="4" t="s">
        <v>84</v>
      </c>
      <c r="D33" s="4" t="s">
        <v>27</v>
      </c>
      <c r="E33" s="4" t="s">
        <v>35</v>
      </c>
      <c r="F33" s="4">
        <v>4</v>
      </c>
      <c r="G33" s="4" t="s">
        <v>180</v>
      </c>
      <c r="H33">
        <f>F33*8</f>
        <v>32</v>
      </c>
    </row>
    <row r="34" spans="1:8" x14ac:dyDescent="0.2">
      <c r="A34" s="4" t="s">
        <v>145</v>
      </c>
      <c r="B34" s="4" t="s">
        <v>156</v>
      </c>
      <c r="C34" s="4" t="s">
        <v>84</v>
      </c>
      <c r="D34" s="4" t="s">
        <v>16</v>
      </c>
      <c r="E34" s="4" t="s">
        <v>34</v>
      </c>
      <c r="F34" s="4">
        <v>2</v>
      </c>
      <c r="G34" s="4" t="s">
        <v>53</v>
      </c>
      <c r="H34">
        <f>F34*8</f>
        <v>16</v>
      </c>
    </row>
    <row r="35" spans="1:8" x14ac:dyDescent="0.2">
      <c r="A35" s="4" t="s">
        <v>73</v>
      </c>
      <c r="B35" s="4" t="s">
        <v>157</v>
      </c>
      <c r="C35" s="4" t="s">
        <v>85</v>
      </c>
      <c r="D35" s="4" t="s">
        <v>8</v>
      </c>
      <c r="E35" s="4" t="s">
        <v>14</v>
      </c>
      <c r="F35" s="4">
        <v>1</v>
      </c>
      <c r="G35" s="4" t="s">
        <v>96</v>
      </c>
      <c r="H35">
        <f>F35*6</f>
        <v>6</v>
      </c>
    </row>
    <row r="36" spans="1:8" x14ac:dyDescent="0.2">
      <c r="A36" s="4" t="s">
        <v>74</v>
      </c>
      <c r="B36" s="4" t="s">
        <v>158</v>
      </c>
      <c r="C36" s="4" t="s">
        <v>86</v>
      </c>
      <c r="D36" s="4" t="s">
        <v>15</v>
      </c>
      <c r="E36" s="4" t="s">
        <v>36</v>
      </c>
      <c r="F36" s="4">
        <v>1</v>
      </c>
      <c r="G36" s="4" t="s">
        <v>54</v>
      </c>
      <c r="H36">
        <f>F36*16</f>
        <v>16</v>
      </c>
    </row>
    <row r="37" spans="1:8" x14ac:dyDescent="0.2">
      <c r="A37" s="4" t="s">
        <v>146</v>
      </c>
      <c r="B37" s="4" t="s">
        <v>159</v>
      </c>
      <c r="C37" s="4" t="s">
        <v>165</v>
      </c>
      <c r="D37" s="4" t="s">
        <v>89</v>
      </c>
      <c r="E37" s="4" t="s">
        <v>159</v>
      </c>
      <c r="F37" s="4">
        <v>1</v>
      </c>
      <c r="G37" s="4" t="s">
        <v>181</v>
      </c>
      <c r="H37">
        <f>F37*3</f>
        <v>3</v>
      </c>
    </row>
  </sheetData>
  <pageMargins left="0.69861111111111107" right="0.69861111111111107" top="1" bottom="1" header="0.3" footer="0.3"/>
  <pageSetup paperSize="9"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SheetLayoutView="100" workbookViewId="0"/>
  </sheetViews>
  <sheetFormatPr baseColWidth="10" defaultColWidth="9.1640625" defaultRowHeight="15" x14ac:dyDescent="0.2"/>
  <sheetData/>
  <pageMargins left="0.69861111111111107" right="0.69861111111111107" top="1" bottom="1" header="0.3" footer="0.3"/>
  <pageSetup paperSize="9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Macintosh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</dc:creator>
  <cp:keywords/>
  <dc:description/>
  <cp:lastModifiedBy>Josh Stewart</cp:lastModifiedBy>
  <cp:revision/>
  <cp:lastPrinted>2013-07-10T01:28:00Z</cp:lastPrinted>
  <dcterms:created xsi:type="dcterms:W3CDTF">2013-07-04T11:05:00Z</dcterms:created>
  <dcterms:modified xsi:type="dcterms:W3CDTF">2019-09-30T12:26:58Z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2052-9.1.0.4856</vt:lpwstr>
  </property>
</Properties>
</file>