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ick\Documents\GitHub\barcode-Manager\"/>
    </mc:Choice>
  </mc:AlternateContent>
  <xr:revisionPtr revIDLastSave="0" documentId="13_ncr:1_{A3EB6466-0954-4942-9006-604698DEAF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G1" i="1" s="1"/>
  <c r="E1" i="1"/>
  <c r="K14" i="1"/>
  <c r="K13" i="1"/>
  <c r="K12" i="1"/>
  <c r="K11" i="1"/>
  <c r="K10" i="1"/>
  <c r="K8" i="1"/>
  <c r="K7" i="1"/>
  <c r="K6" i="1"/>
  <c r="K5" i="1"/>
  <c r="K4" i="1"/>
  <c r="K3" i="1"/>
  <c r="U2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<sst xmlns="http://schemas.openxmlformats.org/spreadsheetml/2006/main" count="121" uniqueCount="78">
  <si>
    <t>Box #:</t>
  </si>
  <si>
    <t>SKU</t>
  </si>
  <si>
    <t xml:space="preserve">Product title </t>
  </si>
  <si>
    <t>Id</t>
  </si>
  <si>
    <t>ASIN</t>
  </si>
  <si>
    <t>FNSKU</t>
  </si>
  <si>
    <t>Condition</t>
  </si>
  <si>
    <t>Prep type</t>
  </si>
  <si>
    <t>Who preps units?</t>
  </si>
  <si>
    <t>Who labels units?</t>
  </si>
  <si>
    <t>Expected quantity</t>
  </si>
  <si>
    <t>Boxed quantity</t>
  </si>
  <si>
    <t>PB-Weber-Garlic-Herb-7.75oz-2pk</t>
  </si>
  <si>
    <t>Weber Roasted Garlic &amp; Herb Seasoning - 7.75 Ounce (2 Pack)</t>
  </si>
  <si>
    <t>pkee7c90ae-1fa2-4965-ba42-f8dcb91ebfbf</t>
  </si>
  <si>
    <t>B01K8HMO6M</t>
  </si>
  <si>
    <t>X002YCVC3R</t>
  </si>
  <si>
    <t>NewItem</t>
  </si>
  <si>
    <t>Labeling</t>
  </si>
  <si>
    <t>By seller</t>
  </si>
  <si>
    <t>PPB-Kin-Blend-Red-Jal-3Lid</t>
  </si>
  <si>
    <t>Pegasus Premium Variety Pack - Kinder's The Blend Seasoning 10.5oz and Kinder's Red Jalapeno Garlic Seasoning 7oz and Pegasus Premium Brands 3-Step Lid Cover</t>
  </si>
  <si>
    <t>pk733f74f0-ab49-42e1-a921-0da593c5a875</t>
  </si>
  <si>
    <t>B0C57C226V</t>
  </si>
  <si>
    <t>X003TCCOV5</t>
  </si>
  <si>
    <t>Labeling,No prep needed</t>
  </si>
  <si>
    <t>PPB-Kin-Chor-2pk-3Lid</t>
  </si>
  <si>
    <t>Pegasus Premium Variety Pack - Kinder's Chorizo 8.2oz Seasoning (2 Pack) and Pegasus Premium Brands 3-Step Lid Cover</t>
  </si>
  <si>
    <t>pk8ec30ad4-1f57-46c1-b5a1-9eb855e45393</t>
  </si>
  <si>
    <t>B0CGTYC47H</t>
  </si>
  <si>
    <t>X003Y411WL</t>
  </si>
  <si>
    <t>PPB-Kin-Crun-Ancho-2pk-3Lid</t>
  </si>
  <si>
    <t>Pegasus Premium Variety Pack - Kinder's Ancho Chili Crunch Blends 11oz (2-Pack) and Pegasus Premium Brands 3-Step Lid Cover</t>
  </si>
  <si>
    <t>pke03be8f0-d6b1-4d86-8729-312205422f8b</t>
  </si>
  <si>
    <t>B0C7KCF91B</t>
  </si>
  <si>
    <t>X003UOK4WD</t>
  </si>
  <si>
    <t>PPB-Kin-Faj-Chor-3Lid</t>
  </si>
  <si>
    <t>Pegasus Premium Variety Pack - Kinder's Fajita Blend 8.1oz and Chorizo 8.2oz Seasoning and Pegasus Premium Brands 3-Step Lid Cover</t>
  </si>
  <si>
    <t>pkd77c7871-ac6a-4c79-ba89-b2b63d25d449</t>
  </si>
  <si>
    <t>B0CKH1J4GH</t>
  </si>
  <si>
    <t>X003ZME0ZR</t>
  </si>
  <si>
    <t>PPB-Kin-Faj-Marg-3Lid</t>
  </si>
  <si>
    <t>Pegasus Premium Variety Pack - Kinder's Fajita Blend 8.1oz and Margarita Rub Seasoning 8.8oz and Pegasus Premium Brands 3-Step Lid Cover</t>
  </si>
  <si>
    <t>pkd911da0b-d4d1-4243-8353-a482eaaae418</t>
  </si>
  <si>
    <t>B0CGR3HKXS</t>
  </si>
  <si>
    <t>X003Y3QZ19</t>
  </si>
  <si>
    <t>PPB-Kin-Hick-BBQ-2pk-3Lid</t>
  </si>
  <si>
    <t>Pegasus Premium Variety Pack - Kinder's Hickory Brown Sugar BBQ Sauce 27oz (2 Pack) and Pegasus Premium Brands 3-Step Lid Cover</t>
  </si>
  <si>
    <t>pk0af1ec87-c626-44f8-bc01-95dfd229f0fe</t>
  </si>
  <si>
    <t>B0CX2VHTP2</t>
  </si>
  <si>
    <t>X0045L7W4D</t>
  </si>
  <si>
    <t>PPB-Kin-Prime--Stk-2pk-3Lid</t>
  </si>
  <si>
    <t>Pegasus Premium Variety Pack - Kinder's Prime Steak Seasoning 7.9oz (2-Pack) and Pegasus Premium Brands 3-Step Lid Cover</t>
  </si>
  <si>
    <t>pk469fbe54-716b-4c23-ac28-8190bec06162</t>
  </si>
  <si>
    <t>B0C7JVLPF6</t>
  </si>
  <si>
    <t>X003UO7H0Z</t>
  </si>
  <si>
    <t>PPB-Kin-Red-Jal-2pk-3-lid</t>
  </si>
  <si>
    <t>Pegasus Premium Variety Pack - Kinder's Red Jalapeno Garlic Seasoning 7oz (2-Pack) and Pegasus Premium Brands 3-Step Lid Cover</t>
  </si>
  <si>
    <t>pk21510329-fd22-47a9-870d-5fc877114a71</t>
  </si>
  <si>
    <t>B0C5797WXG</t>
  </si>
  <si>
    <t>X003TC53GX</t>
  </si>
  <si>
    <t>PPB-Kin-The-Blend-3Lid</t>
  </si>
  <si>
    <t>Pegasus Premium Variety Pack - Kinder's The Blend Seasoning 10.5oz (2-Pack) and Pegasus Premium Brands 3-Step Lid Cover</t>
  </si>
  <si>
    <t>pk08bcc723-2c7d-4032-bedf-00809f883635</t>
  </si>
  <si>
    <t>B0C4KMXKFQ</t>
  </si>
  <si>
    <t>X003TCD2ED</t>
  </si>
  <si>
    <t>PPB-WB-Spicy-Ktp-2pk-3Lid</t>
  </si>
  <si>
    <t>Pegasus Premium Variety Pack - Whataburger Spicy Ketchup 40oz (2 Pack) and Pegasus Premium Brands 3-Step Lid Cover</t>
  </si>
  <si>
    <t>pk878d1881-c619-44ba-ba16-f85aa37c7426</t>
  </si>
  <si>
    <t>B0CTQ59NNC</t>
  </si>
  <si>
    <t>X0044EDIRV</t>
  </si>
  <si>
    <t>PPB-Web-Stk-Chop-3pk-3Lid</t>
  </si>
  <si>
    <t>Pegasus Premium Variety Pack - Weber Steak N Chop Seasoning 8.5oz (3 Pack) and Pegasus Premium Brands 3-Step Lid Cover</t>
  </si>
  <si>
    <t>pk8077c00c-7634-4284-a4d1-80062db9b371</t>
  </si>
  <si>
    <t>B0CTQ332CY</t>
  </si>
  <si>
    <t>X0044ECG1Z</t>
  </si>
  <si>
    <t>Total Items</t>
  </si>
  <si>
    <t>Total Item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</si>
</sst>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selection activeCell="N19" sqref="N19"/>
    </sheetView>
  </sheetViews>
  <sheetFormatPr defaultRowHeight="15" x14ac:dyDescent="0.25"/>
  <sheetData>
    <row r="1" spans="1:21" x14ac:dyDescent="0.25">
      <c r="A1" t="s">
        <v>0</v>
      </c>
      <c r="B1">
        <v>5</v>
      </c>
      <c r="D1" t="s">
        <v>76</v>
      </c>
      <c r="E1">
        <f>COUNTA(A:A)-2</f>
        <v>12</v>
      </c>
      <c r="F1" t="s">
        <v>77</v>
      </c>
      <c r="G1">
        <f>SUM(K:K)</f>
        <v>0</v>
      </c>
    </row>
    <row r="2" spans="1:2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M2" t="str">
        <f>IF(B1&gt;=1, "Box 1 quantity","")</f>
        <v>Box 1 quantity</v>
      </c>
      <c r="N2" t="str">
        <f>IF(B1&gt;=2, "Box 2 quantity","")</f>
        <v>Box 2 quantity</v>
      </c>
      <c r="O2" t="str">
        <f>IF(B1&gt;=3, "Box 3 quantity","")</f>
        <v>Box 3 quantity</v>
      </c>
      <c r="P2" t="str">
        <f>IF(B1&gt;=4, "Box 4 quantity","")</f>
        <v>Box 4 quantity</v>
      </c>
      <c r="Q2" t="str">
        <f>IF(B1&gt;=5, "Box 5 quantity","")</f>
        <v>Box 5 quantity</v>
      </c>
      <c r="R2" t="str">
        <f>IF(B1&gt;=6, "Box 6 quantity","")</f>
        <v/>
      </c>
      <c r="S2" t="str">
        <f>IF(B1&gt;=7, "Box 7 quantity","")</f>
        <v/>
      </c>
      <c r="T2" t="str">
        <f>IF(B1&gt;=8, "Box 8 quantity","")</f>
        <v/>
      </c>
      <c r="U2" t="str">
        <f>IF(B1&gt;=9, "Box 9 quantity","")</f>
        <v/>
      </c>
    </row>
    <row r="3" spans="1:21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I3" t="s">
        <v>19</v>
      </c>
      <c r="J3">
        <v>12</v>
      </c>
      <c r="K3">
        <f>SUM(M6:INDEX(M6:XFD6,1,M3))</f>
        <v>0</v>
      </c>
    </row>
    <row r="4" spans="1:21" x14ac:dyDescent="0.25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17</v>
      </c>
      <c r="G4" t="s">
        <v>25</v>
      </c>
      <c r="H4" t="s">
        <v>19</v>
      </c>
      <c r="I4" t="s">
        <v>19</v>
      </c>
      <c r="J4">
        <v>5</v>
      </c>
      <c r="K4">
        <f>SUM(M7:INDEX(M7:XFD7,1,M3))</f>
        <v>0</v>
      </c>
    </row>
    <row r="5" spans="1:21" x14ac:dyDescent="0.25">
      <c r="A5" t="s">
        <v>26</v>
      </c>
      <c r="B5" t="s">
        <v>27</v>
      </c>
      <c r="C5" t="s">
        <v>28</v>
      </c>
      <c r="D5" t="s">
        <v>29</v>
      </c>
      <c r="E5" t="s">
        <v>30</v>
      </c>
      <c r="F5" t="s">
        <v>17</v>
      </c>
      <c r="G5" t="s">
        <v>25</v>
      </c>
      <c r="H5" t="s">
        <v>19</v>
      </c>
      <c r="I5" t="s">
        <v>19</v>
      </c>
      <c r="J5">
        <v>3</v>
      </c>
      <c r="K5">
        <f>SUM(M8:INDEX(M8:XFD8,1,M3))</f>
        <v>0</v>
      </c>
    </row>
    <row r="6" spans="1:21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17</v>
      </c>
      <c r="G6" t="s">
        <v>25</v>
      </c>
      <c r="H6" t="s">
        <v>19</v>
      </c>
      <c r="I6" t="s">
        <v>19</v>
      </c>
      <c r="J6">
        <v>22</v>
      </c>
      <c r="K6">
        <f>SUM(M9:INDEX(M9:XFD9,1,M3))</f>
        <v>0</v>
      </c>
    </row>
    <row r="7" spans="1:21" x14ac:dyDescent="0.25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17</v>
      </c>
      <c r="G7" t="s">
        <v>25</v>
      </c>
      <c r="H7" t="s">
        <v>19</v>
      </c>
      <c r="I7" t="s">
        <v>19</v>
      </c>
      <c r="J7">
        <v>6</v>
      </c>
      <c r="K7">
        <f>SUM(M10:INDEX(M10:XFD10,1,M3))</f>
        <v>0</v>
      </c>
    </row>
    <row r="8" spans="1:21" x14ac:dyDescent="0.25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17</v>
      </c>
      <c r="G8" t="s">
        <v>25</v>
      </c>
      <c r="H8" t="s">
        <v>19</v>
      </c>
      <c r="I8" t="s">
        <v>19</v>
      </c>
      <c r="J8">
        <v>12</v>
      </c>
      <c r="K8">
        <f>SUM(M11:INDEX(M11:XFD11,1,M3))</f>
        <v>0</v>
      </c>
    </row>
    <row r="9" spans="1:21" x14ac:dyDescent="0.25">
      <c r="A9" t="s">
        <v>46</v>
      </c>
      <c r="B9" t="s">
        <v>47</v>
      </c>
      <c r="C9" t="s">
        <v>48</v>
      </c>
      <c r="D9" t="s">
        <v>49</v>
      </c>
      <c r="E9" t="s">
        <v>50</v>
      </c>
      <c r="F9" t="s">
        <v>17</v>
      </c>
      <c r="G9" t="s">
        <v>25</v>
      </c>
      <c r="H9" t="s">
        <v>19</v>
      </c>
      <c r="I9" t="s">
        <v>19</v>
      </c>
      <c r="J9">
        <v>6</v>
      </c>
      <c r="K9">
        <f>SUM(M12:INDEX(M12:XFD12,1,M3))</f>
        <v>0</v>
      </c>
    </row>
    <row r="10" spans="1:21" x14ac:dyDescent="0.25">
      <c r="A10" t="s">
        <v>51</v>
      </c>
      <c r="B10" t="s">
        <v>52</v>
      </c>
      <c r="C10" t="s">
        <v>53</v>
      </c>
      <c r="D10" t="s">
        <v>54</v>
      </c>
      <c r="E10" t="s">
        <v>55</v>
      </c>
      <c r="F10" t="s">
        <v>17</v>
      </c>
      <c r="G10" t="s">
        <v>25</v>
      </c>
      <c r="H10" t="s">
        <v>19</v>
      </c>
      <c r="I10" t="s">
        <v>19</v>
      </c>
      <c r="J10">
        <v>12</v>
      </c>
      <c r="K10">
        <f>SUM(M13:INDEX(M13:XFD13,1,M3))</f>
        <v>0</v>
      </c>
    </row>
    <row r="11" spans="1:21" x14ac:dyDescent="0.25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17</v>
      </c>
      <c r="G11" t="s">
        <v>25</v>
      </c>
      <c r="H11" t="s">
        <v>19</v>
      </c>
      <c r="I11" t="s">
        <v>19</v>
      </c>
      <c r="J11">
        <v>12</v>
      </c>
      <c r="K11">
        <f>SUM(M14:INDEX(M14:XFD14,1,M3))</f>
        <v>0</v>
      </c>
    </row>
    <row r="12" spans="1:21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17</v>
      </c>
      <c r="G12" t="s">
        <v>25</v>
      </c>
      <c r="H12" t="s">
        <v>19</v>
      </c>
      <c r="I12" t="s">
        <v>19</v>
      </c>
      <c r="J12">
        <v>18</v>
      </c>
      <c r="K12">
        <f>SUM(M15:INDEX(M15:XFD15,1,M3))</f>
        <v>0</v>
      </c>
    </row>
    <row r="13" spans="1:21" x14ac:dyDescent="0.25">
      <c r="A13" t="s">
        <v>66</v>
      </c>
      <c r="B13" t="s">
        <v>67</v>
      </c>
      <c r="C13" t="s">
        <v>68</v>
      </c>
      <c r="D13" t="s">
        <v>69</v>
      </c>
      <c r="E13" t="s">
        <v>70</v>
      </c>
      <c r="F13" t="s">
        <v>17</v>
      </c>
      <c r="G13" t="s">
        <v>25</v>
      </c>
      <c r="H13" t="s">
        <v>19</v>
      </c>
      <c r="I13" t="s">
        <v>19</v>
      </c>
      <c r="J13">
        <v>18</v>
      </c>
      <c r="K13">
        <f>SUM(M16:INDEX(M16:XFD16,1,M3))</f>
        <v>0</v>
      </c>
    </row>
    <row r="14" spans="1:21" x14ac:dyDescent="0.25">
      <c r="A14" t="s">
        <v>71</v>
      </c>
      <c r="B14" t="s">
        <v>72</v>
      </c>
      <c r="C14" t="s">
        <v>73</v>
      </c>
      <c r="D14" t="s">
        <v>74</v>
      </c>
      <c r="E14" t="s">
        <v>75</v>
      </c>
      <c r="F14" t="s">
        <v>17</v>
      </c>
      <c r="G14" t="s">
        <v>25</v>
      </c>
      <c r="H14" t="s">
        <v>19</v>
      </c>
      <c r="I14" t="s">
        <v>19</v>
      </c>
      <c r="J14">
        <v>8</v>
      </c>
      <c r="K14">
        <f>SUM(M17:INDEX(M17:XFD17,1,M3))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Wharton</cp:lastModifiedBy>
  <dcterms:created xsi:type="dcterms:W3CDTF">2024-05-20T23:49:57Z</dcterms:created>
  <dcterms:modified xsi:type="dcterms:W3CDTF">2024-05-20T23:54:43Z</dcterms:modified>
</cp:coreProperties>
</file>