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ick\AR-smart\"/>
    </mc:Choice>
  </mc:AlternateContent>
  <bookViews>
    <workbookView xWindow="240" yWindow="30" windowWidth="18915" windowHeight="7740"/>
  </bookViews>
  <sheets>
    <sheet name="Showroom" sheetId="4" r:id="rId1"/>
    <sheet name="RELAY_MODULE" sheetId="1" r:id="rId2"/>
    <sheet name="SSR_MODULE" sheetId="2" r:id="rId3"/>
    <sheet name="DomOctopus" sheetId="3" r:id="rId4"/>
  </sheets>
  <calcPr calcId="152511"/>
</workbook>
</file>

<file path=xl/calcChain.xml><?xml version="1.0" encoding="utf-8"?>
<calcChain xmlns="http://schemas.openxmlformats.org/spreadsheetml/2006/main">
  <c r="F13" i="4" l="1"/>
  <c r="E12" i="4"/>
  <c r="F12" i="4"/>
  <c r="E11" i="4"/>
  <c r="F11" i="4"/>
  <c r="E10" i="4"/>
  <c r="F10" i="4"/>
  <c r="F4" i="4"/>
  <c r="F5" i="4"/>
  <c r="F6" i="4"/>
  <c r="F7" i="4"/>
  <c r="F8" i="4"/>
  <c r="F9" i="4"/>
  <c r="F3" i="4"/>
  <c r="E9" i="4"/>
  <c r="C6" i="4"/>
  <c r="C7" i="4"/>
  <c r="C8" i="4"/>
  <c r="E8" i="4"/>
  <c r="E7" i="4"/>
  <c r="B6" i="4"/>
  <c r="E6" i="4" s="1"/>
  <c r="B5" i="4" l="1"/>
  <c r="B4" i="4"/>
  <c r="B3" i="4"/>
  <c r="J18" i="3"/>
  <c r="J17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E3" i="4" l="1"/>
  <c r="C3" i="4"/>
  <c r="E5" i="4"/>
  <c r="C5" i="4"/>
  <c r="E4" i="4"/>
  <c r="C4" i="4"/>
  <c r="I11" i="2"/>
  <c r="I10" i="2"/>
  <c r="I2" i="2"/>
  <c r="I3" i="2"/>
  <c r="I4" i="2"/>
  <c r="I5" i="2"/>
  <c r="I6" i="2"/>
  <c r="I7" i="2"/>
  <c r="I8" i="2"/>
  <c r="I9" i="2"/>
  <c r="I11" i="1" l="1"/>
  <c r="I10" i="1"/>
  <c r="I2" i="1"/>
  <c r="I3" i="1"/>
  <c r="I4" i="1"/>
  <c r="I5" i="1"/>
  <c r="I6" i="1"/>
  <c r="I7" i="1"/>
  <c r="I8" i="1"/>
  <c r="I9" i="1"/>
</calcChain>
</file>

<file path=xl/sharedStrings.xml><?xml version="1.0" encoding="utf-8"?>
<sst xmlns="http://schemas.openxmlformats.org/spreadsheetml/2006/main" count="258" uniqueCount="144">
  <si>
    <t>Comment</t>
  </si>
  <si>
    <t>Description</t>
  </si>
  <si>
    <t>Designator</t>
  </si>
  <si>
    <t>Footprint</t>
  </si>
  <si>
    <t>Quantity</t>
  </si>
  <si>
    <t>Supplier 1</t>
  </si>
  <si>
    <t>Supplier Part Number 1</t>
  </si>
  <si>
    <t>Supplier Unit Price 1</t>
  </si>
  <si>
    <t>Supplier Subtotal 1</t>
  </si>
  <si>
    <t>RED</t>
  </si>
  <si>
    <t/>
  </si>
  <si>
    <t>D1</t>
  </si>
  <si>
    <t>R0603_L</t>
  </si>
  <si>
    <t>Green</t>
  </si>
  <si>
    <t>D2</t>
  </si>
  <si>
    <t>Diode 1N4001</t>
  </si>
  <si>
    <t>1 Amp General Purpose Rectifier</t>
  </si>
  <si>
    <t>D3</t>
  </si>
  <si>
    <t>DO-41</t>
  </si>
  <si>
    <t>Conn x 3</t>
  </si>
  <si>
    <t>CONN HEADER VERT 3POS .100 TIN</t>
  </si>
  <si>
    <t>P1</t>
  </si>
  <si>
    <t>conn x 3</t>
  </si>
  <si>
    <t>Digi-Key</t>
  </si>
  <si>
    <t>A19470-ND</t>
  </si>
  <si>
    <t>BLOCK_CONNx2</t>
  </si>
  <si>
    <t>TERM BLOCK 5.08MM VERT 2POS PCB</t>
  </si>
  <si>
    <t>P2, P3</t>
  </si>
  <si>
    <t>BLOCK_CONNX2</t>
  </si>
  <si>
    <t>ED2609-ND</t>
  </si>
  <si>
    <t>2N3904</t>
  </si>
  <si>
    <t>NPN General Purpose Amplifier</t>
  </si>
  <si>
    <t>Q1</t>
  </si>
  <si>
    <t>TO-92A</t>
  </si>
  <si>
    <t>R_SMD</t>
  </si>
  <si>
    <t>R1, R2, R3</t>
  </si>
  <si>
    <t>RELAY SPDT 5A 5V</t>
  </si>
  <si>
    <t>RELAY GENERAL PURPOSE SPDT 5A 5V</t>
  </si>
  <si>
    <t>U1</t>
  </si>
  <si>
    <t>RELAY</t>
  </si>
  <si>
    <t>Z2560-ND</t>
  </si>
  <si>
    <t>Total</t>
  </si>
  <si>
    <t>311-1.0KGRCT-ND</t>
  </si>
  <si>
    <t>2N3904FS-ND</t>
  </si>
  <si>
    <t>641-1310-1-ND </t>
  </si>
  <si>
    <t>LTST-C191KGKT</t>
  </si>
  <si>
    <t>LTST-C191KFKT</t>
  </si>
  <si>
    <t>BOARD</t>
  </si>
  <si>
    <t>1,46x1,08 in</t>
  </si>
  <si>
    <t>OSHPARK</t>
  </si>
  <si>
    <t>Total (USD)</t>
  </si>
  <si>
    <t>Header 3</t>
  </si>
  <si>
    <t>Header, 3-Pin</t>
  </si>
  <si>
    <t>HDR1X3</t>
  </si>
  <si>
    <t>BLOCK_CONNx3</t>
  </si>
  <si>
    <t>TERM BLOCK 5.08MM VERT 3POS PCB</t>
  </si>
  <si>
    <t>P2</t>
  </si>
  <si>
    <t>ED2610-ND</t>
  </si>
  <si>
    <t>Res1</t>
  </si>
  <si>
    <t>Resistor</t>
  </si>
  <si>
    <t>R1</t>
  </si>
  <si>
    <t>AXIAL-0.3</t>
  </si>
  <si>
    <t>R2, R3, R4</t>
  </si>
  <si>
    <t>S108T02F</t>
  </si>
  <si>
    <t>RELAY SSR 120VAC 8A ZC 4-SIP</t>
  </si>
  <si>
    <t>ZC_4-ZSIP</t>
  </si>
  <si>
    <t>425-2396-5-ND</t>
  </si>
  <si>
    <t>Board</t>
  </si>
  <si>
    <t>1,08x0,97 in</t>
  </si>
  <si>
    <t>LibRef</t>
  </si>
  <si>
    <t>Manufacturer Part Number 1</t>
  </si>
  <si>
    <t>0.1uF</t>
  </si>
  <si>
    <t>C1, C4, C5, C6, C7, C8</t>
  </si>
  <si>
    <t>C0603_N</t>
  </si>
  <si>
    <t>C_SMD</t>
  </si>
  <si>
    <t>10uF</t>
  </si>
  <si>
    <t>C2, C3</t>
  </si>
  <si>
    <t>C_TANT_A_3216_N</t>
  </si>
  <si>
    <t>CP_SMD</t>
  </si>
  <si>
    <t>D1, D4, D5</t>
  </si>
  <si>
    <t>R0603_N</t>
  </si>
  <si>
    <t>LED_SMD</t>
  </si>
  <si>
    <t>Red</t>
  </si>
  <si>
    <t>D2, D6</t>
  </si>
  <si>
    <t>Blue</t>
  </si>
  <si>
    <t>MICRO_USB</t>
  </si>
  <si>
    <t>CONN USB MICRO B RECPT SMT R/A</t>
  </si>
  <si>
    <t>J1</t>
  </si>
  <si>
    <t>USB_MICRO_SMD</t>
  </si>
  <si>
    <t>10118194-0001LF</t>
  </si>
  <si>
    <t>P1, P2, P4, P5, P7, P8, P9, P10</t>
  </si>
  <si>
    <t>640456-3</t>
  </si>
  <si>
    <t>Header 3X2</t>
  </si>
  <si>
    <t>Header, 3-Pin, Dual row</t>
  </si>
  <si>
    <t>P3</t>
  </si>
  <si>
    <t>HDR2X3</t>
  </si>
  <si>
    <t>Header 2X2</t>
  </si>
  <si>
    <t>Header, 2-Pin, Dual row</t>
  </si>
  <si>
    <t>P6</t>
  </si>
  <si>
    <t>HDR2X2</t>
  </si>
  <si>
    <t>1K</t>
  </si>
  <si>
    <t>R1, R2, R4, R5, R6, R7, R8</t>
  </si>
  <si>
    <t>10K</t>
  </si>
  <si>
    <t>R3</t>
  </si>
  <si>
    <t>SWITCH</t>
  </si>
  <si>
    <t>SWITCH TACTILE SPST-NO 0.05A 12V</t>
  </si>
  <si>
    <t>SW1</t>
  </si>
  <si>
    <t>swich_foot</t>
  </si>
  <si>
    <t>FSM4JSMATR</t>
  </si>
  <si>
    <t>BLUETOOTH RN42-I/RM</t>
  </si>
  <si>
    <t>MODULE BLUETOOTH V2.1+EDR</t>
  </si>
  <si>
    <t>RN42</t>
  </si>
  <si>
    <t>RN42-I/RM</t>
  </si>
  <si>
    <t>LM1117MPX-1.8/NOPB</t>
  </si>
  <si>
    <t>800mA Low-Dropout Linear Regulator, 4-pin SOT-223, Pb-Free</t>
  </si>
  <si>
    <t>U2</t>
  </si>
  <si>
    <t>MP04A_N</t>
  </si>
  <si>
    <t>ATXMEGA32A4U-AU</t>
  </si>
  <si>
    <t>IC MCU 8BIT 32KB FLASH 44TQFP</t>
  </si>
  <si>
    <t>U3</t>
  </si>
  <si>
    <t>44A_M</t>
  </si>
  <si>
    <t>2,00x1,72in</t>
  </si>
  <si>
    <t>T491A106K010AT</t>
  </si>
  <si>
    <t>LMK105BJ104KV-F</t>
  </si>
  <si>
    <t>Domoctopus</t>
  </si>
  <si>
    <t>Relay Module</t>
  </si>
  <si>
    <t>SSR Module</t>
  </si>
  <si>
    <t>Item</t>
  </si>
  <si>
    <t>Total USD</t>
  </si>
  <si>
    <t>Dimmer</t>
  </si>
  <si>
    <t>http://www.amazon.com/Proximity-Entry-Access-Control-System/dp/B009NQUPZW/ref=sr_1_1?ie=UTF8&amp;qid=1405874976&amp;sr=8-1&amp;keywords=rfid+door</t>
  </si>
  <si>
    <t>Cerradura RFID</t>
  </si>
  <si>
    <t>http://www.amazon.com/Lee-Electric-220-12-12-Volt-Strike/dp/B00291ATRM/ref=sr_1_3?s=electronics&amp;ie=UTF8&amp;qid=1405875062&amp;sr=1-3&amp;keywords=electric+door+strike</t>
  </si>
  <si>
    <t>Cantonera Eléctrica</t>
  </si>
  <si>
    <t>Precios USD</t>
  </si>
  <si>
    <t>Precio COP</t>
  </si>
  <si>
    <t>Cantidad</t>
  </si>
  <si>
    <t>Total COP</t>
  </si>
  <si>
    <t>Comentarios</t>
  </si>
  <si>
    <t>Precio Showroom</t>
  </si>
  <si>
    <t>Supresor de picos</t>
  </si>
  <si>
    <t>Regleta para conexión eléctrica</t>
  </si>
  <si>
    <t>Caja eléctrica</t>
  </si>
  <si>
    <t>Contactor 9 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</si>
</sst>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\ * #,##0.00_);_(&quot;$&quot;\ * \(#,##0.00\);_(&quot;$&quot;\ * &quot;-&quot;??_);_(@_)"/>
  </numFmts>
  <fonts count="6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2" borderId="2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Fill="1" applyBorder="1"/>
    <xf numFmtId="44" fontId="1" fillId="0" borderId="1" xfId="1" applyFont="1" applyBorder="1"/>
    <xf numFmtId="44" fontId="0" fillId="0" borderId="1" xfId="1" applyFont="1" applyBorder="1"/>
    <xf numFmtId="44" fontId="1" fillId="3" borderId="2" xfId="1" applyFont="1" applyFill="1" applyBorder="1"/>
    <xf numFmtId="44" fontId="1" fillId="0" borderId="1" xfId="1" applyFont="1" applyFill="1" applyBorder="1"/>
    <xf numFmtId="44" fontId="0" fillId="0" borderId="1" xfId="1" applyFont="1" applyFill="1" applyBorder="1"/>
    <xf numFmtId="44" fontId="0" fillId="3" borderId="1" xfId="1" applyFont="1" applyFill="1" applyBorder="1"/>
    <xf numFmtId="44" fontId="0" fillId="0" borderId="1" xfId="0" applyNumberFormat="1" applyBorder="1"/>
    <xf numFmtId="0" fontId="0" fillId="0" borderId="1" xfId="0" applyFill="1" applyBorder="1"/>
    <xf numFmtId="0" fontId="0" fillId="0" borderId="0" xfId="0" applyAlignment="1"/>
    <xf numFmtId="0" fontId="5" fillId="0" borderId="0" xfId="0" applyFont="1" applyAlignment="1">
      <alignment horizontal="center"/>
    </xf>
    <xf numFmtId="44" fontId="0" fillId="0" borderId="1" xfId="0" applyNumberFormat="1" applyFill="1" applyBorder="1"/>
    <xf numFmtId="0" fontId="0" fillId="0" borderId="3" xfId="0" applyBorder="1"/>
    <xf numFmtId="0" fontId="4" fillId="0" borderId="4" xfId="0" applyFont="1" applyFill="1" applyBorder="1"/>
    <xf numFmtId="0" fontId="4" fillId="0" borderId="5" xfId="0" applyFont="1" applyBorder="1"/>
    <xf numFmtId="0" fontId="4" fillId="0" borderId="6" xfId="0" applyFont="1" applyBorder="1"/>
    <xf numFmtId="0" fontId="4" fillId="0" borderId="6" xfId="0" applyFont="1" applyFill="1" applyBorder="1"/>
    <xf numFmtId="44" fontId="3" fillId="3" borderId="2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E18" sqref="E18"/>
    </sheetView>
  </sheetViews>
  <sheetFormatPr baseColWidth="10" defaultRowHeight="15" x14ac:dyDescent="0.25"/>
  <cols>
    <col min="1" max="1" width="29" bestFit="1" customWidth="1"/>
    <col min="3" max="3" width="12" bestFit="1" customWidth="1"/>
    <col min="6" max="6" width="13" bestFit="1" customWidth="1"/>
    <col min="7" max="7" width="155" bestFit="1" customWidth="1"/>
  </cols>
  <sheetData>
    <row r="1" spans="1:7" ht="24" thickBot="1" x14ac:dyDescent="0.4">
      <c r="A1" s="16" t="s">
        <v>139</v>
      </c>
      <c r="B1" s="16"/>
      <c r="C1" s="16"/>
      <c r="D1" s="16"/>
      <c r="E1" s="16"/>
      <c r="F1" s="16"/>
      <c r="G1" s="15"/>
    </row>
    <row r="2" spans="1:7" ht="15.75" thickBot="1" x14ac:dyDescent="0.3">
      <c r="A2" s="20" t="s">
        <v>127</v>
      </c>
      <c r="B2" s="21" t="s">
        <v>134</v>
      </c>
      <c r="C2" s="21" t="s">
        <v>135</v>
      </c>
      <c r="D2" s="21" t="s">
        <v>136</v>
      </c>
      <c r="E2" s="21" t="s">
        <v>128</v>
      </c>
      <c r="F2" s="22" t="s">
        <v>137</v>
      </c>
      <c r="G2" s="19" t="s">
        <v>138</v>
      </c>
    </row>
    <row r="3" spans="1:7" x14ac:dyDescent="0.25">
      <c r="A3" s="5" t="s">
        <v>124</v>
      </c>
      <c r="B3" s="13">
        <f>DomOctopus!J18</f>
        <v>35.32</v>
      </c>
      <c r="C3" s="13">
        <f>B3*2000</f>
        <v>70640</v>
      </c>
      <c r="D3" s="5">
        <v>1</v>
      </c>
      <c r="E3" s="13">
        <f>B3*D3</f>
        <v>35.32</v>
      </c>
      <c r="F3" s="13">
        <f>C3*D3</f>
        <v>70640</v>
      </c>
      <c r="G3" s="18"/>
    </row>
    <row r="4" spans="1:7" x14ac:dyDescent="0.25">
      <c r="A4" s="5" t="s">
        <v>125</v>
      </c>
      <c r="B4" s="13">
        <f>RELAY_MODULE!I11</f>
        <v>6.21</v>
      </c>
      <c r="C4" s="13">
        <f t="shared" ref="C4:C8" si="0">B4*2000</f>
        <v>12420</v>
      </c>
      <c r="D4" s="5">
        <v>2</v>
      </c>
      <c r="E4" s="13">
        <f t="shared" ref="E4" si="1">B4*D4</f>
        <v>12.42</v>
      </c>
      <c r="F4" s="13">
        <f t="shared" ref="F4:F12" si="2">C4*D4</f>
        <v>24840</v>
      </c>
      <c r="G4" s="5"/>
    </row>
    <row r="5" spans="1:7" x14ac:dyDescent="0.25">
      <c r="A5" s="5" t="s">
        <v>126</v>
      </c>
      <c r="B5" s="13">
        <f>SSR_MODULE!I11</f>
        <v>8.73</v>
      </c>
      <c r="C5" s="13">
        <f t="shared" si="0"/>
        <v>17460</v>
      </c>
      <c r="D5" s="5">
        <v>4</v>
      </c>
      <c r="E5" s="13">
        <f>B5*D5</f>
        <v>34.92</v>
      </c>
      <c r="F5" s="13">
        <f t="shared" si="2"/>
        <v>69840</v>
      </c>
      <c r="G5" s="5"/>
    </row>
    <row r="6" spans="1:7" x14ac:dyDescent="0.25">
      <c r="A6" s="14" t="s">
        <v>129</v>
      </c>
      <c r="B6" s="8">
        <f>136.85/3</f>
        <v>45.616666666666667</v>
      </c>
      <c r="C6" s="13">
        <f t="shared" si="0"/>
        <v>91233.333333333328</v>
      </c>
      <c r="D6" s="14">
        <v>1</v>
      </c>
      <c r="E6" s="13">
        <f>B6*D6</f>
        <v>45.616666666666667</v>
      </c>
      <c r="F6" s="13">
        <f t="shared" si="2"/>
        <v>91233.333333333328</v>
      </c>
      <c r="G6" s="5"/>
    </row>
    <row r="7" spans="1:7" x14ac:dyDescent="0.25">
      <c r="A7" s="14" t="s">
        <v>131</v>
      </c>
      <c r="B7" s="5">
        <v>14.45</v>
      </c>
      <c r="C7" s="13">
        <f t="shared" si="0"/>
        <v>28900</v>
      </c>
      <c r="D7" s="14">
        <v>1</v>
      </c>
      <c r="E7" s="13">
        <f>B7*D7</f>
        <v>14.45</v>
      </c>
      <c r="F7" s="13">
        <f t="shared" si="2"/>
        <v>28900</v>
      </c>
      <c r="G7" s="5" t="s">
        <v>130</v>
      </c>
    </row>
    <row r="8" spans="1:7" x14ac:dyDescent="0.25">
      <c r="A8" s="14" t="s">
        <v>133</v>
      </c>
      <c r="B8" s="5">
        <v>33.56</v>
      </c>
      <c r="C8" s="13">
        <f t="shared" si="0"/>
        <v>67120</v>
      </c>
      <c r="D8" s="14">
        <v>1</v>
      </c>
      <c r="E8" s="17">
        <f>B8*D8</f>
        <v>33.56</v>
      </c>
      <c r="F8" s="13">
        <f t="shared" si="2"/>
        <v>67120</v>
      </c>
      <c r="G8" s="5" t="s">
        <v>132</v>
      </c>
    </row>
    <row r="9" spans="1:7" x14ac:dyDescent="0.25">
      <c r="A9" s="14" t="s">
        <v>140</v>
      </c>
      <c r="B9" s="5"/>
      <c r="C9" s="8">
        <v>24900</v>
      </c>
      <c r="D9" s="14">
        <v>1</v>
      </c>
      <c r="E9" s="17">
        <f>B9*D9</f>
        <v>0</v>
      </c>
      <c r="F9" s="13">
        <f t="shared" si="2"/>
        <v>24900</v>
      </c>
      <c r="G9" s="5"/>
    </row>
    <row r="10" spans="1:7" x14ac:dyDescent="0.25">
      <c r="A10" s="14" t="s">
        <v>141</v>
      </c>
      <c r="B10" s="5"/>
      <c r="C10" s="8">
        <v>3750</v>
      </c>
      <c r="D10" s="14">
        <v>2</v>
      </c>
      <c r="E10" s="17">
        <f>B10*D10</f>
        <v>0</v>
      </c>
      <c r="F10" s="13">
        <f t="shared" si="2"/>
        <v>7500</v>
      </c>
      <c r="G10" s="5"/>
    </row>
    <row r="11" spans="1:7" x14ac:dyDescent="0.25">
      <c r="A11" s="14" t="s">
        <v>142</v>
      </c>
      <c r="B11" s="5"/>
      <c r="C11" s="8">
        <v>41900</v>
      </c>
      <c r="D11" s="14">
        <v>1</v>
      </c>
      <c r="E11" s="17">
        <f>B11*D11</f>
        <v>0</v>
      </c>
      <c r="F11" s="13">
        <f t="shared" si="2"/>
        <v>41900</v>
      </c>
      <c r="G11" s="5"/>
    </row>
    <row r="12" spans="1:7" x14ac:dyDescent="0.25">
      <c r="A12" s="14" t="s">
        <v>143</v>
      </c>
      <c r="B12" s="5"/>
      <c r="C12" s="11">
        <v>12900</v>
      </c>
      <c r="D12" s="14">
        <v>2</v>
      </c>
      <c r="E12" s="17">
        <f>B12*D12</f>
        <v>0</v>
      </c>
      <c r="F12" s="17">
        <f t="shared" si="2"/>
        <v>25800</v>
      </c>
      <c r="G12" s="5"/>
    </row>
    <row r="13" spans="1:7" x14ac:dyDescent="0.25">
      <c r="F13" s="23">
        <f>SUM(F3:F12)</f>
        <v>452673.33333333331</v>
      </c>
    </row>
  </sheetData>
  <mergeCells count="1">
    <mergeCell ref="A1:F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F16" sqref="F16"/>
    </sheetView>
  </sheetViews>
  <sheetFormatPr baseColWidth="10" defaultRowHeight="15" x14ac:dyDescent="0.25"/>
  <cols>
    <col min="1" max="1" width="13.85546875" bestFit="1" customWidth="1"/>
    <col min="2" max="6" width="11.85546875" customWidth="1"/>
    <col min="7" max="7" width="18.140625" bestFit="1" customWidth="1"/>
    <col min="8" max="8" width="15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50</v>
      </c>
    </row>
    <row r="2" spans="1:9" x14ac:dyDescent="0.25">
      <c r="A2" s="2" t="s">
        <v>9</v>
      </c>
      <c r="B2" s="2" t="s">
        <v>10</v>
      </c>
      <c r="C2" s="2" t="s">
        <v>11</v>
      </c>
      <c r="D2" s="2" t="s">
        <v>12</v>
      </c>
      <c r="E2" s="3">
        <v>1</v>
      </c>
      <c r="F2" s="2" t="s">
        <v>23</v>
      </c>
      <c r="G2" s="2" t="s">
        <v>46</v>
      </c>
      <c r="H2" s="7">
        <v>0.28000000000000003</v>
      </c>
      <c r="I2" s="8">
        <f t="shared" ref="I2:I8" si="0">H2*E2</f>
        <v>0.28000000000000003</v>
      </c>
    </row>
    <row r="3" spans="1:9" x14ac:dyDescent="0.25">
      <c r="A3" s="2" t="s">
        <v>13</v>
      </c>
      <c r="B3" s="2" t="s">
        <v>10</v>
      </c>
      <c r="C3" s="2" t="s">
        <v>14</v>
      </c>
      <c r="D3" s="2" t="s">
        <v>12</v>
      </c>
      <c r="E3" s="3">
        <v>1</v>
      </c>
      <c r="F3" s="2" t="s">
        <v>23</v>
      </c>
      <c r="G3" s="2" t="s">
        <v>45</v>
      </c>
      <c r="H3" s="7">
        <v>0.3</v>
      </c>
      <c r="I3" s="8">
        <f t="shared" si="0"/>
        <v>0.3</v>
      </c>
    </row>
    <row r="4" spans="1:9" x14ac:dyDescent="0.25">
      <c r="A4" s="2" t="s">
        <v>15</v>
      </c>
      <c r="B4" s="2" t="s">
        <v>16</v>
      </c>
      <c r="C4" s="2" t="s">
        <v>17</v>
      </c>
      <c r="D4" s="2" t="s">
        <v>18</v>
      </c>
      <c r="E4" s="3">
        <v>1</v>
      </c>
      <c r="F4" s="2" t="s">
        <v>23</v>
      </c>
      <c r="G4" s="2" t="s">
        <v>44</v>
      </c>
      <c r="H4" s="7">
        <v>0.11</v>
      </c>
      <c r="I4" s="8">
        <f t="shared" si="0"/>
        <v>0.11</v>
      </c>
    </row>
    <row r="5" spans="1:9" x14ac:dyDescent="0.25">
      <c r="A5" s="2" t="s">
        <v>19</v>
      </c>
      <c r="B5" s="2" t="s">
        <v>20</v>
      </c>
      <c r="C5" s="2" t="s">
        <v>21</v>
      </c>
      <c r="D5" s="2" t="s">
        <v>22</v>
      </c>
      <c r="E5" s="3">
        <v>1</v>
      </c>
      <c r="F5" s="2" t="s">
        <v>23</v>
      </c>
      <c r="G5" s="2" t="s">
        <v>24</v>
      </c>
      <c r="H5" s="7">
        <v>0.2</v>
      </c>
      <c r="I5" s="8">
        <f t="shared" si="0"/>
        <v>0.2</v>
      </c>
    </row>
    <row r="6" spans="1:9" x14ac:dyDescent="0.25">
      <c r="A6" s="2" t="s">
        <v>25</v>
      </c>
      <c r="B6" s="2" t="s">
        <v>26</v>
      </c>
      <c r="C6" s="2" t="s">
        <v>27</v>
      </c>
      <c r="D6" s="2" t="s">
        <v>28</v>
      </c>
      <c r="E6" s="3">
        <v>2</v>
      </c>
      <c r="F6" s="2" t="s">
        <v>23</v>
      </c>
      <c r="G6" s="2" t="s">
        <v>29</v>
      </c>
      <c r="H6" s="7">
        <v>0.41</v>
      </c>
      <c r="I6" s="8">
        <f t="shared" si="0"/>
        <v>0.82</v>
      </c>
    </row>
    <row r="7" spans="1:9" x14ac:dyDescent="0.25">
      <c r="A7" s="2" t="s">
        <v>30</v>
      </c>
      <c r="B7" s="2" t="s">
        <v>31</v>
      </c>
      <c r="C7" s="2" t="s">
        <v>32</v>
      </c>
      <c r="D7" s="2" t="s">
        <v>33</v>
      </c>
      <c r="E7" s="3">
        <v>1</v>
      </c>
      <c r="F7" s="2" t="s">
        <v>23</v>
      </c>
      <c r="G7" s="2" t="s">
        <v>43</v>
      </c>
      <c r="H7" s="7">
        <v>0.19</v>
      </c>
      <c r="I7" s="8">
        <f t="shared" si="0"/>
        <v>0.19</v>
      </c>
    </row>
    <row r="8" spans="1:9" x14ac:dyDescent="0.25">
      <c r="A8" s="2" t="s">
        <v>34</v>
      </c>
      <c r="B8" s="2" t="s">
        <v>10</v>
      </c>
      <c r="C8" s="2" t="s">
        <v>35</v>
      </c>
      <c r="D8" s="2" t="s">
        <v>12</v>
      </c>
      <c r="E8" s="3">
        <v>3</v>
      </c>
      <c r="F8" s="2" t="s">
        <v>23</v>
      </c>
      <c r="G8" s="2" t="s">
        <v>42</v>
      </c>
      <c r="H8" s="7">
        <v>0.1</v>
      </c>
      <c r="I8" s="8">
        <f t="shared" si="0"/>
        <v>0.30000000000000004</v>
      </c>
    </row>
    <row r="9" spans="1:9" x14ac:dyDescent="0.25">
      <c r="A9" s="2" t="s">
        <v>36</v>
      </c>
      <c r="B9" s="2" t="s">
        <v>37</v>
      </c>
      <c r="C9" s="2" t="s">
        <v>38</v>
      </c>
      <c r="D9" s="2" t="s">
        <v>39</v>
      </c>
      <c r="E9" s="3">
        <v>1</v>
      </c>
      <c r="F9" s="2" t="s">
        <v>23</v>
      </c>
      <c r="G9" s="2" t="s">
        <v>40</v>
      </c>
      <c r="H9" s="7">
        <v>1.39</v>
      </c>
      <c r="I9" s="8">
        <f>H9*E9</f>
        <v>1.39</v>
      </c>
    </row>
    <row r="10" spans="1:9" x14ac:dyDescent="0.25">
      <c r="A10" s="6" t="s">
        <v>47</v>
      </c>
      <c r="B10" s="6" t="s">
        <v>48</v>
      </c>
      <c r="C10" s="5"/>
      <c r="D10" s="5"/>
      <c r="E10" s="6">
        <v>1</v>
      </c>
      <c r="F10" s="6" t="s">
        <v>49</v>
      </c>
      <c r="G10" s="5"/>
      <c r="H10" s="10">
        <v>2.62</v>
      </c>
      <c r="I10" s="11">
        <f>H10*E10</f>
        <v>2.62</v>
      </c>
    </row>
    <row r="11" spans="1:9" x14ac:dyDescent="0.25">
      <c r="I11" s="12">
        <f>SUM(I2:I10)</f>
        <v>6.21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11" sqref="I11"/>
    </sheetView>
  </sheetViews>
  <sheetFormatPr baseColWidth="10" defaultRowHeight="15" x14ac:dyDescent="0.25"/>
  <cols>
    <col min="6" max="6" width="9.42578125" bestFit="1" customWidth="1"/>
    <col min="7" max="7" width="18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9</v>
      </c>
      <c r="B2" s="2" t="s">
        <v>10</v>
      </c>
      <c r="C2" s="2" t="s">
        <v>11</v>
      </c>
      <c r="D2" s="2" t="s">
        <v>12</v>
      </c>
      <c r="E2" s="3">
        <v>1</v>
      </c>
      <c r="F2" s="2" t="s">
        <v>23</v>
      </c>
      <c r="G2" s="2" t="s">
        <v>46</v>
      </c>
      <c r="H2" s="7">
        <v>0.28000000000000003</v>
      </c>
      <c r="I2" s="7">
        <f t="shared" ref="I2:I8" si="0">H2*E2</f>
        <v>0.28000000000000003</v>
      </c>
    </row>
    <row r="3" spans="1:9" x14ac:dyDescent="0.25">
      <c r="A3" s="2" t="s">
        <v>13</v>
      </c>
      <c r="B3" s="2" t="s">
        <v>10</v>
      </c>
      <c r="C3" s="2" t="s">
        <v>14</v>
      </c>
      <c r="D3" s="2" t="s">
        <v>12</v>
      </c>
      <c r="E3" s="3">
        <v>1</v>
      </c>
      <c r="F3" s="2" t="s">
        <v>23</v>
      </c>
      <c r="G3" s="2" t="s">
        <v>45</v>
      </c>
      <c r="H3" s="7">
        <v>0.3</v>
      </c>
      <c r="I3" s="7">
        <f t="shared" si="0"/>
        <v>0.3</v>
      </c>
    </row>
    <row r="4" spans="1:9" x14ac:dyDescent="0.25">
      <c r="A4" s="2" t="s">
        <v>51</v>
      </c>
      <c r="B4" s="2" t="s">
        <v>52</v>
      </c>
      <c r="C4" s="2" t="s">
        <v>21</v>
      </c>
      <c r="D4" s="2" t="s">
        <v>53</v>
      </c>
      <c r="E4" s="3">
        <v>1</v>
      </c>
      <c r="F4" s="2" t="s">
        <v>23</v>
      </c>
      <c r="G4" s="2" t="s">
        <v>24</v>
      </c>
      <c r="H4" s="7">
        <v>0.2</v>
      </c>
      <c r="I4" s="7">
        <f t="shared" si="0"/>
        <v>0.2</v>
      </c>
    </row>
    <row r="5" spans="1:9" x14ac:dyDescent="0.25">
      <c r="A5" s="2" t="s">
        <v>54</v>
      </c>
      <c r="B5" s="2" t="s">
        <v>55</v>
      </c>
      <c r="C5" s="2" t="s">
        <v>56</v>
      </c>
      <c r="D5" s="2" t="s">
        <v>54</v>
      </c>
      <c r="E5" s="3">
        <v>1</v>
      </c>
      <c r="F5" s="2" t="s">
        <v>23</v>
      </c>
      <c r="G5" s="2" t="s">
        <v>57</v>
      </c>
      <c r="H5" s="7">
        <v>0.51</v>
      </c>
      <c r="I5" s="7">
        <f t="shared" si="0"/>
        <v>0.51</v>
      </c>
    </row>
    <row r="6" spans="1:9" x14ac:dyDescent="0.25">
      <c r="A6" s="2" t="s">
        <v>30</v>
      </c>
      <c r="B6" s="2" t="s">
        <v>31</v>
      </c>
      <c r="C6" s="2" t="s">
        <v>32</v>
      </c>
      <c r="D6" s="2" t="s">
        <v>33</v>
      </c>
      <c r="E6" s="3">
        <v>1</v>
      </c>
      <c r="F6" s="2" t="s">
        <v>23</v>
      </c>
      <c r="G6" s="2" t="s">
        <v>43</v>
      </c>
      <c r="H6" s="7">
        <v>0.19</v>
      </c>
      <c r="I6" s="7">
        <f t="shared" si="0"/>
        <v>0.19</v>
      </c>
    </row>
    <row r="7" spans="1:9" x14ac:dyDescent="0.25">
      <c r="A7" s="2" t="s">
        <v>58</v>
      </c>
      <c r="B7" s="2" t="s">
        <v>59</v>
      </c>
      <c r="C7" s="2" t="s">
        <v>60</v>
      </c>
      <c r="D7" s="2" t="s">
        <v>61</v>
      </c>
      <c r="E7" s="3">
        <v>1</v>
      </c>
      <c r="F7" s="2" t="s">
        <v>23</v>
      </c>
      <c r="G7" s="2" t="s">
        <v>42</v>
      </c>
      <c r="H7" s="7">
        <v>0.1</v>
      </c>
      <c r="I7" s="7">
        <f t="shared" si="0"/>
        <v>0.1</v>
      </c>
    </row>
    <row r="8" spans="1:9" x14ac:dyDescent="0.25">
      <c r="A8" s="2" t="s">
        <v>34</v>
      </c>
      <c r="B8" s="2" t="s">
        <v>10</v>
      </c>
      <c r="C8" s="2" t="s">
        <v>62</v>
      </c>
      <c r="D8" s="2" t="s">
        <v>12</v>
      </c>
      <c r="E8" s="3">
        <v>3</v>
      </c>
      <c r="F8" s="2" t="s">
        <v>23</v>
      </c>
      <c r="G8" s="2" t="s">
        <v>42</v>
      </c>
      <c r="H8" s="7">
        <v>0.1</v>
      </c>
      <c r="I8" s="7">
        <f t="shared" si="0"/>
        <v>0.30000000000000004</v>
      </c>
    </row>
    <row r="9" spans="1:9" x14ac:dyDescent="0.25">
      <c r="A9" s="2" t="s">
        <v>63</v>
      </c>
      <c r="B9" s="2" t="s">
        <v>64</v>
      </c>
      <c r="C9" s="2" t="s">
        <v>38</v>
      </c>
      <c r="D9" s="2" t="s">
        <v>65</v>
      </c>
      <c r="E9" s="3">
        <v>1</v>
      </c>
      <c r="F9" s="2" t="s">
        <v>23</v>
      </c>
      <c r="G9" s="2" t="s">
        <v>66</v>
      </c>
      <c r="H9" s="7">
        <v>5.0999999999999996</v>
      </c>
      <c r="I9" s="7">
        <f>H9*E9</f>
        <v>5.0999999999999996</v>
      </c>
    </row>
    <row r="10" spans="1:9" x14ac:dyDescent="0.25">
      <c r="A10" s="6" t="s">
        <v>67</v>
      </c>
      <c r="B10" s="6" t="s">
        <v>68</v>
      </c>
      <c r="C10" s="5"/>
      <c r="D10" s="5"/>
      <c r="E10" s="6">
        <v>1</v>
      </c>
      <c r="F10" s="5" t="s">
        <v>49</v>
      </c>
      <c r="G10" s="5"/>
      <c r="H10" s="10">
        <v>1.75</v>
      </c>
      <c r="I10" s="10">
        <f>H10*E10</f>
        <v>1.75</v>
      </c>
    </row>
    <row r="11" spans="1:9" x14ac:dyDescent="0.25">
      <c r="I11" s="10">
        <f>SUM(I2:I10)</f>
        <v>8.73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I9" sqref="I9"/>
    </sheetView>
  </sheetViews>
  <sheetFormatPr baseColWidth="10" defaultRowHeight="15" x14ac:dyDescent="0.25"/>
  <cols>
    <col min="1" max="1" width="18.28515625" bestFit="1" customWidth="1"/>
    <col min="2" max="2" width="47.28515625" bestFit="1" customWidth="1"/>
    <col min="3" max="3" width="21.85546875" bestFit="1" customWidth="1"/>
    <col min="4" max="4" width="15.140625" bestFit="1" customWidth="1"/>
    <col min="5" max="5" width="18.28515625" bestFit="1" customWidth="1"/>
    <col min="6" max="6" width="7.42578125" bestFit="1" customWidth="1"/>
    <col min="7" max="7" width="8.42578125" bestFit="1" customWidth="1"/>
    <col min="8" max="8" width="22.140625" bestFit="1" customWidth="1"/>
    <col min="9" max="9" width="15.85546875" bestFit="1" customWidth="1"/>
    <col min="10" max="10" width="15.140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69</v>
      </c>
      <c r="F1" s="1" t="s">
        <v>4</v>
      </c>
      <c r="G1" s="1" t="s">
        <v>5</v>
      </c>
      <c r="H1" s="1" t="s">
        <v>70</v>
      </c>
      <c r="I1" s="1" t="s">
        <v>7</v>
      </c>
      <c r="J1" s="1" t="s">
        <v>41</v>
      </c>
    </row>
    <row r="2" spans="1:10" x14ac:dyDescent="0.25">
      <c r="A2" s="2" t="s">
        <v>71</v>
      </c>
      <c r="B2" s="2" t="s">
        <v>10</v>
      </c>
      <c r="C2" s="2" t="s">
        <v>72</v>
      </c>
      <c r="D2" s="2" t="s">
        <v>73</v>
      </c>
      <c r="E2" s="2" t="s">
        <v>74</v>
      </c>
      <c r="F2" s="3">
        <v>6</v>
      </c>
      <c r="G2" s="2" t="s">
        <v>23</v>
      </c>
      <c r="H2" s="2" t="s">
        <v>123</v>
      </c>
      <c r="I2" s="7">
        <v>0.1</v>
      </c>
      <c r="J2" s="7">
        <f t="shared" ref="J2:J15" si="0">I2*F2</f>
        <v>0.60000000000000009</v>
      </c>
    </row>
    <row r="3" spans="1:10" x14ac:dyDescent="0.25">
      <c r="A3" s="2" t="s">
        <v>75</v>
      </c>
      <c r="B3" s="2" t="s">
        <v>10</v>
      </c>
      <c r="C3" s="2" t="s">
        <v>76</v>
      </c>
      <c r="D3" s="2" t="s">
        <v>77</v>
      </c>
      <c r="E3" s="2" t="s">
        <v>78</v>
      </c>
      <c r="F3" s="3">
        <v>2</v>
      </c>
      <c r="G3" s="2" t="s">
        <v>23</v>
      </c>
      <c r="H3" s="2" t="s">
        <v>122</v>
      </c>
      <c r="I3" s="7">
        <v>0.38</v>
      </c>
      <c r="J3" s="7">
        <f t="shared" si="0"/>
        <v>0.76</v>
      </c>
    </row>
    <row r="4" spans="1:10" x14ac:dyDescent="0.25">
      <c r="A4" s="2" t="s">
        <v>13</v>
      </c>
      <c r="B4" s="2" t="s">
        <v>10</v>
      </c>
      <c r="C4" s="2" t="s">
        <v>79</v>
      </c>
      <c r="D4" s="2" t="s">
        <v>80</v>
      </c>
      <c r="E4" s="2" t="s">
        <v>81</v>
      </c>
      <c r="F4" s="3">
        <v>3</v>
      </c>
      <c r="G4" s="2" t="s">
        <v>23</v>
      </c>
      <c r="H4" s="2" t="s">
        <v>45</v>
      </c>
      <c r="I4" s="7">
        <v>0.3</v>
      </c>
      <c r="J4" s="7">
        <f t="shared" si="0"/>
        <v>0.89999999999999991</v>
      </c>
    </row>
    <row r="5" spans="1:10" x14ac:dyDescent="0.25">
      <c r="A5" s="2" t="s">
        <v>82</v>
      </c>
      <c r="B5" s="2" t="s">
        <v>10</v>
      </c>
      <c r="C5" s="2" t="s">
        <v>83</v>
      </c>
      <c r="D5" s="2" t="s">
        <v>80</v>
      </c>
      <c r="E5" s="2" t="s">
        <v>81</v>
      </c>
      <c r="F5" s="3">
        <v>2</v>
      </c>
      <c r="G5" s="2" t="s">
        <v>23</v>
      </c>
      <c r="H5" s="2" t="s">
        <v>45</v>
      </c>
      <c r="I5" s="7">
        <v>0.3</v>
      </c>
      <c r="J5" s="7">
        <f t="shared" si="0"/>
        <v>0.6</v>
      </c>
    </row>
    <row r="6" spans="1:10" x14ac:dyDescent="0.25">
      <c r="A6" s="2" t="s">
        <v>84</v>
      </c>
      <c r="B6" s="2" t="s">
        <v>10</v>
      </c>
      <c r="C6" s="2" t="s">
        <v>17</v>
      </c>
      <c r="D6" s="2" t="s">
        <v>80</v>
      </c>
      <c r="E6" s="2" t="s">
        <v>81</v>
      </c>
      <c r="F6" s="3">
        <v>1</v>
      </c>
      <c r="G6" s="2" t="s">
        <v>23</v>
      </c>
      <c r="H6" s="2" t="s">
        <v>45</v>
      </c>
      <c r="I6" s="7">
        <v>0.3</v>
      </c>
      <c r="J6" s="7">
        <f t="shared" si="0"/>
        <v>0.3</v>
      </c>
    </row>
    <row r="7" spans="1:10" x14ac:dyDescent="0.25">
      <c r="A7" s="2" t="s">
        <v>85</v>
      </c>
      <c r="B7" s="2" t="s">
        <v>86</v>
      </c>
      <c r="C7" s="2" t="s">
        <v>87</v>
      </c>
      <c r="D7" s="2" t="s">
        <v>88</v>
      </c>
      <c r="E7" s="2" t="s">
        <v>85</v>
      </c>
      <c r="F7" s="3">
        <v>1</v>
      </c>
      <c r="G7" s="2" t="s">
        <v>23</v>
      </c>
      <c r="H7" s="2" t="s">
        <v>89</v>
      </c>
      <c r="I7" s="7">
        <v>0.46</v>
      </c>
      <c r="J7" s="7">
        <f t="shared" si="0"/>
        <v>0.46</v>
      </c>
    </row>
    <row r="8" spans="1:10" x14ac:dyDescent="0.25">
      <c r="A8" s="2" t="s">
        <v>19</v>
      </c>
      <c r="B8" s="2" t="s">
        <v>20</v>
      </c>
      <c r="C8" s="2" t="s">
        <v>90</v>
      </c>
      <c r="D8" s="2" t="s">
        <v>22</v>
      </c>
      <c r="E8" s="2" t="s">
        <v>19</v>
      </c>
      <c r="F8" s="3">
        <v>8</v>
      </c>
      <c r="G8" s="2" t="s">
        <v>23</v>
      </c>
      <c r="H8" s="2" t="s">
        <v>91</v>
      </c>
      <c r="I8" s="7">
        <v>0.18</v>
      </c>
      <c r="J8" s="7">
        <f t="shared" si="0"/>
        <v>1.44</v>
      </c>
    </row>
    <row r="9" spans="1:10" x14ac:dyDescent="0.25">
      <c r="A9" s="2" t="s">
        <v>92</v>
      </c>
      <c r="B9" s="2" t="s">
        <v>93</v>
      </c>
      <c r="C9" s="2" t="s">
        <v>94</v>
      </c>
      <c r="D9" s="2" t="s">
        <v>95</v>
      </c>
      <c r="E9" s="2" t="s">
        <v>92</v>
      </c>
      <c r="F9" s="3">
        <v>1</v>
      </c>
      <c r="G9" s="2" t="s">
        <v>23</v>
      </c>
      <c r="H9" s="2" t="s">
        <v>10</v>
      </c>
      <c r="I9" s="7"/>
      <c r="J9" s="7">
        <f t="shared" si="0"/>
        <v>0</v>
      </c>
    </row>
    <row r="10" spans="1:10" x14ac:dyDescent="0.25">
      <c r="A10" s="2" t="s">
        <v>96</v>
      </c>
      <c r="B10" s="2" t="s">
        <v>97</v>
      </c>
      <c r="C10" s="2" t="s">
        <v>98</v>
      </c>
      <c r="D10" s="2" t="s">
        <v>99</v>
      </c>
      <c r="E10" s="2" t="s">
        <v>96</v>
      </c>
      <c r="F10" s="3">
        <v>1</v>
      </c>
      <c r="G10" s="2" t="s">
        <v>23</v>
      </c>
      <c r="H10" s="2" t="s">
        <v>10</v>
      </c>
      <c r="I10" s="7"/>
      <c r="J10" s="7">
        <f t="shared" si="0"/>
        <v>0</v>
      </c>
    </row>
    <row r="11" spans="1:10" x14ac:dyDescent="0.25">
      <c r="A11" s="2" t="s">
        <v>100</v>
      </c>
      <c r="B11" s="2" t="s">
        <v>10</v>
      </c>
      <c r="C11" s="2" t="s">
        <v>101</v>
      </c>
      <c r="D11" s="2" t="s">
        <v>80</v>
      </c>
      <c r="E11" s="2" t="s">
        <v>34</v>
      </c>
      <c r="F11" s="3">
        <v>7</v>
      </c>
      <c r="G11" s="2" t="s">
        <v>23</v>
      </c>
      <c r="H11" s="2" t="s">
        <v>42</v>
      </c>
      <c r="I11" s="7">
        <v>0.1</v>
      </c>
      <c r="J11" s="7">
        <f t="shared" si="0"/>
        <v>0.70000000000000007</v>
      </c>
    </row>
    <row r="12" spans="1:10" x14ac:dyDescent="0.25">
      <c r="A12" s="2" t="s">
        <v>102</v>
      </c>
      <c r="B12" s="2" t="s">
        <v>10</v>
      </c>
      <c r="C12" s="2" t="s">
        <v>103</v>
      </c>
      <c r="D12" s="2" t="s">
        <v>80</v>
      </c>
      <c r="E12" s="2" t="s">
        <v>34</v>
      </c>
      <c r="F12" s="3">
        <v>1</v>
      </c>
      <c r="G12" s="2" t="s">
        <v>23</v>
      </c>
      <c r="H12" s="2" t="s">
        <v>42</v>
      </c>
      <c r="I12" s="7">
        <v>0.1</v>
      </c>
      <c r="J12" s="7">
        <f t="shared" si="0"/>
        <v>0.1</v>
      </c>
    </row>
    <row r="13" spans="1:10" x14ac:dyDescent="0.25">
      <c r="A13" s="2" t="s">
        <v>104</v>
      </c>
      <c r="B13" s="2" t="s">
        <v>105</v>
      </c>
      <c r="C13" s="2" t="s">
        <v>106</v>
      </c>
      <c r="D13" s="2" t="s">
        <v>107</v>
      </c>
      <c r="E13" s="2" t="s">
        <v>104</v>
      </c>
      <c r="F13" s="3">
        <v>1</v>
      </c>
      <c r="G13" s="2" t="s">
        <v>23</v>
      </c>
      <c r="H13" s="2" t="s">
        <v>108</v>
      </c>
      <c r="I13" s="7">
        <v>0.23</v>
      </c>
      <c r="J13" s="7">
        <f t="shared" si="0"/>
        <v>0.23</v>
      </c>
    </row>
    <row r="14" spans="1:10" x14ac:dyDescent="0.25">
      <c r="A14" s="2" t="s">
        <v>109</v>
      </c>
      <c r="B14" s="2" t="s">
        <v>110</v>
      </c>
      <c r="C14" s="2" t="s">
        <v>38</v>
      </c>
      <c r="D14" s="2" t="s">
        <v>111</v>
      </c>
      <c r="E14" s="2" t="s">
        <v>109</v>
      </c>
      <c r="F14" s="3">
        <v>1</v>
      </c>
      <c r="G14" s="2" t="s">
        <v>23</v>
      </c>
      <c r="H14" s="2" t="s">
        <v>112</v>
      </c>
      <c r="I14" s="7">
        <v>18.32</v>
      </c>
      <c r="J14" s="7">
        <f t="shared" si="0"/>
        <v>18.32</v>
      </c>
    </row>
    <row r="15" spans="1:10" x14ac:dyDescent="0.25">
      <c r="A15" s="2" t="s">
        <v>113</v>
      </c>
      <c r="B15" s="2" t="s">
        <v>114</v>
      </c>
      <c r="C15" s="2" t="s">
        <v>115</v>
      </c>
      <c r="D15" s="2" t="s">
        <v>116</v>
      </c>
      <c r="E15" s="2" t="s">
        <v>113</v>
      </c>
      <c r="F15" s="3">
        <v>1</v>
      </c>
      <c r="G15" s="2" t="s">
        <v>23</v>
      </c>
      <c r="H15" s="2" t="s">
        <v>113</v>
      </c>
      <c r="I15" s="7">
        <v>1.1000000000000001</v>
      </c>
      <c r="J15" s="7">
        <f t="shared" si="0"/>
        <v>1.1000000000000001</v>
      </c>
    </row>
    <row r="16" spans="1:10" x14ac:dyDescent="0.25">
      <c r="A16" s="2" t="s">
        <v>117</v>
      </c>
      <c r="B16" s="2" t="s">
        <v>118</v>
      </c>
      <c r="C16" s="2" t="s">
        <v>119</v>
      </c>
      <c r="D16" s="2" t="s">
        <v>120</v>
      </c>
      <c r="E16" s="2" t="s">
        <v>117</v>
      </c>
      <c r="F16" s="3">
        <v>1</v>
      </c>
      <c r="G16" s="2" t="s">
        <v>23</v>
      </c>
      <c r="H16" s="2" t="s">
        <v>117</v>
      </c>
      <c r="I16" s="7">
        <v>4.0599999999999996</v>
      </c>
      <c r="J16" s="7">
        <f>I16*F16</f>
        <v>4.0599999999999996</v>
      </c>
    </row>
    <row r="17" spans="1:10" x14ac:dyDescent="0.25">
      <c r="A17" s="6" t="s">
        <v>67</v>
      </c>
      <c r="B17" s="5" t="s">
        <v>121</v>
      </c>
      <c r="C17" s="5"/>
      <c r="D17" s="5"/>
      <c r="E17" s="5"/>
      <c r="F17" s="6">
        <v>1</v>
      </c>
      <c r="G17" s="6" t="s">
        <v>49</v>
      </c>
      <c r="H17" s="5"/>
      <c r="I17" s="8">
        <v>5.75</v>
      </c>
      <c r="J17" s="7">
        <f>I17*F17</f>
        <v>5.75</v>
      </c>
    </row>
    <row r="18" spans="1:10" x14ac:dyDescent="0.25">
      <c r="J18" s="9">
        <f>SUM(J2:J17)</f>
        <v>35.32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Showroom</vt:lpstr>
      <vt:lpstr>RELAY_MODULE</vt:lpstr>
      <vt:lpstr>SSR_MODULE</vt:lpstr>
      <vt:lpstr>DomOctopus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PERSONAL</cp:lastModifiedBy>
  <dcterms:created xsi:type="dcterms:W3CDTF">2014-06-09T17:23:18Z</dcterms:created>
  <dcterms:modified xsi:type="dcterms:W3CDTF">2014-07-20T17:09:27Z</dcterms:modified>
</cp:coreProperties>
</file>