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esktop\OnePos_programm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8" i="1" s="1"/>
  <c r="F14" i="1"/>
  <c r="F20" i="1" s="1"/>
  <c r="F15" i="1"/>
  <c r="F16" i="1"/>
  <c r="F21" i="1" s="1"/>
  <c r="F17" i="1"/>
  <c r="F19" i="1" s="1"/>
  <c r="E12" i="1"/>
  <c r="E13" i="1"/>
  <c r="E18" i="1" s="1"/>
  <c r="E14" i="1"/>
  <c r="E20" i="1" s="1"/>
  <c r="E15" i="1"/>
  <c r="E16" i="1"/>
  <c r="E21" i="1" s="1"/>
  <c r="E17" i="1"/>
  <c r="E19" i="1" s="1"/>
  <c r="D12" i="1"/>
  <c r="D13" i="1"/>
  <c r="D18" i="1" s="1"/>
  <c r="D14" i="1"/>
  <c r="D15" i="1"/>
  <c r="D16" i="1"/>
  <c r="D21" i="1" s="1"/>
  <c r="D17" i="1"/>
  <c r="D19" i="1" s="1"/>
  <c r="C12" i="1"/>
  <c r="B12" i="1"/>
  <c r="C13" i="1"/>
  <c r="C14" i="1"/>
  <c r="C15" i="1"/>
  <c r="C16" i="1"/>
  <c r="C21" i="1" s="1"/>
  <c r="C17" i="1"/>
  <c r="C19" i="1" s="1"/>
  <c r="B27" i="1"/>
  <c r="B2" i="1"/>
  <c r="B16" i="1"/>
  <c r="B17" i="1"/>
  <c r="B15" i="1"/>
  <c r="B14" i="1"/>
  <c r="B13" i="1"/>
  <c r="F22" i="1" l="1"/>
  <c r="F23" i="1" s="1"/>
  <c r="F24" i="1" s="1"/>
  <c r="E22" i="1"/>
  <c r="E23" i="1" s="1"/>
  <c r="E24" i="1" s="1"/>
  <c r="D20" i="1"/>
  <c r="D22" i="1" s="1"/>
  <c r="D23" i="1" s="1"/>
  <c r="D24" i="1" s="1"/>
  <c r="C20" i="1"/>
  <c r="C18" i="1"/>
  <c r="C22" i="1" s="1"/>
  <c r="C23" i="1" s="1"/>
  <c r="C24" i="1" s="1"/>
  <c r="B20" i="1"/>
  <c r="B19" i="1"/>
  <c r="B18" i="1"/>
  <c r="B21" i="1"/>
  <c r="B22" i="1" l="1"/>
  <c r="B23" i="1" s="1"/>
  <c r="B24" i="1" s="1"/>
</calcChain>
</file>

<file path=xl/sharedStrings.xml><?xml version="1.0" encoding="utf-8"?>
<sst xmlns="http://schemas.openxmlformats.org/spreadsheetml/2006/main" count="59" uniqueCount="55">
  <si>
    <t>Poll tx ts</t>
  </si>
  <si>
    <t>resp rx ts</t>
  </si>
  <si>
    <t>GOOD</t>
  </si>
  <si>
    <t>final tx ts</t>
  </si>
  <si>
    <t>Poll tx ts NUM</t>
  </si>
  <si>
    <t>resp rx ts NUM</t>
  </si>
  <si>
    <t>final tx ts NUM</t>
  </si>
  <si>
    <t>DIST</t>
  </si>
  <si>
    <t>Rb</t>
  </si>
  <si>
    <t>Ra</t>
  </si>
  <si>
    <t>Da</t>
  </si>
  <si>
    <t>Db</t>
  </si>
  <si>
    <t>tof</t>
  </si>
  <si>
    <t>tof_dtu</t>
  </si>
  <si>
    <t xml:space="preserve">tof </t>
  </si>
  <si>
    <t xml:space="preserve">distance </t>
  </si>
  <si>
    <t>Poll tx ts 32 NUM</t>
  </si>
  <si>
    <t>resp rx ts 32 NUM</t>
  </si>
  <si>
    <t>final tx ts 32 NUM</t>
  </si>
  <si>
    <t>Speed of light</t>
  </si>
  <si>
    <t>uwbtime to normal time</t>
  </si>
  <si>
    <t>Poll rx ts</t>
  </si>
  <si>
    <t>resp tx ts</t>
  </si>
  <si>
    <t>final rx ts</t>
  </si>
  <si>
    <t>71ed2834</t>
  </si>
  <si>
    <t>81296ced</t>
  </si>
  <si>
    <t>8d45ac34</t>
  </si>
  <si>
    <t>c3e3bb6e</t>
  </si>
  <si>
    <t>d31ffa34</t>
  </si>
  <si>
    <t>df3c36ed</t>
  </si>
  <si>
    <t>07BD3B834</t>
  </si>
  <si>
    <t>B2626E00</t>
  </si>
  <si>
    <t>C19EAE34</t>
  </si>
  <si>
    <t>CDBAEB73</t>
  </si>
  <si>
    <t>0607B3234</t>
  </si>
  <si>
    <t>06FB77854</t>
  </si>
  <si>
    <t>05063DE34</t>
  </si>
  <si>
    <t>05FA02395</t>
  </si>
  <si>
    <t>06BBC6234</t>
  </si>
  <si>
    <t>95D543F7</t>
  </si>
  <si>
    <t>A5118234</t>
  </si>
  <si>
    <t>B12DBEA9</t>
  </si>
  <si>
    <t>Bad</t>
  </si>
  <si>
    <t>0B0618E34</t>
  </si>
  <si>
    <t>0BF9DD5AA</t>
  </si>
  <si>
    <t>0FFFFF761</t>
  </si>
  <si>
    <t>68732E11</t>
  </si>
  <si>
    <t>77AF6E34</t>
  </si>
  <si>
    <t>83CBAA50</t>
  </si>
  <si>
    <t>1A282000</t>
  </si>
  <si>
    <t>296526A7</t>
  </si>
  <si>
    <t>F885FF7E</t>
  </si>
  <si>
    <t>7C1FE00</t>
  </si>
  <si>
    <t>13DEFB12</t>
  </si>
  <si>
    <t>35816634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</si>
</sst>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11" fontId="0" fillId="0" borderId="0" xfId="0" quotePrefix="1" applyNumberFormat="1"/>
    <xf numFmtId="0" fontId="2" fillId="2" borderId="0" xfId="2"/>
    <xf numFmtId="0" fontId="3" fillId="3" borderId="0" xfId="3"/>
    <xf numFmtId="166" fontId="0" fillId="0" borderId="0" xfId="1" applyNumberFormat="1" applyFont="1"/>
  </cellXfs>
  <cellStyles count="4"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F12" sqref="F12"/>
    </sheetView>
  </sheetViews>
  <sheetFormatPr defaultRowHeight="15" x14ac:dyDescent="0.25"/>
  <cols>
    <col min="1" max="1" width="23" bestFit="1" customWidth="1"/>
    <col min="2" max="5" width="14.28515625" bestFit="1" customWidth="1"/>
    <col min="6" max="6" width="15" bestFit="1" customWidth="1"/>
  </cols>
  <sheetData>
    <row r="1" spans="1:7" x14ac:dyDescent="0.25">
      <c r="A1" t="s">
        <v>19</v>
      </c>
      <c r="B1">
        <v>299702547</v>
      </c>
    </row>
    <row r="2" spans="1:7" x14ac:dyDescent="0.25">
      <c r="A2" t="s">
        <v>20</v>
      </c>
      <c r="B2">
        <f>(1/499200000/128)</f>
        <v>1.5650040064102565E-11</v>
      </c>
    </row>
    <row r="4" spans="1:7" x14ac:dyDescent="0.25">
      <c r="B4" s="3" t="s">
        <v>2</v>
      </c>
      <c r="C4" s="3" t="s">
        <v>2</v>
      </c>
      <c r="D4" s="3" t="s">
        <v>2</v>
      </c>
      <c r="E4" s="4" t="s">
        <v>42</v>
      </c>
      <c r="F4" s="4" t="s">
        <v>42</v>
      </c>
      <c r="G4" s="4" t="s">
        <v>42</v>
      </c>
    </row>
    <row r="5" spans="1:7" x14ac:dyDescent="0.25">
      <c r="A5" t="s">
        <v>0</v>
      </c>
      <c r="B5" t="s">
        <v>24</v>
      </c>
      <c r="C5" t="s">
        <v>34</v>
      </c>
      <c r="D5" t="s">
        <v>36</v>
      </c>
      <c r="E5" t="s">
        <v>43</v>
      </c>
      <c r="F5" t="s">
        <v>49</v>
      </c>
    </row>
    <row r="6" spans="1:7" x14ac:dyDescent="0.25">
      <c r="A6" t="s">
        <v>1</v>
      </c>
      <c r="B6" t="s">
        <v>25</v>
      </c>
      <c r="C6" t="s">
        <v>35</v>
      </c>
      <c r="D6" t="s">
        <v>37</v>
      </c>
      <c r="E6" t="s">
        <v>44</v>
      </c>
      <c r="F6" t="s">
        <v>50</v>
      </c>
    </row>
    <row r="7" spans="1:7" x14ac:dyDescent="0.25">
      <c r="A7" t="s">
        <v>3</v>
      </c>
      <c r="B7" s="2" t="s">
        <v>26</v>
      </c>
      <c r="C7" t="s">
        <v>30</v>
      </c>
      <c r="D7" t="s">
        <v>38</v>
      </c>
      <c r="E7" t="s">
        <v>45</v>
      </c>
      <c r="F7" s="1" t="s">
        <v>54</v>
      </c>
    </row>
    <row r="8" spans="1:7" x14ac:dyDescent="0.25">
      <c r="A8" t="s">
        <v>21</v>
      </c>
      <c r="B8" t="s">
        <v>27</v>
      </c>
      <c r="C8" t="s">
        <v>31</v>
      </c>
      <c r="D8" t="s">
        <v>39</v>
      </c>
      <c r="E8" s="2" t="s">
        <v>46</v>
      </c>
      <c r="F8" t="s">
        <v>51</v>
      </c>
    </row>
    <row r="9" spans="1:7" x14ac:dyDescent="0.25">
      <c r="A9" t="s">
        <v>22</v>
      </c>
      <c r="B9" t="s">
        <v>28</v>
      </c>
      <c r="C9" t="s">
        <v>32</v>
      </c>
      <c r="D9" t="s">
        <v>40</v>
      </c>
      <c r="E9" t="s">
        <v>47</v>
      </c>
      <c r="F9" t="s">
        <v>52</v>
      </c>
    </row>
    <row r="10" spans="1:7" x14ac:dyDescent="0.25">
      <c r="A10" t="s">
        <v>23</v>
      </c>
      <c r="B10" t="s">
        <v>29</v>
      </c>
      <c r="C10" t="s">
        <v>33</v>
      </c>
      <c r="D10" t="s">
        <v>41</v>
      </c>
      <c r="E10" t="s">
        <v>48</v>
      </c>
      <c r="F10" t="s">
        <v>53</v>
      </c>
    </row>
    <row r="11" spans="1:7" x14ac:dyDescent="0.25">
      <c r="A11" t="s">
        <v>7</v>
      </c>
      <c r="B11">
        <v>0.76</v>
      </c>
      <c r="C11">
        <v>0.69</v>
      </c>
      <c r="D11">
        <v>1.1599999999999999</v>
      </c>
      <c r="E11">
        <v>208</v>
      </c>
      <c r="F11">
        <v>13360</v>
      </c>
    </row>
    <row r="12" spans="1:7" x14ac:dyDescent="0.25">
      <c r="A12" t="s">
        <v>4</v>
      </c>
      <c r="B12" s="5">
        <f>HEX2DEC(B5)</f>
        <v>1911367732</v>
      </c>
      <c r="C12" s="5">
        <f>HEX2DEC(C5)</f>
        <v>1618686516</v>
      </c>
      <c r="D12" s="5">
        <f>HEX2DEC(D5)</f>
        <v>1348722228</v>
      </c>
      <c r="E12" s="5">
        <f>HEX2DEC(E5)</f>
        <v>2959183412</v>
      </c>
      <c r="F12" s="5">
        <f>HEX2DEC(F5)</f>
        <v>438837248</v>
      </c>
    </row>
    <row r="13" spans="1:7" x14ac:dyDescent="0.25">
      <c r="A13" t="s">
        <v>5</v>
      </c>
      <c r="B13" s="5">
        <f>HEX2DEC(B6)</f>
        <v>2166975725</v>
      </c>
      <c r="C13" s="5">
        <f>HEX2DEC(C6)</f>
        <v>1874294868</v>
      </c>
      <c r="D13" s="5">
        <f>HEX2DEC(D6)</f>
        <v>1604330389</v>
      </c>
      <c r="E13" s="5">
        <f>HEX2DEC(E6)</f>
        <v>3214792106</v>
      </c>
      <c r="F13" s="5">
        <f>HEX2DEC(F6)</f>
        <v>694494887</v>
      </c>
    </row>
    <row r="14" spans="1:7" x14ac:dyDescent="0.25">
      <c r="A14" t="s">
        <v>6</v>
      </c>
      <c r="B14" s="5">
        <f>HEX2DEC(B7)</f>
        <v>2370153524</v>
      </c>
      <c r="C14" s="5">
        <f>HEX2DEC(C7)</f>
        <v>2077472820</v>
      </c>
      <c r="D14" s="5">
        <f>HEX2DEC(D7)</f>
        <v>1807508020</v>
      </c>
      <c r="E14" s="5">
        <f>HEX2DEC(E7)</f>
        <v>4294965089</v>
      </c>
      <c r="F14" s="5">
        <f>HEX2DEC(F7)</f>
        <v>897672756</v>
      </c>
    </row>
    <row r="15" spans="1:7" x14ac:dyDescent="0.25">
      <c r="A15" t="s">
        <v>16</v>
      </c>
      <c r="B15" s="5">
        <f>HEX2DEC(B8)</f>
        <v>3286481774</v>
      </c>
      <c r="C15" s="5">
        <f>HEX2DEC(C8)</f>
        <v>2992795136</v>
      </c>
      <c r="D15" s="5">
        <f>HEX2DEC(D8)</f>
        <v>2513781751</v>
      </c>
      <c r="E15" s="5">
        <f>HEX2DEC(E8)</f>
        <v>1752378897</v>
      </c>
      <c r="F15" s="5">
        <f>HEX2DEC(F8)</f>
        <v>4169531262</v>
      </c>
    </row>
    <row r="16" spans="1:7" x14ac:dyDescent="0.25">
      <c r="A16" t="s">
        <v>17</v>
      </c>
      <c r="B16" s="5">
        <f>HEX2DEC(B9)</f>
        <v>3542088244</v>
      </c>
      <c r="C16" s="5">
        <f>HEX2DEC(C9)</f>
        <v>3248401972</v>
      </c>
      <c r="D16" s="5">
        <f>HEX2DEC(D9)</f>
        <v>2769388084</v>
      </c>
      <c r="E16" s="5">
        <f>HEX2DEC(E9)</f>
        <v>2007985716</v>
      </c>
      <c r="F16" s="5">
        <f>HEX2DEC(F9)</f>
        <v>130153984</v>
      </c>
    </row>
    <row r="17" spans="1:6" x14ac:dyDescent="0.25">
      <c r="A17" t="s">
        <v>18</v>
      </c>
      <c r="B17" s="5">
        <f>HEX2DEC(B10)</f>
        <v>3745265389</v>
      </c>
      <c r="C17" s="5">
        <f>HEX2DEC(C10)</f>
        <v>3451579251</v>
      </c>
      <c r="D17" s="5">
        <f>HEX2DEC(D10)</f>
        <v>2972565161</v>
      </c>
      <c r="E17" s="5">
        <f>HEX2DEC(E10)</f>
        <v>2211162704</v>
      </c>
      <c r="F17" s="5">
        <f>HEX2DEC(F10)</f>
        <v>333380370</v>
      </c>
    </row>
    <row r="18" spans="1:6" x14ac:dyDescent="0.25">
      <c r="A18" t="s">
        <v>9</v>
      </c>
      <c r="B18" s="5">
        <f>B13-B12</f>
        <v>255607993</v>
      </c>
      <c r="C18" s="5">
        <f>C13-C12</f>
        <v>255608352</v>
      </c>
      <c r="D18" s="5">
        <f>D13-D12</f>
        <v>255608161</v>
      </c>
      <c r="E18" s="5">
        <f>E13-E12</f>
        <v>255608694</v>
      </c>
      <c r="F18" s="5">
        <f>F13-F12</f>
        <v>255657639</v>
      </c>
    </row>
    <row r="19" spans="1:6" x14ac:dyDescent="0.25">
      <c r="A19" t="s">
        <v>8</v>
      </c>
      <c r="B19" s="5">
        <f>B17-B16</f>
        <v>203177145</v>
      </c>
      <c r="C19" s="5">
        <f>C17-C16</f>
        <v>203177279</v>
      </c>
      <c r="D19" s="5">
        <f>D17-D16</f>
        <v>203177077</v>
      </c>
      <c r="E19" s="5">
        <f>E17-E16</f>
        <v>203176988</v>
      </c>
      <c r="F19" s="5">
        <f>F17-F16</f>
        <v>203226386</v>
      </c>
    </row>
    <row r="20" spans="1:6" x14ac:dyDescent="0.25">
      <c r="A20" t="s">
        <v>10</v>
      </c>
      <c r="B20" s="5">
        <f>B14-B13</f>
        <v>203177799</v>
      </c>
      <c r="C20" s="5">
        <f>C14-C13</f>
        <v>203177952</v>
      </c>
      <c r="D20" s="5">
        <f>D14-D13</f>
        <v>203177631</v>
      </c>
      <c r="E20" s="5">
        <f>E14-E13</f>
        <v>1080172983</v>
      </c>
      <c r="F20" s="5">
        <f>F14-F13</f>
        <v>203177869</v>
      </c>
    </row>
    <row r="21" spans="1:6" x14ac:dyDescent="0.25">
      <c r="A21" t="s">
        <v>11</v>
      </c>
      <c r="B21" s="5">
        <f>B16-B15</f>
        <v>255606470</v>
      </c>
      <c r="C21" s="5">
        <f>C16-C15</f>
        <v>255606836</v>
      </c>
      <c r="D21" s="5">
        <f>D16-D15</f>
        <v>255606333</v>
      </c>
      <c r="E21" s="5">
        <f>E16-E15</f>
        <v>255606819</v>
      </c>
      <c r="F21" s="5">
        <f>F16-F15</f>
        <v>-4039377278</v>
      </c>
    </row>
    <row r="22" spans="1:6" x14ac:dyDescent="0.25">
      <c r="A22" t="s">
        <v>13</v>
      </c>
      <c r="B22">
        <f>(B18*B19-B20*B21)/(B18+B19+B20+B21)</f>
        <v>155.05329555522115</v>
      </c>
      <c r="C22">
        <f>(C18*C19-C20*C21)/(C18+C19+C20+C21)</f>
        <v>148.21026432413794</v>
      </c>
      <c r="D22">
        <f>(D18*D19-D20*D21)/(D18+D19+D20+D21)</f>
        <v>250.44627454703956</v>
      </c>
      <c r="E22">
        <f>(E18*E19-E20*E21)/(E18+E19+E20+E21)</f>
        <v>-124913678.32461745</v>
      </c>
      <c r="F22">
        <f>(F18*F19-F20*F21)/(F18+F19+F20+F21)</f>
        <v>-258391161.68794355</v>
      </c>
    </row>
    <row r="23" spans="1:6" x14ac:dyDescent="0.25">
      <c r="A23" t="s">
        <v>14</v>
      </c>
      <c r="B23">
        <f>(1/499200000/128) * B22</f>
        <v>2.4265902875103471E-9</v>
      </c>
      <c r="C23">
        <f>(1/499200000/128) * C22</f>
        <v>2.3194965745839896E-9</v>
      </c>
      <c r="D23">
        <f>(1/499200000/128) * D22</f>
        <v>3.9194942305663996E-9</v>
      </c>
      <c r="E23">
        <f>(1/499200000/128) * E22</f>
        <v>-1.9549040703346833E-3</v>
      </c>
      <c r="F23">
        <f>(1/499200000/128) * F22</f>
        <v>-4.0438320326263199E-3</v>
      </c>
    </row>
    <row r="24" spans="1:6" x14ac:dyDescent="0.25">
      <c r="A24" t="s">
        <v>15</v>
      </c>
      <c r="B24">
        <f>B23*299702547</f>
        <v>0.72725528969231334</v>
      </c>
      <c r="C24">
        <f>C23*299702547</f>
        <v>0.69515903116059719</v>
      </c>
      <c r="D24">
        <f>D23*299702547</f>
        <v>1.1746824038525552</v>
      </c>
      <c r="E24">
        <f>E23*299702547</f>
        <v>-585889.72901997168</v>
      </c>
      <c r="F24">
        <f>F23*299702547</f>
        <v>-1211946.7598182952</v>
      </c>
    </row>
    <row r="27" spans="1:6" x14ac:dyDescent="0.25">
      <c r="A27" t="s">
        <v>12</v>
      </c>
      <c r="B27">
        <f>B11/$B$1</f>
        <v>2.5358476516384092E-9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2017-10-26T23:09:29Z</dcterms:created>
  <dcterms:modified xsi:type="dcterms:W3CDTF">2017-11-02T03:50:35Z</dcterms:modified>
</cp:coreProperties>
</file>