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7" i="1" l="1"/>
  <c r="G27" i="1" s="1"/>
  <c r="F28" i="1"/>
  <c r="G26" i="1"/>
  <c r="F26" i="1"/>
  <c r="F11" i="1"/>
  <c r="F24" i="1"/>
  <c r="G24" i="1" s="1"/>
  <c r="G25" i="1"/>
  <c r="F25" i="1"/>
  <c r="G11" i="1"/>
  <c r="G14" i="1"/>
  <c r="G16" i="1"/>
  <c r="G17" i="1"/>
  <c r="F12" i="1"/>
  <c r="G12" i="1" s="1"/>
  <c r="F13" i="1"/>
  <c r="G13" i="1" s="1"/>
  <c r="F14" i="1"/>
  <c r="F15" i="1"/>
  <c r="G15" i="1" s="1"/>
  <c r="F16" i="1"/>
  <c r="F17" i="1"/>
  <c r="G10" i="1"/>
  <c r="F10" i="1"/>
</calcChain>
</file>

<file path=xl/sharedStrings.xml><?xml version="1.0" encoding="utf-8"?>
<sst xmlns="http://schemas.openxmlformats.org/spreadsheetml/2006/main" count="113" uniqueCount="57">
  <si>
    <t>Datalogger PCB price analisis</t>
  </si>
  <si>
    <t>Item</t>
  </si>
  <si>
    <t># of layers</t>
  </si>
  <si>
    <t>Silkscreen on top</t>
  </si>
  <si>
    <t>Size mm (in)</t>
  </si>
  <si>
    <t>Datalogger</t>
  </si>
  <si>
    <t>4x4</t>
  </si>
  <si>
    <t>yes</t>
  </si>
  <si>
    <t>#</t>
  </si>
  <si>
    <t>Company name</t>
  </si>
  <si>
    <t>Total price</t>
  </si>
  <si>
    <t>Unit price</t>
  </si>
  <si>
    <t>Silkscreen on Bottom</t>
  </si>
  <si>
    <t>no</t>
  </si>
  <si>
    <t>Silkcreen color</t>
  </si>
  <si>
    <t>SolderMask color</t>
  </si>
  <si>
    <t>Board Thickness</t>
  </si>
  <si>
    <t>Surface Finish</t>
  </si>
  <si>
    <t>Comparative unit price</t>
  </si>
  <si>
    <t>Location</t>
  </si>
  <si>
    <t>Website</t>
  </si>
  <si>
    <t>Microensambles</t>
  </si>
  <si>
    <t>Dólar</t>
  </si>
  <si>
    <t>Colombia</t>
  </si>
  <si>
    <t>http://www.microensamble.com</t>
  </si>
  <si>
    <t>Lead time</t>
  </si>
  <si>
    <t>10 days</t>
  </si>
  <si>
    <t>Blue</t>
  </si>
  <si>
    <t>white</t>
  </si>
  <si>
    <t>(HASL)</t>
  </si>
  <si>
    <t>Prototyping prices</t>
  </si>
  <si>
    <t>Quantity</t>
  </si>
  <si>
    <t>Test</t>
  </si>
  <si>
    <t>AOI/ET</t>
  </si>
  <si>
    <t>Silver Circuits</t>
  </si>
  <si>
    <t>Malaysya</t>
  </si>
  <si>
    <t>http://www.custompcb.com/</t>
  </si>
  <si>
    <t>Normal Run</t>
  </si>
  <si>
    <t>Flying Probe</t>
  </si>
  <si>
    <t>Green</t>
  </si>
  <si>
    <t>1.6mm</t>
  </si>
  <si>
    <t>HASL</t>
  </si>
  <si>
    <t>Advanced Circuits</t>
  </si>
  <si>
    <t>USA</t>
  </si>
  <si>
    <t>ET</t>
  </si>
  <si>
    <t>green</t>
  </si>
  <si>
    <t>lead free HASL</t>
  </si>
  <si>
    <t>3 days</t>
  </si>
  <si>
    <t>https://www.my4pcb.com</t>
  </si>
  <si>
    <t>Microcircuitos</t>
  </si>
  <si>
    <t>blue</t>
  </si>
  <si>
    <t>http://www.pcbmicrocircuitos.com/</t>
  </si>
  <si>
    <t>AG</t>
  </si>
  <si>
    <t>none</t>
  </si>
  <si>
    <t>http://www.customcircuitboards.com</t>
  </si>
  <si>
    <t>Custom Circuits</t>
  </si>
  <si>
    <t>OSH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</si>
</sst>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2"/>
    <xf numFmtId="44" fontId="0" fillId="0" borderId="0" xfId="1" applyFont="1"/>
    <xf numFmtId="0" fontId="0" fillId="3" borderId="0" xfId="0" applyFill="1"/>
    <xf numFmtId="0" fontId="3" fillId="3" borderId="0" xfId="0" applyFont="1" applyFill="1"/>
    <xf numFmtId="0" fontId="0" fillId="4" borderId="0" xfId="0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ustomcircuitboards.com/" TargetMode="External"/><Relationship Id="rId3" Type="http://schemas.openxmlformats.org/officeDocument/2006/relationships/hyperlink" Target="http://www.microensamble.com/" TargetMode="External"/><Relationship Id="rId7" Type="http://schemas.openxmlformats.org/officeDocument/2006/relationships/hyperlink" Target="http://www.customcircuitboards.com/" TargetMode="External"/><Relationship Id="rId2" Type="http://schemas.openxmlformats.org/officeDocument/2006/relationships/hyperlink" Target="http://www.custompcb.com/" TargetMode="External"/><Relationship Id="rId1" Type="http://schemas.openxmlformats.org/officeDocument/2006/relationships/hyperlink" Target="http://www.microensamble.com/" TargetMode="External"/><Relationship Id="rId6" Type="http://schemas.openxmlformats.org/officeDocument/2006/relationships/hyperlink" Target="http://www.pcbmicrocircuitos.com/" TargetMode="External"/><Relationship Id="rId5" Type="http://schemas.openxmlformats.org/officeDocument/2006/relationships/hyperlink" Target="http://www.pcbmicrocircuitos.com/" TargetMode="External"/><Relationship Id="rId4" Type="http://schemas.openxmlformats.org/officeDocument/2006/relationships/hyperlink" Target="http://www.custompcb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B15" sqref="B15"/>
    </sheetView>
  </sheetViews>
  <sheetFormatPr baseColWidth="10" defaultColWidth="9.140625" defaultRowHeight="15" x14ac:dyDescent="0.25"/>
  <cols>
    <col min="1" max="1" width="2" bestFit="1" customWidth="1"/>
    <col min="2" max="2" width="16.85546875" bestFit="1" customWidth="1"/>
    <col min="3" max="3" width="12" bestFit="1" customWidth="1"/>
    <col min="4" max="4" width="9.7109375" bestFit="1" customWidth="1"/>
    <col min="5" max="5" width="13" bestFit="1" customWidth="1"/>
    <col min="6" max="6" width="16.28515625" bestFit="1" customWidth="1"/>
    <col min="7" max="7" width="21.42578125" bestFit="1" customWidth="1"/>
    <col min="8" max="8" width="21.42578125" customWidth="1"/>
    <col min="9" max="9" width="14" bestFit="1" customWidth="1"/>
    <col min="10" max="10" width="16.28515625" bestFit="1" customWidth="1"/>
    <col min="11" max="11" width="15.140625" bestFit="1" customWidth="1"/>
    <col min="12" max="12" width="13.85546875" bestFit="1" customWidth="1"/>
    <col min="14" max="14" width="30.7109375" bestFit="1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4" spans="1:14" x14ac:dyDescent="0.25">
      <c r="A4" t="s">
        <v>8</v>
      </c>
      <c r="B4" t="s">
        <v>1</v>
      </c>
      <c r="C4" t="s">
        <v>4</v>
      </c>
      <c r="E4" t="s">
        <v>2</v>
      </c>
      <c r="F4" t="s">
        <v>3</v>
      </c>
      <c r="G4" t="s">
        <v>12</v>
      </c>
    </row>
    <row r="5" spans="1:14" x14ac:dyDescent="0.25">
      <c r="A5">
        <v>1</v>
      </c>
      <c r="B5" t="s">
        <v>5</v>
      </c>
      <c r="C5" t="s">
        <v>6</v>
      </c>
      <c r="E5">
        <v>2</v>
      </c>
      <c r="F5" t="s">
        <v>7</v>
      </c>
      <c r="G5" t="s">
        <v>13</v>
      </c>
      <c r="I5" s="3" t="s">
        <v>22</v>
      </c>
    </row>
    <row r="6" spans="1:14" x14ac:dyDescent="0.25">
      <c r="I6" s="3">
        <v>2000</v>
      </c>
    </row>
    <row r="8" spans="1:14" x14ac:dyDescent="0.25">
      <c r="A8" s="1" t="s">
        <v>30</v>
      </c>
      <c r="B8" s="1"/>
    </row>
    <row r="9" spans="1:14" x14ac:dyDescent="0.25">
      <c r="A9" t="s">
        <v>8</v>
      </c>
      <c r="B9" t="s">
        <v>9</v>
      </c>
      <c r="C9" t="s">
        <v>31</v>
      </c>
      <c r="D9" t="s">
        <v>25</v>
      </c>
      <c r="E9" t="s">
        <v>10</v>
      </c>
      <c r="F9" t="s">
        <v>11</v>
      </c>
      <c r="G9" t="s">
        <v>18</v>
      </c>
      <c r="H9" t="s">
        <v>32</v>
      </c>
      <c r="I9" t="s">
        <v>14</v>
      </c>
      <c r="J9" t="s">
        <v>15</v>
      </c>
      <c r="K9" t="s">
        <v>16</v>
      </c>
      <c r="L9" t="s">
        <v>17</v>
      </c>
      <c r="M9" t="s">
        <v>19</v>
      </c>
      <c r="N9" t="s">
        <v>20</v>
      </c>
    </row>
    <row r="10" spans="1:14" x14ac:dyDescent="0.25">
      <c r="A10">
        <v>1</v>
      </c>
      <c r="B10" t="s">
        <v>21</v>
      </c>
      <c r="C10">
        <v>4</v>
      </c>
      <c r="D10" t="s">
        <v>26</v>
      </c>
      <c r="E10" s="5">
        <v>104400</v>
      </c>
      <c r="F10" s="5">
        <f>E10/C10</f>
        <v>26100</v>
      </c>
      <c r="G10" s="5">
        <f>IF(F10&gt;500,F10/$I$6,F10)</f>
        <v>13.05</v>
      </c>
      <c r="H10" s="5" t="s">
        <v>33</v>
      </c>
      <c r="I10" t="s">
        <v>27</v>
      </c>
      <c r="J10" t="s">
        <v>28</v>
      </c>
      <c r="K10" t="s">
        <v>40</v>
      </c>
      <c r="L10" t="s">
        <v>29</v>
      </c>
      <c r="M10" t="s">
        <v>23</v>
      </c>
      <c r="N10" s="4" t="s">
        <v>24</v>
      </c>
    </row>
    <row r="11" spans="1:14" x14ac:dyDescent="0.25">
      <c r="A11">
        <v>2</v>
      </c>
      <c r="B11" t="s">
        <v>34</v>
      </c>
      <c r="C11">
        <v>4</v>
      </c>
      <c r="E11">
        <v>100</v>
      </c>
      <c r="F11" s="5">
        <f>E11/C11</f>
        <v>25</v>
      </c>
      <c r="G11" s="5">
        <f t="shared" ref="G11:G17" si="0">IF(F11&gt;500,F11/$I$6,F11)</f>
        <v>25</v>
      </c>
      <c r="H11" t="s">
        <v>38</v>
      </c>
      <c r="I11" t="s">
        <v>39</v>
      </c>
      <c r="J11" t="s">
        <v>28</v>
      </c>
      <c r="L11" t="s">
        <v>41</v>
      </c>
      <c r="M11" t="s">
        <v>35</v>
      </c>
      <c r="N11" s="4" t="s">
        <v>36</v>
      </c>
    </row>
    <row r="12" spans="1:14" x14ac:dyDescent="0.25">
      <c r="A12">
        <v>3</v>
      </c>
      <c r="B12" t="s">
        <v>42</v>
      </c>
      <c r="C12">
        <v>4</v>
      </c>
      <c r="D12" t="s">
        <v>47</v>
      </c>
      <c r="E12">
        <v>407.68</v>
      </c>
      <c r="F12" s="5">
        <f t="shared" ref="F11:F17" si="1">E12/C12</f>
        <v>101.92</v>
      </c>
      <c r="G12" s="5">
        <f t="shared" si="0"/>
        <v>101.92</v>
      </c>
      <c r="H12" t="s">
        <v>44</v>
      </c>
      <c r="I12" t="s">
        <v>45</v>
      </c>
      <c r="J12" t="s">
        <v>28</v>
      </c>
      <c r="K12" t="s">
        <v>40</v>
      </c>
      <c r="L12" t="s">
        <v>46</v>
      </c>
      <c r="M12" t="s">
        <v>43</v>
      </c>
      <c r="N12" t="s">
        <v>48</v>
      </c>
    </row>
    <row r="13" spans="1:14" x14ac:dyDescent="0.25">
      <c r="A13">
        <v>4</v>
      </c>
      <c r="B13" t="s">
        <v>49</v>
      </c>
      <c r="C13">
        <v>3</v>
      </c>
      <c r="D13" t="s">
        <v>26</v>
      </c>
      <c r="E13">
        <v>145000</v>
      </c>
      <c r="F13" s="5">
        <f t="shared" si="1"/>
        <v>48333.333333333336</v>
      </c>
      <c r="G13" s="5">
        <f t="shared" si="0"/>
        <v>24.166666666666668</v>
      </c>
      <c r="H13" s="7" t="s">
        <v>53</v>
      </c>
      <c r="I13" t="s">
        <v>50</v>
      </c>
      <c r="J13" t="s">
        <v>28</v>
      </c>
      <c r="K13" t="s">
        <v>40</v>
      </c>
      <c r="L13" s="6" t="s">
        <v>52</v>
      </c>
      <c r="M13" t="s">
        <v>23</v>
      </c>
      <c r="N13" s="4" t="s">
        <v>51</v>
      </c>
    </row>
    <row r="14" spans="1:14" x14ac:dyDescent="0.25">
      <c r="A14">
        <v>5</v>
      </c>
      <c r="B14" t="s">
        <v>55</v>
      </c>
      <c r="F14" s="5" t="e">
        <f t="shared" si="1"/>
        <v>#DIV/0!</v>
      </c>
      <c r="G14" s="5" t="e">
        <f t="shared" si="0"/>
        <v>#DIV/0!</v>
      </c>
      <c r="M14" t="s">
        <v>43</v>
      </c>
      <c r="N14" s="4" t="s">
        <v>54</v>
      </c>
    </row>
    <row r="15" spans="1:14" x14ac:dyDescent="0.25">
      <c r="A15">
        <v>6</v>
      </c>
      <c r="B15" s="8" t="s">
        <v>56</v>
      </c>
      <c r="C15">
        <v>3</v>
      </c>
      <c r="E15">
        <v>12.15</v>
      </c>
      <c r="F15" s="5">
        <f t="shared" si="1"/>
        <v>4.05</v>
      </c>
      <c r="G15" s="5">
        <f t="shared" si="0"/>
        <v>4.05</v>
      </c>
    </row>
    <row r="16" spans="1:14" x14ac:dyDescent="0.25">
      <c r="A16">
        <v>7</v>
      </c>
      <c r="F16" s="5" t="e">
        <f t="shared" si="1"/>
        <v>#DIV/0!</v>
      </c>
      <c r="G16" s="5" t="e">
        <f t="shared" si="0"/>
        <v>#DIV/0!</v>
      </c>
    </row>
    <row r="17" spans="1:14" x14ac:dyDescent="0.25">
      <c r="A17">
        <v>8</v>
      </c>
      <c r="F17" s="5" t="e">
        <f t="shared" si="1"/>
        <v>#DIV/0!</v>
      </c>
      <c r="G17" s="5" t="e">
        <f t="shared" si="0"/>
        <v>#DIV/0!</v>
      </c>
    </row>
    <row r="22" spans="1:14" x14ac:dyDescent="0.25">
      <c r="A22" s="1" t="s">
        <v>37</v>
      </c>
      <c r="B22" s="1"/>
    </row>
    <row r="23" spans="1:14" x14ac:dyDescent="0.25">
      <c r="A23" t="s">
        <v>8</v>
      </c>
      <c r="B23" t="s">
        <v>9</v>
      </c>
      <c r="C23" t="s">
        <v>31</v>
      </c>
      <c r="D23" t="s">
        <v>25</v>
      </c>
      <c r="E23" t="s">
        <v>10</v>
      </c>
      <c r="F23" t="s">
        <v>11</v>
      </c>
      <c r="G23" t="s">
        <v>18</v>
      </c>
      <c r="H23" t="s">
        <v>32</v>
      </c>
      <c r="I23" t="s">
        <v>14</v>
      </c>
      <c r="J23" t="s">
        <v>15</v>
      </c>
      <c r="K23" t="s">
        <v>16</v>
      </c>
      <c r="L23" t="s">
        <v>17</v>
      </c>
      <c r="M23" t="s">
        <v>19</v>
      </c>
      <c r="N23" t="s">
        <v>20</v>
      </c>
    </row>
    <row r="24" spans="1:14" x14ac:dyDescent="0.25">
      <c r="A24">
        <v>1</v>
      </c>
      <c r="B24" t="s">
        <v>21</v>
      </c>
      <c r="C24">
        <v>100</v>
      </c>
      <c r="D24" t="s">
        <v>26</v>
      </c>
      <c r="E24" s="5"/>
      <c r="F24" s="5">
        <f>E24/C24</f>
        <v>0</v>
      </c>
      <c r="G24" s="5">
        <f>IF(F24&gt;500,F24/$I$6,F24)</f>
        <v>0</v>
      </c>
      <c r="H24" s="5" t="s">
        <v>33</v>
      </c>
      <c r="I24" t="s">
        <v>27</v>
      </c>
      <c r="J24" t="s">
        <v>28</v>
      </c>
      <c r="K24" t="s">
        <v>40</v>
      </c>
      <c r="L24" t="s">
        <v>29</v>
      </c>
      <c r="M24" t="s">
        <v>23</v>
      </c>
      <c r="N24" s="4" t="s">
        <v>24</v>
      </c>
    </row>
    <row r="25" spans="1:14" x14ac:dyDescent="0.25">
      <c r="A25">
        <v>2</v>
      </c>
      <c r="B25" t="s">
        <v>34</v>
      </c>
      <c r="C25">
        <v>100</v>
      </c>
      <c r="E25" s="5">
        <v>250</v>
      </c>
      <c r="F25" s="5">
        <f>E25/C25</f>
        <v>2.5</v>
      </c>
      <c r="G25" s="5">
        <f>IF(F25&gt;500,F25/$I$6,F25)</f>
        <v>2.5</v>
      </c>
      <c r="M25" t="s">
        <v>35</v>
      </c>
      <c r="N25" s="4" t="s">
        <v>36</v>
      </c>
    </row>
    <row r="26" spans="1:14" x14ac:dyDescent="0.25">
      <c r="A26">
        <v>3</v>
      </c>
      <c r="B26" t="s">
        <v>42</v>
      </c>
      <c r="C26">
        <v>100</v>
      </c>
      <c r="D26" t="s">
        <v>47</v>
      </c>
      <c r="E26" s="5">
        <v>563.39</v>
      </c>
      <c r="F26" s="5">
        <f>E26/C26</f>
        <v>5.6338999999999997</v>
      </c>
      <c r="G26" s="5">
        <f>IF(F26&gt;500,F26/$I$6,F26)</f>
        <v>5.6338999999999997</v>
      </c>
      <c r="H26" t="s">
        <v>44</v>
      </c>
      <c r="I26" t="s">
        <v>45</v>
      </c>
      <c r="J26" t="s">
        <v>28</v>
      </c>
      <c r="K26" t="s">
        <v>40</v>
      </c>
      <c r="L26" t="s">
        <v>46</v>
      </c>
      <c r="M26" t="s">
        <v>43</v>
      </c>
      <c r="N26" t="s">
        <v>48</v>
      </c>
    </row>
    <row r="27" spans="1:14" x14ac:dyDescent="0.25">
      <c r="A27">
        <v>4</v>
      </c>
      <c r="B27" t="s">
        <v>49</v>
      </c>
      <c r="C27">
        <v>100</v>
      </c>
      <c r="D27" t="s">
        <v>26</v>
      </c>
      <c r="E27" s="5">
        <v>426000</v>
      </c>
      <c r="F27" s="5">
        <f t="shared" ref="F27:F28" si="2">E27/C27</f>
        <v>4260</v>
      </c>
      <c r="G27" s="5">
        <f>IF(F27&gt;500,F27/$I$6,F27)</f>
        <v>2.13</v>
      </c>
      <c r="H27" s="6" t="s">
        <v>44</v>
      </c>
      <c r="I27" t="s">
        <v>50</v>
      </c>
      <c r="J27" t="s">
        <v>28</v>
      </c>
      <c r="K27" t="s">
        <v>40</v>
      </c>
      <c r="L27" s="6" t="s">
        <v>52</v>
      </c>
      <c r="M27" t="s">
        <v>23</v>
      </c>
      <c r="N27" s="4" t="s">
        <v>51</v>
      </c>
    </row>
    <row r="28" spans="1:14" x14ac:dyDescent="0.25">
      <c r="A28">
        <v>5</v>
      </c>
      <c r="B28" t="s">
        <v>55</v>
      </c>
      <c r="E28" s="5"/>
      <c r="F28" s="5" t="e">
        <f t="shared" si="2"/>
        <v>#DIV/0!</v>
      </c>
      <c r="M28" t="s">
        <v>43</v>
      </c>
      <c r="N28" s="4" t="s">
        <v>54</v>
      </c>
    </row>
    <row r="29" spans="1:14" x14ac:dyDescent="0.25">
      <c r="A29">
        <v>6</v>
      </c>
      <c r="E29" s="5"/>
    </row>
    <row r="30" spans="1:14" x14ac:dyDescent="0.25">
      <c r="A30">
        <v>7</v>
      </c>
      <c r="E30" s="5"/>
    </row>
    <row r="31" spans="1:14" x14ac:dyDescent="0.25">
      <c r="A31">
        <v>8</v>
      </c>
      <c r="E31" s="5"/>
    </row>
  </sheetData>
  <mergeCells count="3">
    <mergeCell ref="A1:I2"/>
    <mergeCell ref="A8:B8"/>
    <mergeCell ref="A22:B22"/>
  </mergeCells>
  <hyperlinks>
    <hyperlink ref="N10" r:id="rId1" display="http://www.microensamble.com/"/>
    <hyperlink ref="N11" r:id="rId2"/>
    <hyperlink ref="N24" r:id="rId3" display="http://www.microensamble.com/"/>
    <hyperlink ref="N25" r:id="rId4"/>
    <hyperlink ref="N27" r:id="rId5"/>
    <hyperlink ref="N13" r:id="rId6"/>
    <hyperlink ref="N14" r:id="rId7" display="http://www.customcircuitboards.com/"/>
    <hyperlink ref="N28" r:id="rId8" display="http://www.customcircuitboards.com/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2013-11-18T21:49:12Z</dcterms:modified>
</cp:coreProperties>
</file>