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kit\Desktop\MHRD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F8" i="1"/>
  <c r="E8" i="1"/>
  <c r="D8" i="1"/>
  <c r="C8" i="1"/>
  <c r="B8" i="1"/>
  <c r="G6" i="1"/>
  <c r="F6" i="1"/>
  <c r="E6" i="1"/>
  <c r="C6" i="1"/>
  <c r="C5" i="1"/>
  <c r="C7" i="1" s="1"/>
  <c r="C9" i="1" s="1"/>
  <c r="B5" i="1"/>
  <c r="B7" i="1" s="1"/>
  <c r="B9" i="1" s="1"/>
  <c r="G4" i="1"/>
  <c r="F4" i="1"/>
  <c r="E4" i="1"/>
  <c r="D4" i="1"/>
  <c r="C4" i="1"/>
  <c r="B4" i="1"/>
  <c r="G3" i="1"/>
  <c r="G5" i="1" s="1"/>
  <c r="G7" i="1" s="1"/>
  <c r="G9" i="1" s="1"/>
  <c r="F3" i="1"/>
  <c r="F5" i="1" s="1"/>
  <c r="F7" i="1" s="1"/>
  <c r="F9" i="1" s="1"/>
  <c r="E3" i="1"/>
  <c r="E5" i="1" s="1"/>
  <c r="E7" i="1" s="1"/>
  <c r="E9" i="1" s="1"/>
  <c r="D3" i="1"/>
  <c r="D5" i="1" s="1"/>
  <c r="D7" i="1" s="1"/>
  <c r="D9" i="1" s="1"/>
  <c r="B3" i="1"/>
</calcChain>
</file>

<file path=xl/sharedStrings.xml><?xml version="1.0" encoding="utf-8"?>
<sst xmlns="http://schemas.openxmlformats.org/spreadsheetml/2006/main" count="25" uniqueCount="23">
  <si>
    <t>Age group</t>
  </si>
  <si>
    <t>Corresponding Level of Education</t>
  </si>
  <si>
    <t>ALL</t>
  </si>
  <si>
    <t>SC</t>
  </si>
  <si>
    <t>ST</t>
  </si>
  <si>
    <t>All</t>
  </si>
  <si>
    <t>6-10 Years</t>
  </si>
  <si>
    <t>Primary                                                (I-V)</t>
  </si>
  <si>
    <t>11-13 Years</t>
  </si>
  <si>
    <t>Upper Primary                          (VI-VIII)</t>
  </si>
  <si>
    <t>6-13 Years</t>
  </si>
  <si>
    <t>Elementary                                     (I-VIII)</t>
  </si>
  <si>
    <t>14-15 Years</t>
  </si>
  <si>
    <t>Secondary                               (IX-X)</t>
  </si>
  <si>
    <t>6-15 Years</t>
  </si>
  <si>
    <t>I-X</t>
  </si>
  <si>
    <t>16-17 Years</t>
  </si>
  <si>
    <t>Sr.  Secondary                        ( XI-XII)</t>
  </si>
  <si>
    <t>6-17 Years</t>
  </si>
  <si>
    <t xml:space="preserve"> I-XII</t>
  </si>
  <si>
    <t>18-23 Years</t>
  </si>
  <si>
    <t>Higher Education</t>
  </si>
  <si>
    <t>Estimated population by age group in year 2013 - 2014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</si>
</sst>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sz val="11"/>
      <color theme="7" tint="-0.499984740745262"/>
      <name val="Calibri Light"/>
      <family val="1"/>
      <scheme val="major"/>
    </font>
    <font>
      <sz val="11"/>
      <color rgb="FF002060"/>
      <name val="Calibri Light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" fontId="2" fillId="3" borderId="1" xfId="0" applyNumberFormat="1" applyFont="1" applyFill="1" applyBorder="1" applyAlignment="1">
      <alignment horizontal="left" vertical="top" wrapText="1"/>
    </xf>
    <xf numFmtId="1" fontId="3" fillId="3" borderId="1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left" vertical="top" wrapText="1" indent="1"/>
    </xf>
    <xf numFmtId="16" fontId="2" fillId="0" borderId="1" xfId="0" applyNumberFormat="1" applyFont="1" applyFill="1" applyBorder="1" applyAlignment="1">
      <alignment horizontal="left" vertical="top" wrapText="1"/>
    </xf>
    <xf numFmtId="1" fontId="3" fillId="0" borderId="1" xfId="0" applyNumberFormat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left" vertical="top" wrapText="1" indent="1"/>
    </xf>
    <xf numFmtId="0" fontId="2" fillId="3" borderId="1" xfId="0" applyFont="1" applyFill="1" applyBorder="1" applyAlignment="1">
      <alignment horizontal="left" vertical="center" wrapText="1" indent="1"/>
    </xf>
    <xf numFmtId="0" fontId="2" fillId="0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topLeftCell="A7" workbookViewId="0">
      <selection activeCell="A13" sqref="A13"/>
    </sheetView>
  </sheetViews>
  <sheetFormatPr defaultRowHeight="15" x14ac:dyDescent="0.25"/>
  <sheetData>
    <row r="1" spans="1:8" x14ac:dyDescent="0.25">
      <c r="A1" s="1" t="s">
        <v>0</v>
      </c>
      <c r="B1" s="1">
        <v>2013</v>
      </c>
      <c r="C1" s="1"/>
      <c r="D1" s="1"/>
      <c r="E1" s="1">
        <v>2014</v>
      </c>
      <c r="F1" s="1"/>
      <c r="G1" s="1"/>
      <c r="H1" s="1" t="s">
        <v>1</v>
      </c>
    </row>
    <row r="2" spans="1:8" x14ac:dyDescent="0.25">
      <c r="A2" s="1"/>
      <c r="B2" s="2" t="s">
        <v>2</v>
      </c>
      <c r="C2" s="2" t="s">
        <v>3</v>
      </c>
      <c r="D2" s="2" t="s">
        <v>4</v>
      </c>
      <c r="E2" s="2" t="s">
        <v>5</v>
      </c>
      <c r="F2" s="2" t="s">
        <v>3</v>
      </c>
      <c r="G2" s="2" t="s">
        <v>4</v>
      </c>
      <c r="H2" s="1"/>
    </row>
    <row r="3" spans="1:8" ht="30" x14ac:dyDescent="0.25">
      <c r="A3" s="3" t="s">
        <v>6</v>
      </c>
      <c r="B3" s="4">
        <f>ROUND(130895519/1000,0)</f>
        <v>130896</v>
      </c>
      <c r="C3" s="4">
        <v>23324</v>
      </c>
      <c r="D3" s="4">
        <f>13019533/1000</f>
        <v>13019.532999999999</v>
      </c>
      <c r="E3" s="4">
        <f>130647971/1000</f>
        <v>130647.97100000001</v>
      </c>
      <c r="F3" s="4">
        <f>ROUND(23285764/1000,0)</f>
        <v>23286</v>
      </c>
      <c r="G3" s="4">
        <f>12970798/1000</f>
        <v>12970.798000000001</v>
      </c>
      <c r="H3" s="5" t="s">
        <v>7</v>
      </c>
    </row>
    <row r="4" spans="1:8" ht="45" x14ac:dyDescent="0.25">
      <c r="A4" s="6" t="s">
        <v>8</v>
      </c>
      <c r="B4" s="7">
        <f>ROUND(75222644/1000,0)</f>
        <v>75223</v>
      </c>
      <c r="C4" s="7">
        <f>13259363/1000</f>
        <v>13259.362999999999</v>
      </c>
      <c r="D4" s="7">
        <f>7194112/1000</f>
        <v>7194.1120000000001</v>
      </c>
      <c r="E4" s="7">
        <f>74412746/1000</f>
        <v>74412.745999999999</v>
      </c>
      <c r="F4" s="7">
        <f>ROUND(13126703/1000,0)</f>
        <v>13127</v>
      </c>
      <c r="G4" s="7">
        <f>7079001/1000</f>
        <v>7079.0010000000002</v>
      </c>
      <c r="H4" s="8" t="s">
        <v>9</v>
      </c>
    </row>
    <row r="5" spans="1:8" ht="45" x14ac:dyDescent="0.25">
      <c r="A5" s="3" t="s">
        <v>10</v>
      </c>
      <c r="B5" s="4">
        <f>B3+B4</f>
        <v>206119</v>
      </c>
      <c r="C5" s="4">
        <f>C3+C4</f>
        <v>36583.362999999998</v>
      </c>
      <c r="D5" s="4">
        <f>D3+D4</f>
        <v>20213.645</v>
      </c>
      <c r="E5" s="4">
        <f>SUM(E3:E4)</f>
        <v>205060.717</v>
      </c>
      <c r="F5" s="4">
        <f>F3+F4</f>
        <v>36413</v>
      </c>
      <c r="G5" s="4">
        <f>G3+G4</f>
        <v>20049.798999999999</v>
      </c>
      <c r="H5" s="5" t="s">
        <v>11</v>
      </c>
    </row>
    <row r="6" spans="1:8" ht="45" x14ac:dyDescent="0.25">
      <c r="A6" s="6" t="s">
        <v>12</v>
      </c>
      <c r="B6" s="7">
        <v>50244</v>
      </c>
      <c r="C6" s="7">
        <f>8802855/1000</f>
        <v>8802.8549999999996</v>
      </c>
      <c r="D6" s="7">
        <v>4610</v>
      </c>
      <c r="E6" s="7">
        <f>49801492/1000</f>
        <v>49801.491999999998</v>
      </c>
      <c r="F6" s="7">
        <f>8724077/1000</f>
        <v>8724.0769999999993</v>
      </c>
      <c r="G6" s="7">
        <f>4558845/1000</f>
        <v>4558.8450000000003</v>
      </c>
      <c r="H6" s="8" t="s">
        <v>13</v>
      </c>
    </row>
    <row r="7" spans="1:8" ht="30" x14ac:dyDescent="0.25">
      <c r="A7" s="3" t="s">
        <v>14</v>
      </c>
      <c r="B7" s="4">
        <f>B5+B6</f>
        <v>256363</v>
      </c>
      <c r="C7" s="4">
        <f>C5+C6</f>
        <v>45386.217999999993</v>
      </c>
      <c r="D7" s="4">
        <f>D5+D6</f>
        <v>24823.645</v>
      </c>
      <c r="E7" s="4">
        <f>SUM(E5:E6)</f>
        <v>254862.209</v>
      </c>
      <c r="F7" s="4">
        <f>F5+F6</f>
        <v>45137.076999999997</v>
      </c>
      <c r="G7" s="4">
        <f>G5+G6</f>
        <v>24608.644</v>
      </c>
      <c r="H7" s="9" t="s">
        <v>15</v>
      </c>
    </row>
    <row r="8" spans="1:8" ht="60" x14ac:dyDescent="0.25">
      <c r="A8" s="6" t="s">
        <v>16</v>
      </c>
      <c r="B8" s="7">
        <f>45084773/1000</f>
        <v>45084.773000000001</v>
      </c>
      <c r="C8" s="7">
        <f>7748797/1000</f>
        <v>7748.7969999999996</v>
      </c>
      <c r="D8" s="7">
        <f>3963136/1000</f>
        <v>3963.136</v>
      </c>
      <c r="E8" s="7">
        <f>44734006/1000</f>
        <v>44734.006000000001</v>
      </c>
      <c r="F8" s="7">
        <f>7679619/1000</f>
        <v>7679.6189999999997</v>
      </c>
      <c r="G8" s="7">
        <f>ROUND(3936605/1000,0)</f>
        <v>3937</v>
      </c>
      <c r="H8" s="8" t="s">
        <v>17</v>
      </c>
    </row>
    <row r="9" spans="1:8" ht="30" x14ac:dyDescent="0.25">
      <c r="A9" s="3" t="s">
        <v>18</v>
      </c>
      <c r="B9" s="4">
        <f t="shared" ref="B9:G9" si="0">B7+B8</f>
        <v>301447.77299999999</v>
      </c>
      <c r="C9" s="4">
        <f t="shared" si="0"/>
        <v>53135.014999999992</v>
      </c>
      <c r="D9" s="4">
        <f t="shared" si="0"/>
        <v>28786.780999999999</v>
      </c>
      <c r="E9" s="4">
        <f t="shared" si="0"/>
        <v>299596.21500000003</v>
      </c>
      <c r="F9" s="4">
        <f t="shared" si="0"/>
        <v>52816.695999999996</v>
      </c>
      <c r="G9" s="4">
        <f t="shared" si="0"/>
        <v>28545.644</v>
      </c>
      <c r="H9" s="9" t="s">
        <v>19</v>
      </c>
    </row>
    <row r="10" spans="1:8" ht="45" x14ac:dyDescent="0.25">
      <c r="A10" s="6" t="s">
        <v>20</v>
      </c>
      <c r="B10" s="7">
        <v>140802</v>
      </c>
      <c r="C10" s="7">
        <v>24077</v>
      </c>
      <c r="D10" s="7">
        <v>11926</v>
      </c>
      <c r="E10" s="7">
        <v>141046</v>
      </c>
      <c r="F10" s="7">
        <v>24106</v>
      </c>
      <c r="G10" s="7">
        <v>11949</v>
      </c>
      <c r="H10" s="10" t="s">
        <v>21</v>
      </c>
    </row>
    <row r="13" spans="1:8" x14ac:dyDescent="0.25">
      <c r="A13" t="s">
        <v>22</v>
      </c>
    </row>
  </sheetData>
  <mergeCells count="4">
    <mergeCell ref="A1:A2"/>
    <mergeCell ref="B1:D1"/>
    <mergeCell ref="E1:G1"/>
    <mergeCell ref="H1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CtrlSoft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</dc:creator>
  <cp:lastModifiedBy>Ankit</cp:lastModifiedBy>
  <dcterms:created xsi:type="dcterms:W3CDTF">2017-05-23T06:43:52Z</dcterms:created>
  <dcterms:modified xsi:type="dcterms:W3CDTF">2017-05-23T06:46:30Z</dcterms:modified>
</cp:coreProperties>
</file>