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2c060d63d51d0/freecodecamp/"/>
    </mc:Choice>
  </mc:AlternateContent>
  <xr:revisionPtr revIDLastSave="0" documentId="8_{5D15990D-5A78-4FB8-90A8-2134C6AD56E8}" xr6:coauthVersionLast="47" xr6:coauthVersionMax="47" xr10:uidLastSave="{00000000-0000-0000-0000-000000000000}"/>
  <bookViews>
    <workbookView xWindow="-120" yWindow="-120" windowWidth="24240" windowHeight="13740" firstSheet="1" activeTab="1" xr2:uid="{A2473418-E92B-4D5F-9240-9406B4D1C51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AC2" i="2"/>
  <c r="AD2" i="2" s="1"/>
  <c r="AE2" i="2" s="1"/>
  <c r="AF2" i="2" s="1"/>
  <c r="W2" i="2"/>
  <c r="X2" i="2"/>
  <c r="Y2" i="2"/>
  <c r="Z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Q2" i="2"/>
  <c r="R2" i="2" s="1"/>
  <c r="S2" i="2" s="1"/>
  <c r="T2" i="2" s="1"/>
  <c r="N3" i="2"/>
  <c r="Z3" i="2" s="1"/>
  <c r="L3" i="2"/>
  <c r="X3" i="2" s="1"/>
  <c r="M3" i="2"/>
  <c r="Y3" i="2" s="1"/>
  <c r="L4" i="2"/>
  <c r="X4" i="2" s="1"/>
  <c r="M4" i="2"/>
  <c r="Y4" i="2" s="1"/>
  <c r="N4" i="2"/>
  <c r="Z4" i="2" s="1"/>
  <c r="L5" i="2"/>
  <c r="X5" i="2" s="1"/>
  <c r="M5" i="2"/>
  <c r="Y5" i="2" s="1"/>
  <c r="N5" i="2"/>
  <c r="Z5" i="2" s="1"/>
  <c r="L6" i="2"/>
  <c r="X6" i="2" s="1"/>
  <c r="M6" i="2"/>
  <c r="Y6" i="2" s="1"/>
  <c r="N6" i="2"/>
  <c r="Z6" i="2" s="1"/>
  <c r="L7" i="2"/>
  <c r="X7" i="2" s="1"/>
  <c r="M7" i="2"/>
  <c r="Y7" i="2" s="1"/>
  <c r="N7" i="2"/>
  <c r="Z7" i="2" s="1"/>
  <c r="L8" i="2"/>
  <c r="X8" i="2" s="1"/>
  <c r="M8" i="2"/>
  <c r="Y8" i="2" s="1"/>
  <c r="N8" i="2"/>
  <c r="Z8" i="2" s="1"/>
  <c r="L9" i="2"/>
  <c r="X9" i="2" s="1"/>
  <c r="M9" i="2"/>
  <c r="Y9" i="2" s="1"/>
  <c r="N9" i="2"/>
  <c r="Z9" i="2" s="1"/>
  <c r="L10" i="2"/>
  <c r="X10" i="2" s="1"/>
  <c r="M10" i="2"/>
  <c r="Y10" i="2" s="1"/>
  <c r="N10" i="2"/>
  <c r="Z10" i="2" s="1"/>
  <c r="L11" i="2"/>
  <c r="X11" i="2" s="1"/>
  <c r="M11" i="2"/>
  <c r="Y11" i="2" s="1"/>
  <c r="N11" i="2"/>
  <c r="Z11" i="2" s="1"/>
  <c r="L12" i="2"/>
  <c r="X12" i="2" s="1"/>
  <c r="M12" i="2"/>
  <c r="Y12" i="2" s="1"/>
  <c r="N12" i="2"/>
  <c r="Z12" i="2" s="1"/>
  <c r="L13" i="2"/>
  <c r="X13" i="2" s="1"/>
  <c r="M13" i="2"/>
  <c r="Y13" i="2" s="1"/>
  <c r="N13" i="2"/>
  <c r="Z13" i="2" s="1"/>
  <c r="L14" i="2"/>
  <c r="X14" i="2" s="1"/>
  <c r="M14" i="2"/>
  <c r="Y14" i="2" s="1"/>
  <c r="N14" i="2"/>
  <c r="Z14" i="2" s="1"/>
  <c r="L15" i="2"/>
  <c r="X15" i="2" s="1"/>
  <c r="M15" i="2"/>
  <c r="Y15" i="2" s="1"/>
  <c r="N15" i="2"/>
  <c r="Z15" i="2" s="1"/>
  <c r="L16" i="2"/>
  <c r="X16" i="2" s="1"/>
  <c r="M16" i="2"/>
  <c r="Y16" i="2" s="1"/>
  <c r="N16" i="2"/>
  <c r="Z16" i="2" s="1"/>
  <c r="L17" i="2"/>
  <c r="X17" i="2" s="1"/>
  <c r="M17" i="2"/>
  <c r="Y17" i="2" s="1"/>
  <c r="N17" i="2"/>
  <c r="Z17" i="2" s="1"/>
  <c r="L18" i="2"/>
  <c r="X18" i="2" s="1"/>
  <c r="M18" i="2"/>
  <c r="Y18" i="2" s="1"/>
  <c r="N18" i="2"/>
  <c r="Z18" i="2" s="1"/>
  <c r="L19" i="2"/>
  <c r="X19" i="2" s="1"/>
  <c r="M19" i="2"/>
  <c r="Y19" i="2" s="1"/>
  <c r="N19" i="2"/>
  <c r="Z19" i="2" s="1"/>
  <c r="K3" i="2"/>
  <c r="W3" i="2" s="1"/>
  <c r="K4" i="2"/>
  <c r="W4" i="2" s="1"/>
  <c r="K5" i="2"/>
  <c r="W5" i="2" s="1"/>
  <c r="K6" i="2"/>
  <c r="W6" i="2" s="1"/>
  <c r="K7" i="2"/>
  <c r="W7" i="2" s="1"/>
  <c r="K8" i="2"/>
  <c r="W8" i="2" s="1"/>
  <c r="K9" i="2"/>
  <c r="W9" i="2" s="1"/>
  <c r="K10" i="2"/>
  <c r="W10" i="2" s="1"/>
  <c r="K11" i="2"/>
  <c r="W11" i="2" s="1"/>
  <c r="K12" i="2"/>
  <c r="W12" i="2" s="1"/>
  <c r="K13" i="2"/>
  <c r="W13" i="2" s="1"/>
  <c r="K14" i="2"/>
  <c r="W14" i="2" s="1"/>
  <c r="K15" i="2"/>
  <c r="W15" i="2" s="1"/>
  <c r="K16" i="2"/>
  <c r="W16" i="2" s="1"/>
  <c r="K17" i="2"/>
  <c r="W17" i="2" s="1"/>
  <c r="K18" i="2"/>
  <c r="W18" i="2" s="1"/>
  <c r="K19" i="2"/>
  <c r="W19" i="2" s="1"/>
  <c r="K2" i="2"/>
  <c r="L2" i="2" s="1"/>
  <c r="M2" i="2" s="1"/>
  <c r="N2" i="2" s="1"/>
  <c r="E2" i="2"/>
  <c r="F2" i="2" s="1"/>
  <c r="G2" i="2" s="1"/>
  <c r="H2" i="2" s="1"/>
  <c r="J3" i="2"/>
  <c r="V3" i="2" s="1"/>
  <c r="J4" i="2"/>
  <c r="V4" i="2" s="1"/>
  <c r="J5" i="2"/>
  <c r="V5" i="2" s="1"/>
  <c r="J6" i="2"/>
  <c r="V6" i="2" s="1"/>
  <c r="J7" i="2"/>
  <c r="V7" i="2" s="1"/>
  <c r="J8" i="2"/>
  <c r="V8" i="2" s="1"/>
  <c r="J9" i="2"/>
  <c r="V9" i="2" s="1"/>
  <c r="J10" i="2"/>
  <c r="V10" i="2" s="1"/>
  <c r="J11" i="2"/>
  <c r="V11" i="2" s="1"/>
  <c r="J12" i="2"/>
  <c r="V12" i="2" s="1"/>
  <c r="J13" i="2"/>
  <c r="V13" i="2" s="1"/>
  <c r="J14" i="2"/>
  <c r="V14" i="2" s="1"/>
  <c r="J15" i="2"/>
  <c r="V15" i="2" s="1"/>
  <c r="J16" i="2"/>
  <c r="V16" i="2" s="1"/>
  <c r="J17" i="2"/>
  <c r="V17" i="2" s="1"/>
  <c r="J18" i="2"/>
  <c r="V18" i="2" s="1"/>
  <c r="J19" i="2"/>
  <c r="V19" i="2" s="1"/>
  <c r="D25" i="2"/>
  <c r="C25" i="2"/>
  <c r="D24" i="2"/>
  <c r="D23" i="2"/>
  <c r="D22" i="2"/>
  <c r="C24" i="2"/>
  <c r="C23" i="2"/>
  <c r="C22" i="2"/>
  <c r="P25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W25" i="2" l="1"/>
  <c r="W24" i="2"/>
  <c r="W23" i="2"/>
  <c r="W22" i="2"/>
  <c r="Y25" i="2"/>
  <c r="Y24" i="2"/>
  <c r="Y23" i="2"/>
  <c r="Y22" i="2"/>
  <c r="X25" i="2"/>
  <c r="X24" i="2"/>
  <c r="X23" i="2"/>
  <c r="X22" i="2"/>
  <c r="Z25" i="2"/>
  <c r="Z24" i="2"/>
  <c r="Z23" i="2"/>
  <c r="Z22" i="2"/>
  <c r="S25" i="2"/>
  <c r="S24" i="2"/>
  <c r="S23" i="2"/>
  <c r="S22" i="2"/>
  <c r="R25" i="2"/>
  <c r="R24" i="2"/>
  <c r="R23" i="2"/>
  <c r="R22" i="2"/>
  <c r="Q25" i="2"/>
  <c r="Q24" i="2"/>
  <c r="Q23" i="2"/>
  <c r="Q22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T25" i="2"/>
  <c r="T24" i="2"/>
  <c r="T23" i="2"/>
  <c r="T22" i="2"/>
  <c r="AF3" i="2"/>
  <c r="AF25" i="2"/>
  <c r="AF24" i="2"/>
  <c r="AF23" i="2"/>
  <c r="AF22" i="2"/>
  <c r="AB3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E19" i="2"/>
  <c r="AD19" i="2"/>
  <c r="AC19" i="2"/>
  <c r="AE18" i="2"/>
  <c r="AD18" i="2"/>
  <c r="AC18" i="2"/>
  <c r="AE17" i="2"/>
  <c r="AD17" i="2"/>
  <c r="AC17" i="2"/>
  <c r="AE16" i="2"/>
  <c r="AD16" i="2"/>
  <c r="AC16" i="2"/>
  <c r="AE15" i="2"/>
  <c r="AD15" i="2"/>
  <c r="AC15" i="2"/>
  <c r="AE14" i="2"/>
  <c r="AD14" i="2"/>
  <c r="AC14" i="2"/>
  <c r="AE13" i="2"/>
  <c r="AD13" i="2"/>
  <c r="AC13" i="2"/>
  <c r="AE12" i="2"/>
  <c r="AD12" i="2"/>
  <c r="AC12" i="2"/>
  <c r="AE11" i="2"/>
  <c r="AD11" i="2"/>
  <c r="AC11" i="2"/>
  <c r="AE10" i="2"/>
  <c r="AD10" i="2"/>
  <c r="AC10" i="2"/>
  <c r="AE9" i="2"/>
  <c r="AD9" i="2"/>
  <c r="AC9" i="2"/>
  <c r="AE8" i="2"/>
  <c r="AD8" i="2"/>
  <c r="AC8" i="2"/>
  <c r="AE7" i="2"/>
  <c r="AD7" i="2"/>
  <c r="AC7" i="2"/>
  <c r="AE6" i="2"/>
  <c r="AD6" i="2"/>
  <c r="AC6" i="2"/>
  <c r="AE5" i="2"/>
  <c r="AD5" i="2"/>
  <c r="AC5" i="2"/>
  <c r="AE4" i="2"/>
  <c r="AD4" i="2"/>
  <c r="AC4" i="2"/>
  <c r="AE3" i="2"/>
  <c r="AD3" i="2"/>
  <c r="AC3" i="2"/>
  <c r="P22" i="2"/>
  <c r="V22" i="2"/>
  <c r="V23" i="2"/>
  <c r="V24" i="2"/>
  <c r="V25" i="2"/>
  <c r="P24" i="2"/>
  <c r="P23" i="2"/>
  <c r="X6" i="1"/>
  <c r="X10" i="1"/>
  <c r="X14" i="1"/>
  <c r="X18" i="1"/>
  <c r="X17" i="1"/>
  <c r="X5" i="1"/>
  <c r="X9" i="1"/>
  <c r="X13" i="1"/>
  <c r="X11" i="1"/>
  <c r="X7" i="1"/>
  <c r="X15" i="1"/>
  <c r="X19" i="1"/>
  <c r="X4" i="1"/>
  <c r="X8" i="1"/>
  <c r="X12" i="1"/>
  <c r="X20" i="1"/>
  <c r="X16" i="1"/>
  <c r="N25" i="1"/>
  <c r="N22" i="1"/>
  <c r="N23" i="1"/>
  <c r="N24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3" i="2"/>
  <c r="AC25" i="2"/>
  <c r="AC24" i="2"/>
  <c r="AC23" i="2"/>
  <c r="AC22" i="2"/>
  <c r="AD25" i="2"/>
  <c r="AD24" i="2"/>
  <c r="AD23" i="2"/>
  <c r="AD22" i="2"/>
  <c r="AE25" i="2"/>
  <c r="AE24" i="2"/>
  <c r="AE23" i="2"/>
  <c r="AE22" i="2"/>
  <c r="AH19" i="2"/>
  <c r="AB22" i="2"/>
  <c r="AB23" i="2"/>
  <c r="AB24" i="2"/>
  <c r="AB25" i="2"/>
  <c r="AH25" i="2" l="1"/>
  <c r="AH24" i="2"/>
  <c r="AH23" i="2"/>
  <c r="AH22" i="2"/>
</calcChain>
</file>

<file path=xl/sharedStrings.xml><?xml version="1.0" encoding="utf-8"?>
<sst xmlns="http://schemas.openxmlformats.org/spreadsheetml/2006/main" count="95" uniqueCount="52">
  <si>
    <t>Employee Payroll</t>
  </si>
  <si>
    <t>Hours Worked</t>
  </si>
  <si>
    <t>Overtime Hours</t>
  </si>
  <si>
    <t>Pay</t>
  </si>
  <si>
    <t>Overtime Bonus</t>
  </si>
  <si>
    <t>Total</t>
  </si>
  <si>
    <t>Jan Pay</t>
  </si>
  <si>
    <t>Last Name</t>
  </si>
  <si>
    <t>First Name</t>
  </si>
  <si>
    <t>Hourly Wage</t>
  </si>
  <si>
    <t>Kern</t>
  </si>
  <si>
    <t>John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</si>
  <si>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</si>
  <si>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</si>
  <si>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</si>
  <si>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</si>
  <si>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</si>
  <si>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</si>
  <si>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</si>
  <si>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</si>
  <si>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</si>
  <si>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</si>
  <si>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</si>
  <si>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</si>
  <si>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</si>
  <si>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</si>
  <si>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</si>
  <si>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</si>
  <si>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</si>
  <si>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</si>
  <si>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</si>
  <si>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</si>
  <si>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</si>
  <si>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</si>
  <si>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</si>
  <si>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</si>
  <si>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</si>
  <si>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</si>
  <si>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</si>
  <si>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</si>
  <si>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</si>
  <si>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</si>
  <si>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</si>
  <si>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</si>
  <si>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</si>
  <si>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</si>
  <si>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</si>
  <si>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Over Time Hr's</t>
  </si>
  <si>
    <t>pay</t>
  </si>
  <si>
    <t xml:space="preserve">Over time bonus 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</si>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</sst>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0.0"/>
    <numFmt numFmtId="166" formatCode="_-[$£-809]* #,##0.00_-;\-[$£-809]* #,##0.00_-;_-[$£-809]* &quot;-&quot;??_-;_-@_-"/>
    <numFmt numFmtId="167" formatCode="_([$$-409]* #,##0.00_);_([$$-409]* \(#,##0.00\);_([$$-409]* &quot;-&quot;??_);_(@_)"/>
    <numFmt numFmtId="168" formatCode="_([$$-409]* #,##0_);_([$$-409]* \(#,##0\);_([$$-409]* &quot;-&quot;??_);_(@_)"/>
    <numFmt numFmtId="169" formatCode="[$-409]d\-mmm;@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164" fontId="0" fillId="4" borderId="0" xfId="0" applyNumberFormat="1" applyFill="1"/>
    <xf numFmtId="14" fontId="0" fillId="5" borderId="0" xfId="0" applyNumberFormat="1" applyFill="1"/>
    <xf numFmtId="164" fontId="0" fillId="5" borderId="0" xfId="0" applyNumberFormat="1" applyFill="1"/>
    <xf numFmtId="14" fontId="0" fillId="6" borderId="0" xfId="0" applyNumberFormat="1" applyFill="1"/>
    <xf numFmtId="164" fontId="0" fillId="6" borderId="0" xfId="0" applyNumberFormat="1" applyFill="1"/>
    <xf numFmtId="14" fontId="0" fillId="0" borderId="0" xfId="0" applyNumberFormat="1"/>
    <xf numFmtId="44" fontId="0" fillId="0" borderId="0" xfId="0" applyNumberFormat="1"/>
    <xf numFmtId="168" fontId="0" fillId="0" borderId="0" xfId="0" applyNumberFormat="1"/>
    <xf numFmtId="0" fontId="0" fillId="0" borderId="1" xfId="0" applyBorder="1"/>
    <xf numFmtId="44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 applyAlignment="1">
      <alignment horizontal="left"/>
    </xf>
    <xf numFmtId="165" fontId="0" fillId="0" borderId="0" xfId="0" applyNumberFormat="1" applyBorder="1"/>
    <xf numFmtId="44" fontId="0" fillId="0" borderId="0" xfId="0" applyNumberFormat="1" applyBorder="1"/>
    <xf numFmtId="169" fontId="0" fillId="0" borderId="0" xfId="0" applyNumberFormat="1"/>
    <xf numFmtId="44" fontId="0" fillId="0" borderId="2" xfId="0" applyNumberFormat="1" applyBorder="1"/>
    <xf numFmtId="167" fontId="0" fillId="0" borderId="2" xfId="0" applyNumberFormat="1" applyBorder="1" applyAlignment="1">
      <alignment horizontal="left"/>
    </xf>
    <xf numFmtId="0" fontId="0" fillId="0" borderId="0" xfId="0" applyBorder="1"/>
    <xf numFmtId="0" fontId="0" fillId="7" borderId="0" xfId="0" applyFill="1"/>
    <xf numFmtId="16" fontId="0" fillId="0" borderId="0" xfId="0" applyNumberFormat="1"/>
    <xf numFmtId="167" fontId="0" fillId="8" borderId="0" xfId="0" applyNumberFormat="1" applyFill="1"/>
    <xf numFmtId="44" fontId="0" fillId="9" borderId="0" xfId="0" applyNumberFormat="1" applyFill="1"/>
    <xf numFmtId="167" fontId="0" fillId="10" borderId="0" xfId="0" applyNumberFormat="1" applyFill="1"/>
    <xf numFmtId="168" fontId="0" fillId="11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C492-25AF-4031-81F8-42FD35B60CF7}">
  <sheetPr>
    <pageSetUpPr fitToPage="1"/>
  </sheetPr>
  <dimension ref="A1:AD25"/>
  <sheetViews>
    <sheetView topLeftCell="P3" zoomScale="75" zoomScaleNormal="75" workbookViewId="0">
      <selection activeCell="E4" sqref="E4:H20"/>
    </sheetView>
  </sheetViews>
  <sheetFormatPr defaultRowHeight="15"/>
  <cols>
    <col min="1" max="1" width="13.28515625" customWidth="1"/>
    <col min="2" max="2" width="16" customWidth="1"/>
    <col min="3" max="3" width="14.7109375" customWidth="1"/>
    <col min="4" max="13" width="14.140625" customWidth="1"/>
    <col min="14" max="16" width="12.7109375" bestFit="1" customWidth="1"/>
    <col min="17" max="17" width="11.5703125" customWidth="1"/>
    <col min="18" max="18" width="12.7109375" bestFit="1" customWidth="1"/>
    <col min="19" max="19" width="15.28515625" customWidth="1"/>
    <col min="20" max="20" width="16.28515625" customWidth="1"/>
    <col min="21" max="21" width="12.28515625" customWidth="1"/>
    <col min="22" max="22" width="11.5703125" customWidth="1"/>
    <col min="23" max="23" width="12.7109375" customWidth="1"/>
    <col min="24" max="24" width="13.140625" customWidth="1"/>
    <col min="25" max="26" width="12.7109375" bestFit="1" customWidth="1"/>
    <col min="27" max="27" width="13.5703125" customWidth="1"/>
    <col min="28" max="28" width="13.85546875" customWidth="1"/>
    <col min="30" max="30" width="12.7109375" bestFit="1" customWidth="1"/>
  </cols>
  <sheetData>
    <row r="1" spans="1:30">
      <c r="A1" t="s">
        <v>0</v>
      </c>
    </row>
    <row r="2" spans="1:30">
      <c r="D2" t="s">
        <v>1</v>
      </c>
      <c r="I2" t="s">
        <v>2</v>
      </c>
      <c r="N2" t="s">
        <v>3</v>
      </c>
      <c r="S2" t="s">
        <v>4</v>
      </c>
      <c r="X2" t="s">
        <v>5</v>
      </c>
      <c r="AD2" t="s">
        <v>6</v>
      </c>
    </row>
    <row r="3" spans="1:30">
      <c r="A3" t="s">
        <v>7</v>
      </c>
      <c r="B3" t="s">
        <v>8</v>
      </c>
      <c r="C3" t="s">
        <v>9</v>
      </c>
      <c r="D3" s="4">
        <v>41640</v>
      </c>
      <c r="E3" s="4">
        <f>D3+7</f>
        <v>41647</v>
      </c>
      <c r="F3" s="4">
        <f t="shared" ref="F3:H3" si="0">E3+7</f>
        <v>41654</v>
      </c>
      <c r="G3" s="4">
        <f t="shared" si="0"/>
        <v>41661</v>
      </c>
      <c r="H3" s="4">
        <f t="shared" si="0"/>
        <v>41668</v>
      </c>
      <c r="I3" s="6">
        <v>41640</v>
      </c>
      <c r="J3" s="6">
        <f>I3+7</f>
        <v>41647</v>
      </c>
      <c r="K3" s="6">
        <f t="shared" ref="K3:M3" si="1">J3+7</f>
        <v>41654</v>
      </c>
      <c r="L3" s="6">
        <f t="shared" si="1"/>
        <v>41661</v>
      </c>
      <c r="M3" s="6">
        <f t="shared" si="1"/>
        <v>41668</v>
      </c>
      <c r="N3" s="8">
        <v>41640</v>
      </c>
      <c r="O3" s="8">
        <f>N3+7</f>
        <v>41647</v>
      </c>
      <c r="P3" s="8">
        <f t="shared" ref="P3:R3" si="2">O3+7</f>
        <v>41654</v>
      </c>
      <c r="Q3" s="8">
        <f t="shared" si="2"/>
        <v>41661</v>
      </c>
      <c r="R3" s="8">
        <f t="shared" si="2"/>
        <v>41668</v>
      </c>
      <c r="S3" s="10">
        <v>41640</v>
      </c>
      <c r="T3" s="10">
        <f>S3+7</f>
        <v>41647</v>
      </c>
      <c r="U3" s="10">
        <f t="shared" ref="U3:W3" si="3">T3+7</f>
        <v>41654</v>
      </c>
      <c r="V3" s="10">
        <f t="shared" si="3"/>
        <v>41661</v>
      </c>
      <c r="W3" s="10">
        <f t="shared" si="3"/>
        <v>41668</v>
      </c>
      <c r="X3" s="12">
        <v>41640</v>
      </c>
      <c r="Y3" s="12">
        <f>X3+7</f>
        <v>41647</v>
      </c>
      <c r="Z3" s="12">
        <f t="shared" ref="Z3:AB3" si="4">Y3+7</f>
        <v>41654</v>
      </c>
      <c r="AA3" s="12">
        <f t="shared" si="4"/>
        <v>41661</v>
      </c>
      <c r="AB3" s="12">
        <f t="shared" si="4"/>
        <v>41668</v>
      </c>
    </row>
    <row r="4" spans="1:30">
      <c r="A4" t="s">
        <v>10</v>
      </c>
      <c r="B4" t="s">
        <v>11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651.9</v>
      </c>
      <c r="O4" s="9">
        <f>$C4*E4</f>
        <v>667.80000000000007</v>
      </c>
      <c r="P4" s="9">
        <f t="shared" ref="P4:R19" si="5">$C4*F4</f>
        <v>620.1</v>
      </c>
      <c r="Q4" s="9">
        <f t="shared" si="5"/>
        <v>477</v>
      </c>
      <c r="R4" s="9">
        <f t="shared" si="5"/>
        <v>731.4</v>
      </c>
      <c r="S4" s="11">
        <f>0.5*$C4*I4</f>
        <v>7.95</v>
      </c>
      <c r="T4" s="11">
        <f t="shared" ref="T4:T20" si="6">0.5*$C4*J4</f>
        <v>15.9</v>
      </c>
      <c r="U4" s="11">
        <f t="shared" ref="U4:U20" si="7">0.5*$C4*K4</f>
        <v>0</v>
      </c>
      <c r="V4" s="11">
        <f t="shared" ref="V4:V20" si="8">0.5*$C4*L4</f>
        <v>0</v>
      </c>
      <c r="W4" s="11">
        <f t="shared" ref="W4:W20" si="9">0.5*$C4*M4</f>
        <v>47.7</v>
      </c>
      <c r="X4" s="13">
        <f>N4+S4</f>
        <v>659.85</v>
      </c>
      <c r="Y4" s="13">
        <f t="shared" ref="Y4:AB19" si="10">O4+T4</f>
        <v>683.7</v>
      </c>
      <c r="Z4" s="13">
        <f t="shared" si="10"/>
        <v>620.1</v>
      </c>
      <c r="AA4" s="13">
        <f t="shared" si="10"/>
        <v>477</v>
      </c>
      <c r="AB4" s="13">
        <f t="shared" si="10"/>
        <v>779.1</v>
      </c>
      <c r="AD4" s="1">
        <f>SUM(X4:AB4)</f>
        <v>3219.75</v>
      </c>
    </row>
    <row r="5" spans="1:30">
      <c r="A5" t="s">
        <v>12</v>
      </c>
      <c r="B5" t="s">
        <v>13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>IF(E5&gt;40,E5-40,0)</f>
        <v>1</v>
      </c>
      <c r="K5" s="7">
        <f>IF(F5&gt;40,F5-40,0)</f>
        <v>0</v>
      </c>
      <c r="L5" s="7">
        <f>IF(G5&gt;40,G5-40,0)</f>
        <v>0</v>
      </c>
      <c r="M5" s="7">
        <f>IF(H5&gt;40,H5-40,0)</f>
        <v>4</v>
      </c>
      <c r="N5" s="9">
        <f t="shared" ref="N5:O20" si="11">$C5*D5</f>
        <v>420</v>
      </c>
      <c r="O5" s="9">
        <f t="shared" si="11"/>
        <v>410</v>
      </c>
      <c r="P5" s="9">
        <f t="shared" si="5"/>
        <v>400</v>
      </c>
      <c r="Q5" s="9">
        <f t="shared" si="5"/>
        <v>380</v>
      </c>
      <c r="R5" s="9">
        <f t="shared" si="5"/>
        <v>440</v>
      </c>
      <c r="S5" s="11">
        <f t="shared" ref="S5:S20" si="12">0.5*$C5*I5</f>
        <v>10</v>
      </c>
      <c r="T5" s="11">
        <f t="shared" si="6"/>
        <v>5</v>
      </c>
      <c r="U5" s="11">
        <f t="shared" si="7"/>
        <v>0</v>
      </c>
      <c r="V5" s="11">
        <f t="shared" si="8"/>
        <v>0</v>
      </c>
      <c r="W5" s="11">
        <f t="shared" si="9"/>
        <v>20</v>
      </c>
      <c r="X5" s="13">
        <f>N5+S5</f>
        <v>430</v>
      </c>
      <c r="Y5" s="13">
        <f t="shared" si="10"/>
        <v>415</v>
      </c>
      <c r="Z5" s="13">
        <f t="shared" si="10"/>
        <v>400</v>
      </c>
      <c r="AA5" s="13">
        <f t="shared" si="10"/>
        <v>380</v>
      </c>
      <c r="AB5" s="13">
        <f t="shared" si="10"/>
        <v>460</v>
      </c>
      <c r="AD5" s="1">
        <f t="shared" ref="AD5:AD20" si="13">SUM(X5:AB5)</f>
        <v>2085</v>
      </c>
    </row>
    <row r="6" spans="1:30">
      <c r="A6" t="s">
        <v>14</v>
      </c>
      <c r="B6" t="s">
        <v>15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0</v>
      </c>
      <c r="N6" s="9">
        <f t="shared" si="11"/>
        <v>1082.9000000000001</v>
      </c>
      <c r="O6" s="9">
        <f t="shared" si="11"/>
        <v>884</v>
      </c>
      <c r="P6" s="9">
        <f t="shared" si="5"/>
        <v>729.30000000000007</v>
      </c>
      <c r="Q6" s="9">
        <f t="shared" si="5"/>
        <v>442</v>
      </c>
      <c r="R6" s="9">
        <f t="shared" si="5"/>
        <v>397.8</v>
      </c>
      <c r="S6" s="11">
        <f t="shared" si="12"/>
        <v>99.45</v>
      </c>
      <c r="T6" s="11">
        <f t="shared" si="6"/>
        <v>0</v>
      </c>
      <c r="U6" s="11">
        <f t="shared" si="7"/>
        <v>0</v>
      </c>
      <c r="V6" s="11">
        <f t="shared" si="8"/>
        <v>0</v>
      </c>
      <c r="W6" s="11">
        <f t="shared" si="9"/>
        <v>0</v>
      </c>
      <c r="X6" s="13">
        <f>N6+S6</f>
        <v>1182.3500000000001</v>
      </c>
      <c r="Y6" s="13">
        <f t="shared" si="10"/>
        <v>884</v>
      </c>
      <c r="Z6" s="13">
        <f t="shared" si="10"/>
        <v>729.30000000000007</v>
      </c>
      <c r="AA6" s="13">
        <f t="shared" si="10"/>
        <v>442</v>
      </c>
      <c r="AB6" s="13">
        <f t="shared" si="10"/>
        <v>397.8</v>
      </c>
      <c r="AD6" s="1">
        <f t="shared" si="13"/>
        <v>3635.4500000000007</v>
      </c>
    </row>
    <row r="7" spans="1:30">
      <c r="A7" t="s">
        <v>16</v>
      </c>
      <c r="B7" t="s">
        <v>17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>IF(E7&gt;40,E7-40,0)</f>
        <v>10</v>
      </c>
      <c r="K7" s="7">
        <f>IF(F7&gt;40,F7-40,0)</f>
        <v>7</v>
      </c>
      <c r="L7" s="7">
        <f>IF(G7&gt;40,G7-40,0)</f>
        <v>0</v>
      </c>
      <c r="M7" s="7">
        <f>IF(H7&gt;40,H7-40,0)</f>
        <v>0</v>
      </c>
      <c r="N7" s="9">
        <f t="shared" si="11"/>
        <v>783.1</v>
      </c>
      <c r="O7" s="9">
        <f t="shared" si="11"/>
        <v>955.00000000000011</v>
      </c>
      <c r="P7" s="9">
        <f t="shared" si="5"/>
        <v>897.7</v>
      </c>
      <c r="Q7" s="9">
        <f t="shared" si="5"/>
        <v>573</v>
      </c>
      <c r="R7" s="9">
        <f t="shared" si="5"/>
        <v>744.90000000000009</v>
      </c>
      <c r="S7" s="11">
        <f t="shared" si="12"/>
        <v>9.5500000000000007</v>
      </c>
      <c r="T7" s="11">
        <f t="shared" si="6"/>
        <v>95.5</v>
      </c>
      <c r="U7" s="11">
        <f t="shared" si="7"/>
        <v>66.850000000000009</v>
      </c>
      <c r="V7" s="11">
        <f t="shared" si="8"/>
        <v>0</v>
      </c>
      <c r="W7" s="11">
        <f t="shared" si="9"/>
        <v>0</v>
      </c>
      <c r="X7" s="13">
        <f>N7+S7</f>
        <v>792.65</v>
      </c>
      <c r="Y7" s="13">
        <f t="shared" si="10"/>
        <v>1050.5</v>
      </c>
      <c r="Z7" s="13">
        <f t="shared" si="10"/>
        <v>964.55000000000007</v>
      </c>
      <c r="AA7" s="13">
        <f t="shared" si="10"/>
        <v>573</v>
      </c>
      <c r="AB7" s="13">
        <f t="shared" si="10"/>
        <v>744.90000000000009</v>
      </c>
      <c r="AD7" s="1">
        <f t="shared" si="13"/>
        <v>4125.6000000000004</v>
      </c>
    </row>
    <row r="8" spans="1:30">
      <c r="A8" t="s">
        <v>18</v>
      </c>
      <c r="B8" t="s">
        <v>19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>IF(E8&gt;40,E8-40,0)</f>
        <v>12</v>
      </c>
      <c r="K8" s="7">
        <f>IF(F8&gt;40,F8-40,0)</f>
        <v>2</v>
      </c>
      <c r="L8" s="7">
        <f>IF(G8&gt;40,G8-40,0)</f>
        <v>0</v>
      </c>
      <c r="M8" s="7">
        <f>IF(H8&gt;40,H8-40,0)</f>
        <v>0</v>
      </c>
      <c r="N8" s="9">
        <f t="shared" si="11"/>
        <v>269.10000000000002</v>
      </c>
      <c r="O8" s="9">
        <f t="shared" si="11"/>
        <v>358.8</v>
      </c>
      <c r="P8" s="9">
        <f t="shared" si="5"/>
        <v>289.8</v>
      </c>
      <c r="Q8" s="9">
        <f t="shared" si="5"/>
        <v>276</v>
      </c>
      <c r="R8" s="9">
        <f t="shared" si="5"/>
        <v>276</v>
      </c>
      <c r="S8" s="11">
        <f t="shared" si="12"/>
        <v>0</v>
      </c>
      <c r="T8" s="11">
        <f t="shared" si="6"/>
        <v>41.400000000000006</v>
      </c>
      <c r="U8" s="11">
        <f t="shared" si="7"/>
        <v>6.9</v>
      </c>
      <c r="V8" s="11">
        <f t="shared" si="8"/>
        <v>0</v>
      </c>
      <c r="W8" s="11">
        <f t="shared" si="9"/>
        <v>0</v>
      </c>
      <c r="X8" s="13">
        <f>N8+S8</f>
        <v>269.10000000000002</v>
      </c>
      <c r="Y8" s="13">
        <f t="shared" si="10"/>
        <v>400.20000000000005</v>
      </c>
      <c r="Z8" s="13">
        <f t="shared" si="10"/>
        <v>296.7</v>
      </c>
      <c r="AA8" s="13">
        <f t="shared" si="10"/>
        <v>276</v>
      </c>
      <c r="AB8" s="13">
        <f t="shared" si="10"/>
        <v>276</v>
      </c>
      <c r="AD8" s="1">
        <f t="shared" si="13"/>
        <v>1518</v>
      </c>
    </row>
    <row r="9" spans="1:30">
      <c r="A9" t="s">
        <v>20</v>
      </c>
      <c r="B9" t="s">
        <v>21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>IF(E9&gt;40,E9-40,0)</f>
        <v>11</v>
      </c>
      <c r="K9" s="7">
        <f>IF(F9&gt;40,F9-40,0)</f>
        <v>2</v>
      </c>
      <c r="L9" s="7">
        <f>IF(G9&gt;40,G9-40,0)</f>
        <v>0</v>
      </c>
      <c r="M9" s="7">
        <f>IF(H9&gt;40,H9-40,0)</f>
        <v>0</v>
      </c>
      <c r="N9" s="9">
        <f t="shared" si="11"/>
        <v>624.79999999999995</v>
      </c>
      <c r="O9" s="9">
        <f t="shared" si="11"/>
        <v>724.19999999999993</v>
      </c>
      <c r="P9" s="9">
        <f t="shared" si="5"/>
        <v>596.4</v>
      </c>
      <c r="Q9" s="9">
        <f t="shared" si="5"/>
        <v>568</v>
      </c>
      <c r="R9" s="9">
        <f t="shared" si="5"/>
        <v>284</v>
      </c>
      <c r="S9" s="11">
        <f t="shared" si="12"/>
        <v>28.4</v>
      </c>
      <c r="T9" s="11">
        <f t="shared" si="6"/>
        <v>78.099999999999994</v>
      </c>
      <c r="U9" s="11">
        <f t="shared" si="7"/>
        <v>14.2</v>
      </c>
      <c r="V9" s="11">
        <f t="shared" si="8"/>
        <v>0</v>
      </c>
      <c r="W9" s="11">
        <f t="shared" si="9"/>
        <v>0</v>
      </c>
      <c r="X9" s="13">
        <f>N9+S9</f>
        <v>653.19999999999993</v>
      </c>
      <c r="Y9" s="13">
        <f t="shared" si="10"/>
        <v>802.3</v>
      </c>
      <c r="Z9" s="13">
        <f t="shared" si="10"/>
        <v>610.6</v>
      </c>
      <c r="AA9" s="13">
        <f t="shared" si="10"/>
        <v>568</v>
      </c>
      <c r="AB9" s="13">
        <f t="shared" si="10"/>
        <v>284</v>
      </c>
      <c r="AD9" s="1">
        <f t="shared" si="13"/>
        <v>2918.1</v>
      </c>
    </row>
    <row r="10" spans="1:30">
      <c r="A10" t="s">
        <v>22</v>
      </c>
      <c r="B10" t="s">
        <v>23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>IF(E10&gt;40,E10-40,0)</f>
        <v>20</v>
      </c>
      <c r="K10" s="7">
        <f>IF(F10&gt;40,F10-40,0)</f>
        <v>5</v>
      </c>
      <c r="L10" s="7">
        <f>IF(G10&gt;40,G10-40,0)</f>
        <v>0</v>
      </c>
      <c r="M10" s="7">
        <f>IF(H10&gt;40,H10-40,0)</f>
        <v>9</v>
      </c>
      <c r="N10" s="9">
        <f t="shared" si="11"/>
        <v>990</v>
      </c>
      <c r="O10" s="9">
        <f t="shared" si="11"/>
        <v>1080</v>
      </c>
      <c r="P10" s="9">
        <f t="shared" si="5"/>
        <v>810</v>
      </c>
      <c r="Q10" s="9">
        <f t="shared" si="5"/>
        <v>720</v>
      </c>
      <c r="R10" s="9">
        <f t="shared" si="5"/>
        <v>882</v>
      </c>
      <c r="S10" s="11">
        <f t="shared" si="12"/>
        <v>135</v>
      </c>
      <c r="T10" s="11">
        <f t="shared" si="6"/>
        <v>180</v>
      </c>
      <c r="U10" s="11">
        <f t="shared" si="7"/>
        <v>45</v>
      </c>
      <c r="V10" s="11">
        <f t="shared" si="8"/>
        <v>0</v>
      </c>
      <c r="W10" s="11">
        <f t="shared" si="9"/>
        <v>81</v>
      </c>
      <c r="X10" s="13">
        <f>N10+S10</f>
        <v>1125</v>
      </c>
      <c r="Y10" s="13">
        <f t="shared" si="10"/>
        <v>1260</v>
      </c>
      <c r="Z10" s="13">
        <f t="shared" si="10"/>
        <v>855</v>
      </c>
      <c r="AA10" s="13">
        <f t="shared" si="10"/>
        <v>720</v>
      </c>
      <c r="AB10" s="13">
        <f t="shared" si="10"/>
        <v>963</v>
      </c>
      <c r="AD10" s="1">
        <f t="shared" si="13"/>
        <v>4923</v>
      </c>
    </row>
    <row r="11" spans="1:30">
      <c r="A11" t="s">
        <v>24</v>
      </c>
      <c r="B11" t="s">
        <v>25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>IF(E11&gt;40,E11-40,0)</f>
        <v>0</v>
      </c>
      <c r="K11" s="7">
        <f>IF(F11&gt;40,F11-40,0)</f>
        <v>14</v>
      </c>
      <c r="L11" s="7">
        <f>IF(G11&gt;40,G11-40,0)</f>
        <v>0</v>
      </c>
      <c r="M11" s="7">
        <f>IF(H11&gt;40,H11-40,0)</f>
        <v>0</v>
      </c>
      <c r="N11" s="9">
        <f t="shared" si="11"/>
        <v>577.5</v>
      </c>
      <c r="O11" s="9">
        <f t="shared" si="11"/>
        <v>385</v>
      </c>
      <c r="P11" s="9">
        <f t="shared" si="5"/>
        <v>945</v>
      </c>
      <c r="Q11" s="9">
        <f t="shared" si="5"/>
        <v>700</v>
      </c>
      <c r="R11" s="9">
        <f t="shared" si="5"/>
        <v>350</v>
      </c>
      <c r="S11" s="11">
        <f t="shared" si="12"/>
        <v>0</v>
      </c>
      <c r="T11" s="11">
        <f t="shared" si="6"/>
        <v>0</v>
      </c>
      <c r="U11" s="11">
        <f t="shared" si="7"/>
        <v>122.5</v>
      </c>
      <c r="V11" s="11">
        <f t="shared" si="8"/>
        <v>0</v>
      </c>
      <c r="W11" s="11">
        <f t="shared" si="9"/>
        <v>0</v>
      </c>
      <c r="X11" s="13">
        <f>N11+S11</f>
        <v>577.5</v>
      </c>
      <c r="Y11" s="13">
        <f t="shared" si="10"/>
        <v>385</v>
      </c>
      <c r="Z11" s="13">
        <f t="shared" si="10"/>
        <v>1067.5</v>
      </c>
      <c r="AA11" s="13">
        <f t="shared" si="10"/>
        <v>700</v>
      </c>
      <c r="AB11" s="13">
        <f t="shared" si="10"/>
        <v>350</v>
      </c>
      <c r="AD11" s="1">
        <f t="shared" si="13"/>
        <v>3080</v>
      </c>
    </row>
    <row r="12" spans="1:30">
      <c r="A12" t="s">
        <v>26</v>
      </c>
      <c r="B12" t="s">
        <v>27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0</v>
      </c>
      <c r="K12" s="7">
        <f>IF(F12&gt;40,F12-40,0)</f>
        <v>2</v>
      </c>
      <c r="L12" s="7">
        <f>IF(G12&gt;40,G12-40,0)</f>
        <v>0</v>
      </c>
      <c r="M12" s="7">
        <f>IF(H12&gt;40,H12-40,0)</f>
        <v>0</v>
      </c>
      <c r="N12" s="9">
        <f t="shared" si="11"/>
        <v>426.29999999999995</v>
      </c>
      <c r="O12" s="9">
        <f t="shared" si="11"/>
        <v>588</v>
      </c>
      <c r="P12" s="9">
        <f t="shared" si="5"/>
        <v>617.4</v>
      </c>
      <c r="Q12" s="9">
        <f t="shared" si="5"/>
        <v>588</v>
      </c>
      <c r="R12" s="9">
        <f t="shared" si="5"/>
        <v>588</v>
      </c>
      <c r="S12" s="11">
        <f t="shared" si="12"/>
        <v>0</v>
      </c>
      <c r="T12" s="11">
        <f t="shared" si="6"/>
        <v>0</v>
      </c>
      <c r="U12" s="11">
        <f t="shared" si="7"/>
        <v>14.7</v>
      </c>
      <c r="V12" s="11">
        <f t="shared" si="8"/>
        <v>0</v>
      </c>
      <c r="W12" s="11">
        <f t="shared" si="9"/>
        <v>0</v>
      </c>
      <c r="X12" s="13">
        <f>N12+S12</f>
        <v>426.29999999999995</v>
      </c>
      <c r="Y12" s="13">
        <f t="shared" si="10"/>
        <v>588</v>
      </c>
      <c r="Z12" s="13">
        <f t="shared" si="10"/>
        <v>632.1</v>
      </c>
      <c r="AA12" s="13">
        <f t="shared" si="10"/>
        <v>588</v>
      </c>
      <c r="AB12" s="13">
        <f t="shared" si="10"/>
        <v>588</v>
      </c>
      <c r="AD12" s="1">
        <f t="shared" si="13"/>
        <v>2822.4</v>
      </c>
    </row>
    <row r="13" spans="1:30">
      <c r="A13" t="s">
        <v>28</v>
      </c>
      <c r="B13" t="s">
        <v>29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>IF(E13&gt;40,E13-40,0)</f>
        <v>0</v>
      </c>
      <c r="K13" s="7">
        <f>IF(F13&gt;40,F13-40,0)</f>
        <v>2</v>
      </c>
      <c r="L13" s="7">
        <f>IF(G13&gt;40,G13-40,0)</f>
        <v>0</v>
      </c>
      <c r="M13" s="7">
        <f>IF(H13&gt;40,H13-40,0)</f>
        <v>0</v>
      </c>
      <c r="N13" s="9">
        <f t="shared" si="11"/>
        <v>556</v>
      </c>
      <c r="O13" s="9">
        <f t="shared" si="11"/>
        <v>556</v>
      </c>
      <c r="P13" s="9">
        <f t="shared" si="5"/>
        <v>583.80000000000007</v>
      </c>
      <c r="Q13" s="9">
        <f t="shared" si="5"/>
        <v>556</v>
      </c>
      <c r="R13" s="9">
        <f t="shared" si="5"/>
        <v>556</v>
      </c>
      <c r="S13" s="11">
        <f t="shared" si="12"/>
        <v>0</v>
      </c>
      <c r="T13" s="11">
        <f t="shared" si="6"/>
        <v>0</v>
      </c>
      <c r="U13" s="11">
        <f t="shared" si="7"/>
        <v>13.9</v>
      </c>
      <c r="V13" s="11">
        <f t="shared" si="8"/>
        <v>0</v>
      </c>
      <c r="W13" s="11">
        <f t="shared" si="9"/>
        <v>0</v>
      </c>
      <c r="X13" s="13">
        <f>N13+S13</f>
        <v>556</v>
      </c>
      <c r="Y13" s="13">
        <f t="shared" si="10"/>
        <v>556</v>
      </c>
      <c r="Z13" s="13">
        <f t="shared" si="10"/>
        <v>597.70000000000005</v>
      </c>
      <c r="AA13" s="13">
        <f t="shared" si="10"/>
        <v>556</v>
      </c>
      <c r="AB13" s="13">
        <f t="shared" si="10"/>
        <v>556</v>
      </c>
      <c r="AD13" s="1">
        <f t="shared" si="13"/>
        <v>2821.7</v>
      </c>
    </row>
    <row r="14" spans="1:30">
      <c r="A14" t="s">
        <v>30</v>
      </c>
      <c r="B14" t="s">
        <v>31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>IF(E14&gt;40,E14-40,0)</f>
        <v>0</v>
      </c>
      <c r="K14" s="7">
        <f>IF(F14&gt;40,F14-40,0)</f>
        <v>2</v>
      </c>
      <c r="L14" s="7">
        <f>IF(G14&gt;40,G14-40,0)</f>
        <v>0</v>
      </c>
      <c r="M14" s="7">
        <f>IF(H14&gt;40,H14-40,0)</f>
        <v>0</v>
      </c>
      <c r="N14" s="9">
        <f t="shared" si="11"/>
        <v>448</v>
      </c>
      <c r="O14" s="9">
        <f t="shared" si="11"/>
        <v>448</v>
      </c>
      <c r="P14" s="9">
        <f t="shared" si="5"/>
        <v>470.4</v>
      </c>
      <c r="Q14" s="9">
        <f t="shared" si="5"/>
        <v>436.79999999999995</v>
      </c>
      <c r="R14" s="9">
        <f t="shared" si="5"/>
        <v>448</v>
      </c>
      <c r="S14" s="11">
        <f t="shared" si="12"/>
        <v>0</v>
      </c>
      <c r="T14" s="11">
        <f t="shared" si="6"/>
        <v>0</v>
      </c>
      <c r="U14" s="11">
        <f t="shared" si="7"/>
        <v>11.2</v>
      </c>
      <c r="V14" s="11">
        <f t="shared" si="8"/>
        <v>0</v>
      </c>
      <c r="W14" s="11">
        <f t="shared" si="9"/>
        <v>0</v>
      </c>
      <c r="X14" s="13">
        <f>N14+S14</f>
        <v>448</v>
      </c>
      <c r="Y14" s="13">
        <f t="shared" si="10"/>
        <v>448</v>
      </c>
      <c r="Z14" s="13">
        <f t="shared" si="10"/>
        <v>481.59999999999997</v>
      </c>
      <c r="AA14" s="13">
        <f t="shared" si="10"/>
        <v>436.79999999999995</v>
      </c>
      <c r="AB14" s="13">
        <f t="shared" si="10"/>
        <v>448</v>
      </c>
      <c r="AD14" s="1">
        <f t="shared" si="13"/>
        <v>2262.3999999999996</v>
      </c>
    </row>
    <row r="15" spans="1:30">
      <c r="A15" t="s">
        <v>32</v>
      </c>
      <c r="B15" t="s">
        <v>33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>IF(F15&gt;40,F15-40,0)</f>
        <v>1</v>
      </c>
      <c r="L15" s="7">
        <f>IF(G15&gt;40,G15-40,0)</f>
        <v>2</v>
      </c>
      <c r="M15" s="7">
        <f>IF(H15&gt;40,H15-40,0)</f>
        <v>0</v>
      </c>
      <c r="N15" s="9">
        <f t="shared" si="11"/>
        <v>404</v>
      </c>
      <c r="O15" s="9">
        <f t="shared" si="11"/>
        <v>404</v>
      </c>
      <c r="P15" s="9">
        <f t="shared" si="5"/>
        <v>414.09999999999997</v>
      </c>
      <c r="Q15" s="9">
        <f t="shared" si="5"/>
        <v>424.2</v>
      </c>
      <c r="R15" s="9">
        <f t="shared" si="5"/>
        <v>404</v>
      </c>
      <c r="S15" s="11">
        <f t="shared" si="12"/>
        <v>0</v>
      </c>
      <c r="T15" s="11">
        <f t="shared" si="6"/>
        <v>0</v>
      </c>
      <c r="U15" s="11">
        <f t="shared" si="7"/>
        <v>5.05</v>
      </c>
      <c r="V15" s="11">
        <f t="shared" si="8"/>
        <v>10.1</v>
      </c>
      <c r="W15" s="11">
        <f t="shared" si="9"/>
        <v>0</v>
      </c>
      <c r="X15" s="13">
        <f>N15+S15</f>
        <v>404</v>
      </c>
      <c r="Y15" s="13">
        <f t="shared" si="10"/>
        <v>404</v>
      </c>
      <c r="Z15" s="13">
        <f t="shared" si="10"/>
        <v>419.15</v>
      </c>
      <c r="AA15" s="13">
        <f t="shared" si="10"/>
        <v>434.3</v>
      </c>
      <c r="AB15" s="13">
        <f t="shared" si="10"/>
        <v>404</v>
      </c>
      <c r="AD15" s="1">
        <f t="shared" si="13"/>
        <v>2065.4499999999998</v>
      </c>
    </row>
    <row r="16" spans="1:30">
      <c r="A16" t="s">
        <v>34</v>
      </c>
      <c r="B16" t="s">
        <v>35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>IF(E16&gt;40,E16-40,0)</f>
        <v>2</v>
      </c>
      <c r="K16" s="7">
        <f>IF(F16&gt;40,F16-40,0)</f>
        <v>0</v>
      </c>
      <c r="L16" s="7">
        <f>IF(G16&gt;40,G16-40,0)</f>
        <v>2</v>
      </c>
      <c r="M16" s="7">
        <f>IF(H16&gt;40,H16-40,0)</f>
        <v>0</v>
      </c>
      <c r="N16" s="9">
        <f t="shared" si="11"/>
        <v>378</v>
      </c>
      <c r="O16" s="9">
        <f t="shared" si="11"/>
        <v>378</v>
      </c>
      <c r="P16" s="9">
        <f t="shared" si="5"/>
        <v>351</v>
      </c>
      <c r="Q16" s="9">
        <f t="shared" si="5"/>
        <v>378</v>
      </c>
      <c r="R16" s="9">
        <f t="shared" si="5"/>
        <v>360</v>
      </c>
      <c r="S16" s="11">
        <f t="shared" si="12"/>
        <v>9</v>
      </c>
      <c r="T16" s="11">
        <f t="shared" si="6"/>
        <v>9</v>
      </c>
      <c r="U16" s="11">
        <f t="shared" si="7"/>
        <v>0</v>
      </c>
      <c r="V16" s="11">
        <f t="shared" si="8"/>
        <v>9</v>
      </c>
      <c r="W16" s="11">
        <f t="shared" si="9"/>
        <v>0</v>
      </c>
      <c r="X16" s="13">
        <f>N16+S16</f>
        <v>387</v>
      </c>
      <c r="Y16" s="13">
        <f t="shared" si="10"/>
        <v>387</v>
      </c>
      <c r="Z16" s="13">
        <f t="shared" si="10"/>
        <v>351</v>
      </c>
      <c r="AA16" s="13">
        <f t="shared" si="10"/>
        <v>387</v>
      </c>
      <c r="AB16" s="13">
        <f t="shared" si="10"/>
        <v>360</v>
      </c>
      <c r="AD16" s="1">
        <f t="shared" si="13"/>
        <v>1872</v>
      </c>
    </row>
    <row r="17" spans="1:30">
      <c r="A17" t="s">
        <v>36</v>
      </c>
      <c r="B17" t="s">
        <v>37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>IF(E17&gt;40,E17-40,0)</f>
        <v>3</v>
      </c>
      <c r="K17" s="7">
        <f>IF(F17&gt;40,F17-40,0)</f>
        <v>0</v>
      </c>
      <c r="L17" s="7">
        <f>IF(G17&gt;40,G17-40,0)</f>
        <v>1</v>
      </c>
      <c r="M17" s="7">
        <f>IF(H17&gt;40,H17-40,0)</f>
        <v>0</v>
      </c>
      <c r="N17" s="9">
        <f t="shared" si="11"/>
        <v>337.59999999999997</v>
      </c>
      <c r="O17" s="9">
        <f t="shared" si="11"/>
        <v>362.91999999999996</v>
      </c>
      <c r="P17" s="9">
        <f t="shared" si="5"/>
        <v>329.15999999999997</v>
      </c>
      <c r="Q17" s="9">
        <f t="shared" si="5"/>
        <v>346.03999999999996</v>
      </c>
      <c r="R17" s="9">
        <f t="shared" si="5"/>
        <v>337.59999999999997</v>
      </c>
      <c r="S17" s="11">
        <f t="shared" si="12"/>
        <v>0</v>
      </c>
      <c r="T17" s="11">
        <f t="shared" si="6"/>
        <v>12.66</v>
      </c>
      <c r="U17" s="11">
        <f t="shared" si="7"/>
        <v>0</v>
      </c>
      <c r="V17" s="11">
        <f t="shared" si="8"/>
        <v>4.22</v>
      </c>
      <c r="W17" s="11">
        <f t="shared" si="9"/>
        <v>0</v>
      </c>
      <c r="X17" s="13">
        <f>N17+S17</f>
        <v>337.59999999999997</v>
      </c>
      <c r="Y17" s="13">
        <f t="shared" si="10"/>
        <v>375.58</v>
      </c>
      <c r="Z17" s="13">
        <f t="shared" si="10"/>
        <v>329.15999999999997</v>
      </c>
      <c r="AA17" s="13">
        <f t="shared" si="10"/>
        <v>350.26</v>
      </c>
      <c r="AB17" s="13">
        <f t="shared" si="10"/>
        <v>337.59999999999997</v>
      </c>
      <c r="AD17" s="1">
        <f t="shared" si="13"/>
        <v>1730.1999999999998</v>
      </c>
    </row>
    <row r="18" spans="1:30">
      <c r="A18" t="s">
        <v>38</v>
      </c>
      <c r="B18" t="s">
        <v>39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>IF(E18&gt;40,E18-40,0)</f>
        <v>2</v>
      </c>
      <c r="K18" s="7">
        <f>IF(F18&gt;40,F18-40,0)</f>
        <v>0</v>
      </c>
      <c r="L18" s="7">
        <f>IF(G18&gt;40,G18-40,0)</f>
        <v>0</v>
      </c>
      <c r="M18" s="7">
        <f>IF(H18&gt;40,H18-40,0)</f>
        <v>0</v>
      </c>
      <c r="N18" s="9">
        <f t="shared" si="11"/>
        <v>568</v>
      </c>
      <c r="O18" s="9">
        <f t="shared" si="11"/>
        <v>596.4</v>
      </c>
      <c r="P18" s="9">
        <f t="shared" si="5"/>
        <v>553.79999999999995</v>
      </c>
      <c r="Q18" s="9">
        <f t="shared" si="5"/>
        <v>568</v>
      </c>
      <c r="R18" s="9">
        <f t="shared" si="5"/>
        <v>568</v>
      </c>
      <c r="S18" s="11">
        <f t="shared" si="12"/>
        <v>0</v>
      </c>
      <c r="T18" s="11">
        <f t="shared" si="6"/>
        <v>14.2</v>
      </c>
      <c r="U18" s="11">
        <f t="shared" si="7"/>
        <v>0</v>
      </c>
      <c r="V18" s="11">
        <f t="shared" si="8"/>
        <v>0</v>
      </c>
      <c r="W18" s="11">
        <f t="shared" si="9"/>
        <v>0</v>
      </c>
      <c r="X18" s="13">
        <f>N18+S18</f>
        <v>568</v>
      </c>
      <c r="Y18" s="13">
        <f t="shared" si="10"/>
        <v>610.6</v>
      </c>
      <c r="Z18" s="13">
        <f t="shared" si="10"/>
        <v>553.79999999999995</v>
      </c>
      <c r="AA18" s="13">
        <f t="shared" si="10"/>
        <v>568</v>
      </c>
      <c r="AB18" s="13">
        <f t="shared" si="10"/>
        <v>568</v>
      </c>
      <c r="AD18" s="1">
        <f t="shared" si="13"/>
        <v>2868.3999999999996</v>
      </c>
    </row>
    <row r="19" spans="1:30">
      <c r="A19" t="s">
        <v>40</v>
      </c>
      <c r="B19" t="s">
        <v>41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>IF(E19&gt;40,E19-40,0)</f>
        <v>2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9">
        <f t="shared" si="11"/>
        <v>1845</v>
      </c>
      <c r="O19" s="9">
        <f t="shared" si="11"/>
        <v>1890</v>
      </c>
      <c r="P19" s="9">
        <f t="shared" si="5"/>
        <v>1800</v>
      </c>
      <c r="Q19" s="9">
        <f t="shared" si="5"/>
        <v>1260</v>
      </c>
      <c r="R19" s="9">
        <f t="shared" si="5"/>
        <v>1800</v>
      </c>
      <c r="S19" s="11">
        <f t="shared" si="12"/>
        <v>22.5</v>
      </c>
      <c r="T19" s="11">
        <f t="shared" si="6"/>
        <v>45</v>
      </c>
      <c r="U19" s="11">
        <f t="shared" si="7"/>
        <v>0</v>
      </c>
      <c r="V19" s="11">
        <f t="shared" si="8"/>
        <v>0</v>
      </c>
      <c r="W19" s="11">
        <f t="shared" si="9"/>
        <v>0</v>
      </c>
      <c r="X19" s="13">
        <f>N19+S19</f>
        <v>1867.5</v>
      </c>
      <c r="Y19" s="13">
        <f t="shared" si="10"/>
        <v>1935</v>
      </c>
      <c r="Z19" s="13">
        <f t="shared" si="10"/>
        <v>1800</v>
      </c>
      <c r="AA19" s="13">
        <f t="shared" si="10"/>
        <v>1260</v>
      </c>
      <c r="AB19" s="13">
        <f t="shared" si="10"/>
        <v>1800</v>
      </c>
      <c r="AD19" s="1">
        <f t="shared" si="13"/>
        <v>8662.5</v>
      </c>
    </row>
    <row r="20" spans="1:30">
      <c r="A20" t="s">
        <v>42</v>
      </c>
      <c r="B20" t="s">
        <v>43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>IF(E20&gt;40,E20-40,0)</f>
        <v>40</v>
      </c>
      <c r="K20" s="7">
        <f>IF(F20&gt;40,F20-40,0)</f>
        <v>0</v>
      </c>
      <c r="L20" s="7">
        <f>IF(G20&gt;40,G20-40,0)</f>
        <v>0</v>
      </c>
      <c r="M20" s="7">
        <f>IF(H20&gt;40,H20-40,0)</f>
        <v>0</v>
      </c>
      <c r="N20" s="9">
        <f t="shared" si="11"/>
        <v>1170</v>
      </c>
      <c r="O20" s="9">
        <f t="shared" si="11"/>
        <v>2400</v>
      </c>
      <c r="P20" s="9">
        <f t="shared" ref="P20" si="14">$C20*F20</f>
        <v>1200</v>
      </c>
      <c r="Q20" s="9">
        <f t="shared" ref="Q20" si="15">$C20*G20</f>
        <v>600</v>
      </c>
      <c r="R20" s="9">
        <f t="shared" ref="R20" si="16">$C20*H20</f>
        <v>1200</v>
      </c>
      <c r="S20" s="11">
        <f t="shared" si="12"/>
        <v>0</v>
      </c>
      <c r="T20" s="11">
        <f t="shared" si="6"/>
        <v>600</v>
      </c>
      <c r="U20" s="11">
        <f t="shared" si="7"/>
        <v>0</v>
      </c>
      <c r="V20" s="11">
        <f t="shared" si="8"/>
        <v>0</v>
      </c>
      <c r="W20" s="11">
        <f t="shared" si="9"/>
        <v>0</v>
      </c>
      <c r="X20" s="13">
        <f>N20+S20</f>
        <v>1170</v>
      </c>
      <c r="Y20" s="13">
        <f t="shared" ref="Y20:AB20" si="17">O20+T20</f>
        <v>3000</v>
      </c>
      <c r="Z20" s="13">
        <f t="shared" si="17"/>
        <v>1200</v>
      </c>
      <c r="AA20" s="13">
        <f t="shared" si="17"/>
        <v>600</v>
      </c>
      <c r="AB20" s="13">
        <f t="shared" si="17"/>
        <v>1200</v>
      </c>
      <c r="AD20" s="1">
        <f t="shared" si="13"/>
        <v>7170</v>
      </c>
    </row>
    <row r="22" spans="1:30">
      <c r="A22" t="s">
        <v>44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3">
        <f>MAX(N4:N20)</f>
        <v>1845</v>
      </c>
      <c r="O22" s="3">
        <f t="shared" ref="O22:AB22" si="18">MAX(O4:O20)</f>
        <v>2400</v>
      </c>
      <c r="P22" s="3">
        <f t="shared" si="18"/>
        <v>1800</v>
      </c>
      <c r="Q22" s="3">
        <f t="shared" si="18"/>
        <v>1260</v>
      </c>
      <c r="R22" s="3">
        <f t="shared" si="18"/>
        <v>1800</v>
      </c>
      <c r="S22" s="3">
        <f t="shared" si="18"/>
        <v>135</v>
      </c>
      <c r="T22" s="3">
        <f t="shared" si="18"/>
        <v>600</v>
      </c>
      <c r="U22" s="3">
        <f t="shared" si="18"/>
        <v>122.5</v>
      </c>
      <c r="V22" s="3">
        <f t="shared" si="18"/>
        <v>10.1</v>
      </c>
      <c r="W22" s="3">
        <f t="shared" si="18"/>
        <v>81</v>
      </c>
      <c r="X22" s="3">
        <f t="shared" si="18"/>
        <v>1867.5</v>
      </c>
      <c r="Y22" s="3">
        <f t="shared" si="18"/>
        <v>3000</v>
      </c>
      <c r="Z22" s="3">
        <f t="shared" si="18"/>
        <v>1800</v>
      </c>
      <c r="AA22" s="3">
        <f t="shared" si="18"/>
        <v>1260</v>
      </c>
      <c r="AB22" s="3">
        <f t="shared" si="18"/>
        <v>1800</v>
      </c>
      <c r="AD22" s="3">
        <f t="shared" ref="AD22" si="19">MAX(AD4:AD20)</f>
        <v>8662.5</v>
      </c>
    </row>
    <row r="23" spans="1:30">
      <c r="A23" t="s">
        <v>45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3">
        <f>MIN(N4:N20)</f>
        <v>269.10000000000002</v>
      </c>
      <c r="O23" s="3">
        <f t="shared" ref="O23:AB23" si="20">MIN(O4:O20)</f>
        <v>358.8</v>
      </c>
      <c r="P23" s="3">
        <f t="shared" si="20"/>
        <v>289.8</v>
      </c>
      <c r="Q23" s="3">
        <f t="shared" si="20"/>
        <v>276</v>
      </c>
      <c r="R23" s="3">
        <f t="shared" si="20"/>
        <v>276</v>
      </c>
      <c r="S23" s="3">
        <f t="shared" si="20"/>
        <v>0</v>
      </c>
      <c r="T23" s="3">
        <f t="shared" si="20"/>
        <v>0</v>
      </c>
      <c r="U23" s="3">
        <f t="shared" si="20"/>
        <v>0</v>
      </c>
      <c r="V23" s="3">
        <f t="shared" si="20"/>
        <v>0</v>
      </c>
      <c r="W23" s="3">
        <f t="shared" si="20"/>
        <v>0</v>
      </c>
      <c r="X23" s="3">
        <f t="shared" si="20"/>
        <v>269.10000000000002</v>
      </c>
      <c r="Y23" s="3">
        <f t="shared" si="20"/>
        <v>375.58</v>
      </c>
      <c r="Z23" s="3">
        <f t="shared" si="20"/>
        <v>296.7</v>
      </c>
      <c r="AA23" s="3">
        <f t="shared" si="20"/>
        <v>276</v>
      </c>
      <c r="AB23" s="3">
        <f t="shared" si="20"/>
        <v>276</v>
      </c>
      <c r="AD23" s="3">
        <f t="shared" ref="AD23" si="21">MIN(AD4:AD20)</f>
        <v>1518</v>
      </c>
    </row>
    <row r="24" spans="1:30">
      <c r="A24" t="s">
        <v>46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3">
        <f>AVERAGE(N4:N20)</f>
        <v>678.36470588235295</v>
      </c>
      <c r="O24" s="3">
        <f t="shared" ref="O24:AB24" si="22">AVERAGE(O4:O20)</f>
        <v>769.88941176470587</v>
      </c>
      <c r="P24" s="3">
        <f t="shared" si="22"/>
        <v>682.82117647058828</v>
      </c>
      <c r="Q24" s="3">
        <f t="shared" si="22"/>
        <v>546.64941176470597</v>
      </c>
      <c r="R24" s="3">
        <f t="shared" si="22"/>
        <v>609.86470588235295</v>
      </c>
      <c r="S24" s="3">
        <f t="shared" si="22"/>
        <v>18.932352941176472</v>
      </c>
      <c r="T24" s="3">
        <f t="shared" si="22"/>
        <v>64.515294117647059</v>
      </c>
      <c r="U24" s="3">
        <f t="shared" si="22"/>
        <v>17.664705882352941</v>
      </c>
      <c r="V24" s="3">
        <f t="shared" si="22"/>
        <v>1.371764705882353</v>
      </c>
      <c r="W24" s="3">
        <f t="shared" si="22"/>
        <v>8.7470588235294109</v>
      </c>
      <c r="X24" s="3">
        <f t="shared" si="22"/>
        <v>697.29705882352937</v>
      </c>
      <c r="Y24" s="3">
        <f t="shared" si="22"/>
        <v>834.40470588235303</v>
      </c>
      <c r="Z24" s="3">
        <f t="shared" si="22"/>
        <v>700.48588235294119</v>
      </c>
      <c r="AA24" s="3">
        <f t="shared" si="22"/>
        <v>548.02117647058822</v>
      </c>
      <c r="AB24" s="3">
        <f t="shared" si="22"/>
        <v>618.61176470588248</v>
      </c>
      <c r="AD24" s="3">
        <f t="shared" ref="AD24" si="23">AVERAGE(AD4:AD20)</f>
        <v>3398.8205882352941</v>
      </c>
    </row>
    <row r="25" spans="1:30">
      <c r="A25" t="s">
        <v>5</v>
      </c>
      <c r="D25">
        <f>SUM(D4:D20)</f>
        <v>695</v>
      </c>
      <c r="N25" s="3">
        <f>SUM(N4:N20)</f>
        <v>11532.2</v>
      </c>
      <c r="O25" s="3">
        <f t="shared" ref="O25:AB25" si="24">SUM(O4:O20)</f>
        <v>13088.119999999999</v>
      </c>
      <c r="P25" s="3">
        <f t="shared" si="24"/>
        <v>11607.960000000001</v>
      </c>
      <c r="Q25" s="3">
        <f t="shared" si="24"/>
        <v>9293.0400000000009</v>
      </c>
      <c r="R25" s="3">
        <f t="shared" si="24"/>
        <v>10367.700000000001</v>
      </c>
      <c r="S25" s="3">
        <f t="shared" si="24"/>
        <v>321.85000000000002</v>
      </c>
      <c r="T25" s="3">
        <f t="shared" si="24"/>
        <v>1096.76</v>
      </c>
      <c r="U25" s="3">
        <f t="shared" si="24"/>
        <v>300.3</v>
      </c>
      <c r="V25" s="3">
        <f t="shared" si="24"/>
        <v>23.32</v>
      </c>
      <c r="W25" s="3">
        <f t="shared" si="24"/>
        <v>148.69999999999999</v>
      </c>
      <c r="X25" s="3">
        <f t="shared" si="24"/>
        <v>11854.05</v>
      </c>
      <c r="Y25" s="3">
        <f t="shared" si="24"/>
        <v>14184.880000000001</v>
      </c>
      <c r="Z25" s="3">
        <f t="shared" si="24"/>
        <v>11908.26</v>
      </c>
      <c r="AA25" s="3">
        <f t="shared" si="24"/>
        <v>9316.36</v>
      </c>
      <c r="AB25" s="3">
        <f t="shared" si="24"/>
        <v>10516.400000000001</v>
      </c>
      <c r="AD25" s="3">
        <f t="shared" ref="AD25" si="25">SUM(AD4:AD20)</f>
        <v>57779.95</v>
      </c>
    </row>
  </sheetData>
  <pageMargins left="0.7" right="0.7" top="0.75" bottom="0.75" header="0.3" footer="0.3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F577-F244-489C-A341-81E38C64D7CC}">
  <sheetPr>
    <pageSetUpPr fitToPage="1"/>
  </sheetPr>
  <dimension ref="A1:AH27"/>
  <sheetViews>
    <sheetView tabSelected="1" workbookViewId="0">
      <selection activeCell="AA1" sqref="AA1:AA1048576"/>
    </sheetView>
  </sheetViews>
  <sheetFormatPr defaultRowHeight="15"/>
  <cols>
    <col min="1" max="1" width="11.85546875" bestFit="1" customWidth="1"/>
    <col min="2" max="2" width="10.7109375" bestFit="1" customWidth="1"/>
    <col min="3" max="3" width="12.42578125" bestFit="1" customWidth="1"/>
    <col min="4" max="4" width="21" bestFit="1" customWidth="1"/>
    <col min="5" max="15" width="13.85546875" customWidth="1"/>
    <col min="16" max="16" width="11.140625" bestFit="1" customWidth="1"/>
    <col min="17" max="21" width="11.140625" customWidth="1"/>
    <col min="22" max="22" width="16.42578125" bestFit="1" customWidth="1"/>
    <col min="23" max="27" width="16.42578125" customWidth="1"/>
    <col min="28" max="30" width="11.140625" bestFit="1" customWidth="1"/>
    <col min="31" max="31" width="10.140625" bestFit="1" customWidth="1"/>
    <col min="32" max="32" width="11.140625" bestFit="1" customWidth="1"/>
    <col min="34" max="34" width="10.140625" bestFit="1" customWidth="1"/>
  </cols>
  <sheetData>
    <row r="1" spans="1:34">
      <c r="D1" s="14" t="s">
        <v>1</v>
      </c>
      <c r="J1" s="14" t="s">
        <v>47</v>
      </c>
      <c r="K1" s="14"/>
      <c r="L1" s="14"/>
      <c r="M1" s="14"/>
      <c r="N1" s="14"/>
      <c r="O1" s="14"/>
      <c r="P1" t="s">
        <v>48</v>
      </c>
      <c r="V1" t="s">
        <v>49</v>
      </c>
      <c r="AA1" s="33"/>
      <c r="AB1" t="s">
        <v>50</v>
      </c>
    </row>
    <row r="2" spans="1:34">
      <c r="A2" t="s">
        <v>7</v>
      </c>
      <c r="B2" t="s">
        <v>8</v>
      </c>
      <c r="C2" t="s">
        <v>9</v>
      </c>
      <c r="D2" s="23">
        <v>44197</v>
      </c>
      <c r="E2" s="23">
        <f>D2+7</f>
        <v>44204</v>
      </c>
      <c r="F2" s="23">
        <f t="shared" ref="F2:H2" si="0">E2+7</f>
        <v>44211</v>
      </c>
      <c r="G2" s="23">
        <f t="shared" si="0"/>
        <v>44218</v>
      </c>
      <c r="H2" s="23">
        <f t="shared" si="0"/>
        <v>44225</v>
      </c>
      <c r="I2" s="23"/>
      <c r="J2" s="23">
        <v>44197</v>
      </c>
      <c r="K2" s="23">
        <f>J2+7</f>
        <v>44204</v>
      </c>
      <c r="L2" s="23">
        <f t="shared" ref="L2:N2" si="1">K2+7</f>
        <v>44211</v>
      </c>
      <c r="M2" s="23">
        <f t="shared" si="1"/>
        <v>44218</v>
      </c>
      <c r="N2" s="23">
        <f t="shared" si="1"/>
        <v>44225</v>
      </c>
      <c r="O2" s="23"/>
      <c r="P2" s="28">
        <v>44197</v>
      </c>
      <c r="Q2" s="28">
        <f>P2+7</f>
        <v>44204</v>
      </c>
      <c r="R2" s="28">
        <f t="shared" ref="R2" si="2">Q2+7</f>
        <v>44211</v>
      </c>
      <c r="S2" s="28">
        <f>R2+7</f>
        <v>44218</v>
      </c>
      <c r="T2" s="28">
        <f>S2+7</f>
        <v>44225</v>
      </c>
      <c r="U2" s="28"/>
      <c r="V2" s="28">
        <v>44197</v>
      </c>
      <c r="W2" s="28">
        <f>V2+7</f>
        <v>44204</v>
      </c>
      <c r="X2" s="28">
        <f t="shared" ref="X2:Z2" si="3">W2+7</f>
        <v>44211</v>
      </c>
      <c r="Y2" s="28">
        <f t="shared" si="3"/>
        <v>44218</v>
      </c>
      <c r="Z2" s="28">
        <f t="shared" si="3"/>
        <v>44225</v>
      </c>
      <c r="AA2" s="28"/>
      <c r="AB2" s="28">
        <v>44197</v>
      </c>
      <c r="AC2" s="28">
        <f>AB2+7</f>
        <v>44204</v>
      </c>
      <c r="AD2" s="28">
        <f t="shared" ref="AD2:AE2" si="4">AC2+7</f>
        <v>44211</v>
      </c>
      <c r="AE2" s="28">
        <f t="shared" si="4"/>
        <v>44218</v>
      </c>
      <c r="AF2" s="28">
        <f>AE2+7</f>
        <v>44225</v>
      </c>
      <c r="AH2" t="s">
        <v>51</v>
      </c>
    </row>
    <row r="3" spans="1:34">
      <c r="A3" t="s">
        <v>10</v>
      </c>
      <c r="B3" t="s">
        <v>11</v>
      </c>
      <c r="C3" s="15">
        <v>15.9</v>
      </c>
      <c r="D3">
        <v>41</v>
      </c>
      <c r="E3" s="5">
        <v>42</v>
      </c>
      <c r="F3" s="5">
        <v>39</v>
      </c>
      <c r="G3" s="5">
        <v>30</v>
      </c>
      <c r="H3" s="5">
        <v>46</v>
      </c>
      <c r="I3" s="5"/>
      <c r="J3" s="27">
        <f>IF(D3&gt;40,D3-40,0)</f>
        <v>1</v>
      </c>
      <c r="K3" s="27">
        <f>IF(E3&gt;40,E3-40,0)</f>
        <v>2</v>
      </c>
      <c r="L3" s="27">
        <f t="shared" ref="L3:M3" si="5">IF(F3&gt;40,F3-40,0)</f>
        <v>0</v>
      </c>
      <c r="M3" s="27">
        <f t="shared" si="5"/>
        <v>0</v>
      </c>
      <c r="N3" s="27">
        <f>IF(H3&gt;40,H3-40,0)</f>
        <v>6</v>
      </c>
      <c r="O3" s="27"/>
      <c r="P3" s="29">
        <f>$C3*D3</f>
        <v>651.9</v>
      </c>
      <c r="Q3" s="29">
        <f>$C3*E3</f>
        <v>667.80000000000007</v>
      </c>
      <c r="R3" s="29">
        <f t="shared" ref="Q3:R18" si="6">$C3*F3</f>
        <v>620.1</v>
      </c>
      <c r="S3" s="29">
        <f>$C3*G3</f>
        <v>477</v>
      </c>
      <c r="T3" s="29">
        <f>$C3*H3</f>
        <v>731.4</v>
      </c>
      <c r="U3" s="29"/>
      <c r="V3" s="30">
        <f>0.5*$C3*J3</f>
        <v>7.95</v>
      </c>
      <c r="W3" s="30">
        <f t="shared" ref="W3:Y3" si="7">0.5*$C3*K3</f>
        <v>15.9</v>
      </c>
      <c r="X3" s="30">
        <f t="shared" si="7"/>
        <v>0</v>
      </c>
      <c r="Y3" s="30">
        <f t="shared" si="7"/>
        <v>0</v>
      </c>
      <c r="Z3" s="30">
        <f>0.5*$C3*N3</f>
        <v>47.7</v>
      </c>
      <c r="AA3" s="30"/>
      <c r="AB3" s="31">
        <f>P3+V3</f>
        <v>659.85</v>
      </c>
      <c r="AC3" s="31">
        <f>Q3+W3</f>
        <v>683.7</v>
      </c>
      <c r="AD3" s="31">
        <f>R3+X3</f>
        <v>620.1</v>
      </c>
      <c r="AE3" s="31">
        <f>S3+Y3</f>
        <v>477</v>
      </c>
      <c r="AF3" s="31">
        <f>T3+Z3</f>
        <v>779.1</v>
      </c>
      <c r="AH3" s="16">
        <f>SUM(AB3:AF3)</f>
        <v>3219.75</v>
      </c>
    </row>
    <row r="4" spans="1:34">
      <c r="A4" t="s">
        <v>12</v>
      </c>
      <c r="B4" t="s">
        <v>13</v>
      </c>
      <c r="C4" s="15">
        <v>10</v>
      </c>
      <c r="D4">
        <v>42</v>
      </c>
      <c r="E4" s="5">
        <v>41</v>
      </c>
      <c r="F4" s="5">
        <v>40</v>
      </c>
      <c r="G4" s="5">
        <v>38</v>
      </c>
      <c r="H4" s="5">
        <v>44</v>
      </c>
      <c r="I4" s="5"/>
      <c r="J4" s="27">
        <f t="shared" ref="J4:K19" si="8">IF(D4&gt;40,D4-40,0)</f>
        <v>2</v>
      </c>
      <c r="K4" s="27">
        <f t="shared" si="8"/>
        <v>1</v>
      </c>
      <c r="L4" s="27">
        <f t="shared" ref="L4:N4" si="9">IF(F4&gt;40,F4-40,0)</f>
        <v>0</v>
      </c>
      <c r="M4" s="27">
        <f t="shared" si="9"/>
        <v>0</v>
      </c>
      <c r="N4" s="27">
        <f t="shared" si="9"/>
        <v>4</v>
      </c>
      <c r="O4" s="27"/>
      <c r="P4" s="29">
        <f t="shared" ref="P4:P19" si="10">$C4*D4</f>
        <v>420</v>
      </c>
      <c r="Q4" s="29">
        <f t="shared" si="6"/>
        <v>410</v>
      </c>
      <c r="R4" s="29">
        <f t="shared" si="6"/>
        <v>400</v>
      </c>
      <c r="S4" s="29">
        <f>$C4*G4</f>
        <v>380</v>
      </c>
      <c r="T4" s="29">
        <f>$C4*H4</f>
        <v>440</v>
      </c>
      <c r="U4" s="29"/>
      <c r="V4" s="30">
        <f>0.5*C4*J4</f>
        <v>10</v>
      </c>
      <c r="W4" s="30">
        <f>0.5*D4*K4</f>
        <v>21</v>
      </c>
      <c r="X4" s="30">
        <f>0.5*E4*L4</f>
        <v>0</v>
      </c>
      <c r="Y4" s="30">
        <f>0.5*F4*M4</f>
        <v>0</v>
      </c>
      <c r="Z4" s="30">
        <f>0.5*G4*N4</f>
        <v>76</v>
      </c>
      <c r="AA4" s="30"/>
      <c r="AB4" s="31">
        <f>P4+V4</f>
        <v>430</v>
      </c>
      <c r="AC4" s="31">
        <f>Q4+W4</f>
        <v>431</v>
      </c>
      <c r="AD4" s="31">
        <f>R4+X4</f>
        <v>400</v>
      </c>
      <c r="AE4" s="31">
        <f>S4+Y4</f>
        <v>380</v>
      </c>
      <c r="AF4" s="31">
        <f t="shared" ref="AF4:AF19" si="11">T4+Z4</f>
        <v>516</v>
      </c>
      <c r="AH4" s="32">
        <f t="shared" ref="AH4:AH19" si="12">SUM(AB4:AF4)</f>
        <v>2157</v>
      </c>
    </row>
    <row r="5" spans="1:34">
      <c r="A5" t="s">
        <v>14</v>
      </c>
      <c r="B5" t="s">
        <v>15</v>
      </c>
      <c r="C5" s="15">
        <v>22.1</v>
      </c>
      <c r="D5">
        <v>49</v>
      </c>
      <c r="E5" s="5">
        <v>40</v>
      </c>
      <c r="F5" s="5">
        <v>33</v>
      </c>
      <c r="G5" s="5">
        <v>20</v>
      </c>
      <c r="H5" s="5">
        <v>18</v>
      </c>
      <c r="I5" s="5"/>
      <c r="J5" s="27">
        <f t="shared" si="8"/>
        <v>9</v>
      </c>
      <c r="K5" s="27">
        <f t="shared" si="8"/>
        <v>0</v>
      </c>
      <c r="L5" s="27">
        <f t="shared" ref="L5:N5" si="13">IF(F5&gt;40,F5-40,0)</f>
        <v>0</v>
      </c>
      <c r="M5" s="27">
        <f t="shared" si="13"/>
        <v>0</v>
      </c>
      <c r="N5" s="27">
        <f t="shared" si="13"/>
        <v>0</v>
      </c>
      <c r="O5" s="27"/>
      <c r="P5" s="29">
        <f t="shared" si="10"/>
        <v>1082.9000000000001</v>
      </c>
      <c r="Q5" s="29">
        <f t="shared" si="6"/>
        <v>884</v>
      </c>
      <c r="R5" s="29">
        <f t="shared" si="6"/>
        <v>729.30000000000007</v>
      </c>
      <c r="S5" s="29">
        <f>$C5*G5</f>
        <v>442</v>
      </c>
      <c r="T5" s="29">
        <f>$C5*H5</f>
        <v>397.8</v>
      </c>
      <c r="U5" s="29"/>
      <c r="V5" s="30">
        <f>0.5*C5*J5</f>
        <v>99.45</v>
      </c>
      <c r="W5" s="30">
        <f>0.5*D5*K5</f>
        <v>0</v>
      </c>
      <c r="X5" s="30">
        <f>0.5*E5*L5</f>
        <v>0</v>
      </c>
      <c r="Y5" s="30">
        <f>0.5*F5*M5</f>
        <v>0</v>
      </c>
      <c r="Z5" s="30">
        <f>0.5*G5*N5</f>
        <v>0</v>
      </c>
      <c r="AA5" s="30"/>
      <c r="AB5" s="31">
        <f>P5+V5</f>
        <v>1182.3500000000001</v>
      </c>
      <c r="AC5" s="31">
        <f>Q5+W5</f>
        <v>884</v>
      </c>
      <c r="AD5" s="31">
        <f>R5+X5</f>
        <v>729.30000000000007</v>
      </c>
      <c r="AE5" s="31">
        <f>S5+Y5</f>
        <v>442</v>
      </c>
      <c r="AF5" s="31">
        <f t="shared" si="11"/>
        <v>397.8</v>
      </c>
      <c r="AH5" s="32">
        <f t="shared" si="12"/>
        <v>3635.4500000000007</v>
      </c>
    </row>
    <row r="6" spans="1:34">
      <c r="A6" t="s">
        <v>16</v>
      </c>
      <c r="B6" t="s">
        <v>17</v>
      </c>
      <c r="C6" s="15">
        <v>19.100000000000001</v>
      </c>
      <c r="D6">
        <v>41</v>
      </c>
      <c r="E6" s="5">
        <v>50</v>
      </c>
      <c r="F6" s="5">
        <v>47</v>
      </c>
      <c r="G6" s="5">
        <v>30</v>
      </c>
      <c r="H6" s="5">
        <v>39</v>
      </c>
      <c r="I6" s="5"/>
      <c r="J6" s="27">
        <f t="shared" si="8"/>
        <v>1</v>
      </c>
      <c r="K6" s="27">
        <f t="shared" si="8"/>
        <v>10</v>
      </c>
      <c r="L6" s="27">
        <f t="shared" ref="L6:N6" si="14">IF(F6&gt;40,F6-40,0)</f>
        <v>7</v>
      </c>
      <c r="M6" s="27">
        <f t="shared" si="14"/>
        <v>0</v>
      </c>
      <c r="N6" s="27">
        <f t="shared" si="14"/>
        <v>0</v>
      </c>
      <c r="O6" s="27"/>
      <c r="P6" s="29">
        <f t="shared" si="10"/>
        <v>783.1</v>
      </c>
      <c r="Q6" s="29">
        <f t="shared" si="6"/>
        <v>955.00000000000011</v>
      </c>
      <c r="R6" s="29">
        <f t="shared" si="6"/>
        <v>897.7</v>
      </c>
      <c r="S6" s="29">
        <f>$C6*G6</f>
        <v>573</v>
      </c>
      <c r="T6" s="29">
        <f>$C6*H6</f>
        <v>744.90000000000009</v>
      </c>
      <c r="U6" s="29"/>
      <c r="V6" s="30">
        <f>0.5*C6*J6</f>
        <v>9.5500000000000007</v>
      </c>
      <c r="W6" s="30">
        <f>0.5*D6*K6</f>
        <v>205</v>
      </c>
      <c r="X6" s="30">
        <f>0.5*E6*L6</f>
        <v>175</v>
      </c>
      <c r="Y6" s="30">
        <f>0.5*F6*M6</f>
        <v>0</v>
      </c>
      <c r="Z6" s="30">
        <f>0.5*G6*N6</f>
        <v>0</v>
      </c>
      <c r="AA6" s="30"/>
      <c r="AB6" s="31">
        <f>P6+V6</f>
        <v>792.65</v>
      </c>
      <c r="AC6" s="31">
        <f>Q6+W6</f>
        <v>1160</v>
      </c>
      <c r="AD6" s="31">
        <f>R6+X6</f>
        <v>1072.7</v>
      </c>
      <c r="AE6" s="31">
        <f>S6+Y6</f>
        <v>573</v>
      </c>
      <c r="AF6" s="31">
        <f t="shared" si="11"/>
        <v>744.90000000000009</v>
      </c>
      <c r="AH6" s="32">
        <f t="shared" si="12"/>
        <v>4343.25</v>
      </c>
    </row>
    <row r="7" spans="1:34">
      <c r="A7" t="s">
        <v>18</v>
      </c>
      <c r="B7" t="s">
        <v>19</v>
      </c>
      <c r="C7" s="15">
        <v>6.9</v>
      </c>
      <c r="D7">
        <v>39</v>
      </c>
      <c r="E7" s="5">
        <v>52</v>
      </c>
      <c r="F7" s="5">
        <v>42</v>
      </c>
      <c r="G7" s="5">
        <v>40</v>
      </c>
      <c r="H7" s="5">
        <v>40</v>
      </c>
      <c r="I7" s="5"/>
      <c r="J7" s="27">
        <f t="shared" si="8"/>
        <v>0</v>
      </c>
      <c r="K7" s="27">
        <f t="shared" si="8"/>
        <v>12</v>
      </c>
      <c r="L7" s="27">
        <f t="shared" ref="L7:N7" si="15">IF(F7&gt;40,F7-40,0)</f>
        <v>2</v>
      </c>
      <c r="M7" s="27">
        <f t="shared" si="15"/>
        <v>0</v>
      </c>
      <c r="N7" s="27">
        <f t="shared" si="15"/>
        <v>0</v>
      </c>
      <c r="O7" s="27"/>
      <c r="P7" s="29">
        <f t="shared" si="10"/>
        <v>269.10000000000002</v>
      </c>
      <c r="Q7" s="29">
        <f t="shared" si="6"/>
        <v>358.8</v>
      </c>
      <c r="R7" s="29">
        <f t="shared" si="6"/>
        <v>289.8</v>
      </c>
      <c r="S7" s="29">
        <f>$C7*G7</f>
        <v>276</v>
      </c>
      <c r="T7" s="29">
        <f>$C7*H7</f>
        <v>276</v>
      </c>
      <c r="U7" s="29"/>
      <c r="V7" s="30">
        <f>0.5*C7*J7</f>
        <v>0</v>
      </c>
      <c r="W7" s="30">
        <f>0.5*D7*K7</f>
        <v>234</v>
      </c>
      <c r="X7" s="30">
        <f>0.5*E7*L7</f>
        <v>52</v>
      </c>
      <c r="Y7" s="30">
        <f>0.5*F7*M7</f>
        <v>0</v>
      </c>
      <c r="Z7" s="30">
        <f>0.5*G7*N7</f>
        <v>0</v>
      </c>
      <c r="AA7" s="30"/>
      <c r="AB7" s="31">
        <f>P7+V7</f>
        <v>269.10000000000002</v>
      </c>
      <c r="AC7" s="31">
        <f>Q7+W7</f>
        <v>592.79999999999995</v>
      </c>
      <c r="AD7" s="31">
        <f>R7+X7</f>
        <v>341.8</v>
      </c>
      <c r="AE7" s="31">
        <f>S7+Y7</f>
        <v>276</v>
      </c>
      <c r="AF7" s="31">
        <f t="shared" si="11"/>
        <v>276</v>
      </c>
      <c r="AH7" s="32">
        <f t="shared" si="12"/>
        <v>1755.7</v>
      </c>
    </row>
    <row r="8" spans="1:34">
      <c r="A8" t="s">
        <v>20</v>
      </c>
      <c r="B8" t="s">
        <v>21</v>
      </c>
      <c r="C8" s="15">
        <v>14.2</v>
      </c>
      <c r="D8">
        <v>44</v>
      </c>
      <c r="E8" s="5">
        <v>51</v>
      </c>
      <c r="F8" s="5">
        <v>42</v>
      </c>
      <c r="G8" s="5">
        <v>40</v>
      </c>
      <c r="H8" s="5">
        <v>20</v>
      </c>
      <c r="I8" s="5"/>
      <c r="J8" s="27">
        <f t="shared" si="8"/>
        <v>4</v>
      </c>
      <c r="K8" s="27">
        <f t="shared" si="8"/>
        <v>11</v>
      </c>
      <c r="L8" s="27">
        <f t="shared" ref="L8:N8" si="16">IF(F8&gt;40,F8-40,0)</f>
        <v>2</v>
      </c>
      <c r="M8" s="27">
        <f t="shared" si="16"/>
        <v>0</v>
      </c>
      <c r="N8" s="27">
        <f t="shared" si="16"/>
        <v>0</v>
      </c>
      <c r="O8" s="27"/>
      <c r="P8" s="29">
        <f t="shared" si="10"/>
        <v>624.79999999999995</v>
      </c>
      <c r="Q8" s="29">
        <f t="shared" si="6"/>
        <v>724.19999999999993</v>
      </c>
      <c r="R8" s="29">
        <f t="shared" si="6"/>
        <v>596.4</v>
      </c>
      <c r="S8" s="29">
        <f>$C8*G8</f>
        <v>568</v>
      </c>
      <c r="T8" s="29">
        <f>$C8*H8</f>
        <v>284</v>
      </c>
      <c r="U8" s="29"/>
      <c r="V8" s="30">
        <f>0.5*C8*J8</f>
        <v>28.4</v>
      </c>
      <c r="W8" s="30">
        <f>0.5*D8*K8</f>
        <v>242</v>
      </c>
      <c r="X8" s="30">
        <f>0.5*E8*L8</f>
        <v>51</v>
      </c>
      <c r="Y8" s="30">
        <f>0.5*F8*M8</f>
        <v>0</v>
      </c>
      <c r="Z8" s="30">
        <f>0.5*G8*N8</f>
        <v>0</v>
      </c>
      <c r="AA8" s="30"/>
      <c r="AB8" s="31">
        <f>P8+V8</f>
        <v>653.19999999999993</v>
      </c>
      <c r="AC8" s="31">
        <f>Q8+W8</f>
        <v>966.19999999999993</v>
      </c>
      <c r="AD8" s="31">
        <f>R8+X8</f>
        <v>647.4</v>
      </c>
      <c r="AE8" s="31">
        <f>S8+Y8</f>
        <v>568</v>
      </c>
      <c r="AF8" s="31">
        <f t="shared" si="11"/>
        <v>284</v>
      </c>
      <c r="AH8" s="32">
        <f t="shared" si="12"/>
        <v>3118.7999999999997</v>
      </c>
    </row>
    <row r="9" spans="1:34">
      <c r="A9" t="s">
        <v>22</v>
      </c>
      <c r="B9" t="s">
        <v>23</v>
      </c>
      <c r="C9" s="15">
        <v>18</v>
      </c>
      <c r="D9">
        <v>55</v>
      </c>
      <c r="E9" s="5">
        <v>60</v>
      </c>
      <c r="F9" s="5">
        <v>45</v>
      </c>
      <c r="G9" s="5">
        <v>40</v>
      </c>
      <c r="H9" s="5">
        <v>49</v>
      </c>
      <c r="I9" s="5"/>
      <c r="J9" s="27">
        <f t="shared" si="8"/>
        <v>15</v>
      </c>
      <c r="K9" s="27">
        <f t="shared" si="8"/>
        <v>20</v>
      </c>
      <c r="L9" s="27">
        <f t="shared" ref="L9:N9" si="17">IF(F9&gt;40,F9-40,0)</f>
        <v>5</v>
      </c>
      <c r="M9" s="27">
        <f t="shared" si="17"/>
        <v>0</v>
      </c>
      <c r="N9" s="27">
        <f t="shared" si="17"/>
        <v>9</v>
      </c>
      <c r="O9" s="27"/>
      <c r="P9" s="29">
        <f t="shared" si="10"/>
        <v>990</v>
      </c>
      <c r="Q9" s="29">
        <f t="shared" si="6"/>
        <v>1080</v>
      </c>
      <c r="R9" s="29">
        <f t="shared" si="6"/>
        <v>810</v>
      </c>
      <c r="S9" s="29">
        <f>$C9*G9</f>
        <v>720</v>
      </c>
      <c r="T9" s="29">
        <f>$C9*H9</f>
        <v>882</v>
      </c>
      <c r="U9" s="29"/>
      <c r="V9" s="30">
        <f>0.5*C9*J9</f>
        <v>135</v>
      </c>
      <c r="W9" s="30">
        <f>0.5*D9*K9</f>
        <v>550</v>
      </c>
      <c r="X9" s="30">
        <f>0.5*E9*L9</f>
        <v>150</v>
      </c>
      <c r="Y9" s="30">
        <f>0.5*F9*M9</f>
        <v>0</v>
      </c>
      <c r="Z9" s="30">
        <f>0.5*G9*N9</f>
        <v>180</v>
      </c>
      <c r="AA9" s="30"/>
      <c r="AB9" s="31">
        <f>P9+V9</f>
        <v>1125</v>
      </c>
      <c r="AC9" s="31">
        <f>Q9+W9</f>
        <v>1630</v>
      </c>
      <c r="AD9" s="31">
        <f>R9+X9</f>
        <v>960</v>
      </c>
      <c r="AE9" s="31">
        <f>S9+Y9</f>
        <v>720</v>
      </c>
      <c r="AF9" s="31">
        <f t="shared" si="11"/>
        <v>1062</v>
      </c>
      <c r="AH9" s="32">
        <f t="shared" si="12"/>
        <v>5497</v>
      </c>
    </row>
    <row r="10" spans="1:34">
      <c r="A10" t="s">
        <v>24</v>
      </c>
      <c r="B10" t="s">
        <v>25</v>
      </c>
      <c r="C10" s="15">
        <v>17.5</v>
      </c>
      <c r="D10">
        <v>33</v>
      </c>
      <c r="E10" s="5">
        <v>22</v>
      </c>
      <c r="F10" s="5">
        <v>54</v>
      </c>
      <c r="G10" s="5">
        <v>40</v>
      </c>
      <c r="H10" s="5">
        <v>20</v>
      </c>
      <c r="I10" s="5"/>
      <c r="J10" s="27">
        <f t="shared" si="8"/>
        <v>0</v>
      </c>
      <c r="K10" s="27">
        <f t="shared" si="8"/>
        <v>0</v>
      </c>
      <c r="L10" s="27">
        <f t="shared" ref="L10:N10" si="18">IF(F10&gt;40,F10-40,0)</f>
        <v>14</v>
      </c>
      <c r="M10" s="27">
        <f t="shared" si="18"/>
        <v>0</v>
      </c>
      <c r="N10" s="27">
        <f t="shared" si="18"/>
        <v>0</v>
      </c>
      <c r="O10" s="27"/>
      <c r="P10" s="29">
        <f t="shared" si="10"/>
        <v>577.5</v>
      </c>
      <c r="Q10" s="29">
        <f t="shared" si="6"/>
        <v>385</v>
      </c>
      <c r="R10" s="29">
        <f t="shared" si="6"/>
        <v>945</v>
      </c>
      <c r="S10" s="29">
        <f>$C10*G10</f>
        <v>700</v>
      </c>
      <c r="T10" s="29">
        <f>$C10*H10</f>
        <v>350</v>
      </c>
      <c r="U10" s="29"/>
      <c r="V10" s="30">
        <f>0.5*C10*J10</f>
        <v>0</v>
      </c>
      <c r="W10" s="30">
        <f>0.5*D10*K10</f>
        <v>0</v>
      </c>
      <c r="X10" s="30">
        <f>0.5*E10*L10</f>
        <v>154</v>
      </c>
      <c r="Y10" s="30">
        <f>0.5*F10*M10</f>
        <v>0</v>
      </c>
      <c r="Z10" s="30">
        <f>0.5*G10*N10</f>
        <v>0</v>
      </c>
      <c r="AA10" s="30"/>
      <c r="AB10" s="31">
        <f>P10+V10</f>
        <v>577.5</v>
      </c>
      <c r="AC10" s="31">
        <f>Q10+W10</f>
        <v>385</v>
      </c>
      <c r="AD10" s="31">
        <f>R10+X10</f>
        <v>1099</v>
      </c>
      <c r="AE10" s="31">
        <f>S10+Y10</f>
        <v>700</v>
      </c>
      <c r="AF10" s="31">
        <f t="shared" si="11"/>
        <v>350</v>
      </c>
      <c r="AH10" s="32">
        <f t="shared" si="12"/>
        <v>3111.5</v>
      </c>
    </row>
    <row r="11" spans="1:34">
      <c r="A11" t="s">
        <v>26</v>
      </c>
      <c r="B11" t="s">
        <v>27</v>
      </c>
      <c r="C11" s="15">
        <v>14.7</v>
      </c>
      <c r="D11">
        <v>29</v>
      </c>
      <c r="E11" s="5">
        <v>40</v>
      </c>
      <c r="F11" s="5">
        <v>42</v>
      </c>
      <c r="G11" s="5">
        <v>40</v>
      </c>
      <c r="H11" s="5">
        <v>40</v>
      </c>
      <c r="I11" s="5"/>
      <c r="J11" s="27">
        <f t="shared" si="8"/>
        <v>0</v>
      </c>
      <c r="K11" s="27">
        <f t="shared" si="8"/>
        <v>0</v>
      </c>
      <c r="L11" s="27">
        <f t="shared" ref="L11:N11" si="19">IF(F11&gt;40,F11-40,0)</f>
        <v>2</v>
      </c>
      <c r="M11" s="27">
        <f t="shared" si="19"/>
        <v>0</v>
      </c>
      <c r="N11" s="27">
        <f t="shared" si="19"/>
        <v>0</v>
      </c>
      <c r="O11" s="27"/>
      <c r="P11" s="29">
        <f t="shared" si="10"/>
        <v>426.29999999999995</v>
      </c>
      <c r="Q11" s="29">
        <f t="shared" si="6"/>
        <v>588</v>
      </c>
      <c r="R11" s="29">
        <f t="shared" si="6"/>
        <v>617.4</v>
      </c>
      <c r="S11" s="29">
        <f>$C11*G11</f>
        <v>588</v>
      </c>
      <c r="T11" s="29">
        <f>$C11*H11</f>
        <v>588</v>
      </c>
      <c r="U11" s="29"/>
      <c r="V11" s="30">
        <f>0.5*C11*J11</f>
        <v>0</v>
      </c>
      <c r="W11" s="30">
        <f>0.5*D11*K11</f>
        <v>0</v>
      </c>
      <c r="X11" s="30">
        <f>0.5*E11*L11</f>
        <v>40</v>
      </c>
      <c r="Y11" s="30">
        <f>0.5*F11*M11</f>
        <v>0</v>
      </c>
      <c r="Z11" s="30">
        <f>0.5*G11*N11</f>
        <v>0</v>
      </c>
      <c r="AA11" s="30"/>
      <c r="AB11" s="31">
        <f>P11+V11</f>
        <v>426.29999999999995</v>
      </c>
      <c r="AC11" s="31">
        <f>Q11+W11</f>
        <v>588</v>
      </c>
      <c r="AD11" s="31">
        <f>R11+X11</f>
        <v>657.4</v>
      </c>
      <c r="AE11" s="31">
        <f>S11+Y11</f>
        <v>588</v>
      </c>
      <c r="AF11" s="31">
        <f t="shared" si="11"/>
        <v>588</v>
      </c>
      <c r="AH11" s="32">
        <f t="shared" si="12"/>
        <v>2847.7</v>
      </c>
    </row>
    <row r="12" spans="1:34">
      <c r="A12" t="s">
        <v>28</v>
      </c>
      <c r="B12" t="s">
        <v>29</v>
      </c>
      <c r="C12" s="15">
        <v>13.9</v>
      </c>
      <c r="D12">
        <v>40</v>
      </c>
      <c r="E12" s="5">
        <v>40</v>
      </c>
      <c r="F12" s="5">
        <v>42</v>
      </c>
      <c r="G12" s="5">
        <v>40</v>
      </c>
      <c r="H12" s="5">
        <v>40</v>
      </c>
      <c r="I12" s="5"/>
      <c r="J12" s="27">
        <f t="shared" si="8"/>
        <v>0</v>
      </c>
      <c r="K12" s="27">
        <f t="shared" si="8"/>
        <v>0</v>
      </c>
      <c r="L12" s="27">
        <f t="shared" ref="L12:N12" si="20">IF(F12&gt;40,F12-40,0)</f>
        <v>2</v>
      </c>
      <c r="M12" s="27">
        <f t="shared" si="20"/>
        <v>0</v>
      </c>
      <c r="N12" s="27">
        <f t="shared" si="20"/>
        <v>0</v>
      </c>
      <c r="O12" s="27"/>
      <c r="P12" s="29">
        <f t="shared" si="10"/>
        <v>556</v>
      </c>
      <c r="Q12" s="29">
        <f t="shared" si="6"/>
        <v>556</v>
      </c>
      <c r="R12" s="29">
        <f t="shared" si="6"/>
        <v>583.80000000000007</v>
      </c>
      <c r="S12" s="29">
        <f>$C12*G12</f>
        <v>556</v>
      </c>
      <c r="T12" s="29">
        <f>$C12*H12</f>
        <v>556</v>
      </c>
      <c r="U12" s="29"/>
      <c r="V12" s="30">
        <f>0.5*C12*J12</f>
        <v>0</v>
      </c>
      <c r="W12" s="30">
        <f>0.5*D12*K12</f>
        <v>0</v>
      </c>
      <c r="X12" s="30">
        <f>0.5*E12*L12</f>
        <v>40</v>
      </c>
      <c r="Y12" s="30">
        <f>0.5*F12*M12</f>
        <v>0</v>
      </c>
      <c r="Z12" s="30">
        <f>0.5*G12*N12</f>
        <v>0</v>
      </c>
      <c r="AA12" s="30"/>
      <c r="AB12" s="31">
        <f>P12+V12</f>
        <v>556</v>
      </c>
      <c r="AC12" s="31">
        <f>Q12+W12</f>
        <v>556</v>
      </c>
      <c r="AD12" s="31">
        <f>R12+X12</f>
        <v>623.80000000000007</v>
      </c>
      <c r="AE12" s="31">
        <f>S12+Y12</f>
        <v>556</v>
      </c>
      <c r="AF12" s="31">
        <f t="shared" si="11"/>
        <v>556</v>
      </c>
      <c r="AH12" s="32">
        <f t="shared" si="12"/>
        <v>2847.8</v>
      </c>
    </row>
    <row r="13" spans="1:34">
      <c r="A13" t="s">
        <v>30</v>
      </c>
      <c r="B13" t="s">
        <v>31</v>
      </c>
      <c r="C13" s="15">
        <v>11.2</v>
      </c>
      <c r="D13">
        <v>40</v>
      </c>
      <c r="E13" s="5">
        <v>40</v>
      </c>
      <c r="F13" s="5">
        <v>42</v>
      </c>
      <c r="G13" s="5">
        <v>39</v>
      </c>
      <c r="H13" s="5">
        <v>40</v>
      </c>
      <c r="I13" s="5"/>
      <c r="J13" s="27">
        <f t="shared" si="8"/>
        <v>0</v>
      </c>
      <c r="K13" s="27">
        <f t="shared" si="8"/>
        <v>0</v>
      </c>
      <c r="L13" s="27">
        <f t="shared" ref="L13:N13" si="21">IF(F13&gt;40,F13-40,0)</f>
        <v>2</v>
      </c>
      <c r="M13" s="27">
        <f t="shared" si="21"/>
        <v>0</v>
      </c>
      <c r="N13" s="27">
        <f t="shared" si="21"/>
        <v>0</v>
      </c>
      <c r="O13" s="27"/>
      <c r="P13" s="29">
        <f t="shared" si="10"/>
        <v>448</v>
      </c>
      <c r="Q13" s="29">
        <f t="shared" si="6"/>
        <v>448</v>
      </c>
      <c r="R13" s="29">
        <f t="shared" si="6"/>
        <v>470.4</v>
      </c>
      <c r="S13" s="29">
        <f>$C13*G13</f>
        <v>436.79999999999995</v>
      </c>
      <c r="T13" s="29">
        <f>$C13*H13</f>
        <v>448</v>
      </c>
      <c r="U13" s="29"/>
      <c r="V13" s="30">
        <f>0.5*C13*J13</f>
        <v>0</v>
      </c>
      <c r="W13" s="30">
        <f>0.5*D13*K13</f>
        <v>0</v>
      </c>
      <c r="X13" s="30">
        <f>0.5*E13*L13</f>
        <v>40</v>
      </c>
      <c r="Y13" s="30">
        <f>0.5*F13*M13</f>
        <v>0</v>
      </c>
      <c r="Z13" s="30">
        <f>0.5*G13*N13</f>
        <v>0</v>
      </c>
      <c r="AA13" s="30"/>
      <c r="AB13" s="31">
        <f>P13+V13</f>
        <v>448</v>
      </c>
      <c r="AC13" s="31">
        <f>Q13+W13</f>
        <v>448</v>
      </c>
      <c r="AD13" s="31">
        <f>R13+X13</f>
        <v>510.4</v>
      </c>
      <c r="AE13" s="31">
        <f>S13+Y13</f>
        <v>436.79999999999995</v>
      </c>
      <c r="AF13" s="31">
        <f t="shared" si="11"/>
        <v>448</v>
      </c>
      <c r="AH13" s="32">
        <f t="shared" si="12"/>
        <v>2291.1999999999998</v>
      </c>
    </row>
    <row r="14" spans="1:34">
      <c r="A14" t="s">
        <v>32</v>
      </c>
      <c r="B14" t="s">
        <v>33</v>
      </c>
      <c r="C14" s="15">
        <v>10.1</v>
      </c>
      <c r="D14">
        <v>40</v>
      </c>
      <c r="E14" s="5">
        <v>40</v>
      </c>
      <c r="F14" s="5">
        <v>41</v>
      </c>
      <c r="G14" s="5">
        <v>42</v>
      </c>
      <c r="H14" s="5">
        <v>40</v>
      </c>
      <c r="I14" s="5"/>
      <c r="J14" s="27">
        <f t="shared" si="8"/>
        <v>0</v>
      </c>
      <c r="K14" s="27">
        <f t="shared" si="8"/>
        <v>0</v>
      </c>
      <c r="L14" s="27">
        <f t="shared" ref="L14:N14" si="22">IF(F14&gt;40,F14-40,0)</f>
        <v>1</v>
      </c>
      <c r="M14" s="27">
        <f t="shared" si="22"/>
        <v>2</v>
      </c>
      <c r="N14" s="27">
        <f t="shared" si="22"/>
        <v>0</v>
      </c>
      <c r="O14" s="27"/>
      <c r="P14" s="29">
        <f t="shared" si="10"/>
        <v>404</v>
      </c>
      <c r="Q14" s="29">
        <f t="shared" si="6"/>
        <v>404</v>
      </c>
      <c r="R14" s="29">
        <f t="shared" si="6"/>
        <v>414.09999999999997</v>
      </c>
      <c r="S14" s="29">
        <f>$C14*G14</f>
        <v>424.2</v>
      </c>
      <c r="T14" s="29">
        <f>$C14*H14</f>
        <v>404</v>
      </c>
      <c r="U14" s="29"/>
      <c r="V14" s="30">
        <f>0.5*C14*J14</f>
        <v>0</v>
      </c>
      <c r="W14" s="30">
        <f>0.5*D14*K14</f>
        <v>0</v>
      </c>
      <c r="X14" s="30">
        <f>0.5*E14*L14</f>
        <v>20</v>
      </c>
      <c r="Y14" s="30">
        <f>0.5*F14*M14</f>
        <v>41</v>
      </c>
      <c r="Z14" s="30">
        <f>0.5*G14*N14</f>
        <v>0</v>
      </c>
      <c r="AA14" s="30"/>
      <c r="AB14" s="31">
        <f>P14+V14</f>
        <v>404</v>
      </c>
      <c r="AC14" s="31">
        <f>Q14+W14</f>
        <v>404</v>
      </c>
      <c r="AD14" s="31">
        <f>R14+X14</f>
        <v>434.09999999999997</v>
      </c>
      <c r="AE14" s="31">
        <f>S14+Y14</f>
        <v>465.2</v>
      </c>
      <c r="AF14" s="31">
        <f t="shared" si="11"/>
        <v>404</v>
      </c>
      <c r="AH14" s="32">
        <f t="shared" si="12"/>
        <v>2111.3000000000002</v>
      </c>
    </row>
    <row r="15" spans="1:34">
      <c r="A15" t="s">
        <v>34</v>
      </c>
      <c r="B15" t="s">
        <v>35</v>
      </c>
      <c r="C15" s="15">
        <v>9</v>
      </c>
      <c r="D15">
        <v>42</v>
      </c>
      <c r="E15" s="5">
        <v>42</v>
      </c>
      <c r="F15" s="5">
        <v>39</v>
      </c>
      <c r="G15" s="5">
        <v>42</v>
      </c>
      <c r="H15" s="5">
        <v>40</v>
      </c>
      <c r="I15" s="5"/>
      <c r="J15" s="27">
        <f t="shared" si="8"/>
        <v>2</v>
      </c>
      <c r="K15" s="27">
        <f t="shared" si="8"/>
        <v>2</v>
      </c>
      <c r="L15" s="27">
        <f t="shared" ref="L15:N15" si="23">IF(F15&gt;40,F15-40,0)</f>
        <v>0</v>
      </c>
      <c r="M15" s="27">
        <f t="shared" si="23"/>
        <v>2</v>
      </c>
      <c r="N15" s="27">
        <f t="shared" si="23"/>
        <v>0</v>
      </c>
      <c r="O15" s="27"/>
      <c r="P15" s="29">
        <f t="shared" si="10"/>
        <v>378</v>
      </c>
      <c r="Q15" s="29">
        <f t="shared" si="6"/>
        <v>378</v>
      </c>
      <c r="R15" s="29">
        <f t="shared" si="6"/>
        <v>351</v>
      </c>
      <c r="S15" s="29">
        <f>$C15*G15</f>
        <v>378</v>
      </c>
      <c r="T15" s="29">
        <f>$C15*H15</f>
        <v>360</v>
      </c>
      <c r="U15" s="29"/>
      <c r="V15" s="30">
        <f>0.5*C15*J15</f>
        <v>9</v>
      </c>
      <c r="W15" s="30">
        <f>0.5*D15*K15</f>
        <v>42</v>
      </c>
      <c r="X15" s="30">
        <f>0.5*E15*L15</f>
        <v>0</v>
      </c>
      <c r="Y15" s="30">
        <f>0.5*F15*M15</f>
        <v>39</v>
      </c>
      <c r="Z15" s="30">
        <f>0.5*G15*N15</f>
        <v>0</v>
      </c>
      <c r="AA15" s="30"/>
      <c r="AB15" s="31">
        <f>P15+V15</f>
        <v>387</v>
      </c>
      <c r="AC15" s="31">
        <f>Q15+W15</f>
        <v>420</v>
      </c>
      <c r="AD15" s="31">
        <f>R15+X15</f>
        <v>351</v>
      </c>
      <c r="AE15" s="31">
        <f>S15+Y15</f>
        <v>417</v>
      </c>
      <c r="AF15" s="31">
        <f t="shared" si="11"/>
        <v>360</v>
      </c>
      <c r="AH15" s="32">
        <f t="shared" si="12"/>
        <v>1935</v>
      </c>
    </row>
    <row r="16" spans="1:34">
      <c r="A16" t="s">
        <v>36</v>
      </c>
      <c r="B16" t="s">
        <v>37</v>
      </c>
      <c r="C16" s="15">
        <v>8.44</v>
      </c>
      <c r="D16">
        <v>40</v>
      </c>
      <c r="E16" s="5">
        <v>43</v>
      </c>
      <c r="F16" s="5">
        <v>39</v>
      </c>
      <c r="G16" s="5">
        <v>41</v>
      </c>
      <c r="H16" s="5">
        <v>40</v>
      </c>
      <c r="I16" s="5"/>
      <c r="J16" s="27">
        <f t="shared" si="8"/>
        <v>0</v>
      </c>
      <c r="K16" s="27">
        <f t="shared" si="8"/>
        <v>3</v>
      </c>
      <c r="L16" s="27">
        <f t="shared" ref="L16:N16" si="24">IF(F16&gt;40,F16-40,0)</f>
        <v>0</v>
      </c>
      <c r="M16" s="27">
        <f t="shared" si="24"/>
        <v>1</v>
      </c>
      <c r="N16" s="27">
        <f t="shared" si="24"/>
        <v>0</v>
      </c>
      <c r="O16" s="27"/>
      <c r="P16" s="29">
        <f t="shared" si="10"/>
        <v>337.59999999999997</v>
      </c>
      <c r="Q16" s="29">
        <f t="shared" si="6"/>
        <v>362.91999999999996</v>
      </c>
      <c r="R16" s="29">
        <f t="shared" si="6"/>
        <v>329.15999999999997</v>
      </c>
      <c r="S16" s="29">
        <f>$C16*G16</f>
        <v>346.03999999999996</v>
      </c>
      <c r="T16" s="29">
        <f>$C16*H16</f>
        <v>337.59999999999997</v>
      </c>
      <c r="U16" s="29"/>
      <c r="V16" s="30">
        <f>0.5*C16*J16</f>
        <v>0</v>
      </c>
      <c r="W16" s="30">
        <f>0.5*D16*K16</f>
        <v>60</v>
      </c>
      <c r="X16" s="30">
        <f>0.5*E16*L16</f>
        <v>0</v>
      </c>
      <c r="Y16" s="30">
        <f>0.5*F16*M16</f>
        <v>19.5</v>
      </c>
      <c r="Z16" s="30">
        <f>0.5*G16*N16</f>
        <v>0</v>
      </c>
      <c r="AA16" s="30"/>
      <c r="AB16" s="31">
        <f>P16+V16</f>
        <v>337.59999999999997</v>
      </c>
      <c r="AC16" s="31">
        <f>Q16+W16</f>
        <v>422.91999999999996</v>
      </c>
      <c r="AD16" s="31">
        <f>R16+X16</f>
        <v>329.15999999999997</v>
      </c>
      <c r="AE16" s="31">
        <f>S16+Y16</f>
        <v>365.53999999999996</v>
      </c>
      <c r="AF16" s="31">
        <f t="shared" si="11"/>
        <v>337.59999999999997</v>
      </c>
      <c r="AH16" s="32">
        <f t="shared" si="12"/>
        <v>1792.8199999999997</v>
      </c>
    </row>
    <row r="17" spans="1:34">
      <c r="A17" t="s">
        <v>38</v>
      </c>
      <c r="B17" t="s">
        <v>39</v>
      </c>
      <c r="C17" s="15">
        <v>14.2</v>
      </c>
      <c r="D17">
        <v>40</v>
      </c>
      <c r="E17" s="5">
        <v>42</v>
      </c>
      <c r="F17" s="5">
        <v>39</v>
      </c>
      <c r="G17" s="5">
        <v>40</v>
      </c>
      <c r="H17" s="5">
        <v>40</v>
      </c>
      <c r="I17" s="5"/>
      <c r="J17" s="27">
        <f t="shared" si="8"/>
        <v>0</v>
      </c>
      <c r="K17" s="27">
        <f t="shared" si="8"/>
        <v>2</v>
      </c>
      <c r="L17" s="27">
        <f t="shared" ref="L17:N17" si="25">IF(F17&gt;40,F17-40,0)</f>
        <v>0</v>
      </c>
      <c r="M17" s="27">
        <f t="shared" si="25"/>
        <v>0</v>
      </c>
      <c r="N17" s="27">
        <f t="shared" si="25"/>
        <v>0</v>
      </c>
      <c r="O17" s="27"/>
      <c r="P17" s="29">
        <f t="shared" si="10"/>
        <v>568</v>
      </c>
      <c r="Q17" s="29">
        <f t="shared" si="6"/>
        <v>596.4</v>
      </c>
      <c r="R17" s="29">
        <f t="shared" si="6"/>
        <v>553.79999999999995</v>
      </c>
      <c r="S17" s="29">
        <f>$C17*G17</f>
        <v>568</v>
      </c>
      <c r="T17" s="29">
        <f>$C17*H17</f>
        <v>568</v>
      </c>
      <c r="U17" s="29"/>
      <c r="V17" s="30">
        <f>0.5*C17*J17</f>
        <v>0</v>
      </c>
      <c r="W17" s="30">
        <f>0.5*D17*K17</f>
        <v>40</v>
      </c>
      <c r="X17" s="30">
        <f>0.5*E17*L17</f>
        <v>0</v>
      </c>
      <c r="Y17" s="30">
        <f>0.5*F17*M17</f>
        <v>0</v>
      </c>
      <c r="Z17" s="30">
        <f>0.5*G17*N17</f>
        <v>0</v>
      </c>
      <c r="AA17" s="30"/>
      <c r="AB17" s="31">
        <f>P17+V17</f>
        <v>568</v>
      </c>
      <c r="AC17" s="31">
        <f>Q17+W17</f>
        <v>636.4</v>
      </c>
      <c r="AD17" s="31">
        <f>R17+X17</f>
        <v>553.79999999999995</v>
      </c>
      <c r="AE17" s="31">
        <f>S17+Y17</f>
        <v>568</v>
      </c>
      <c r="AF17" s="31">
        <f t="shared" si="11"/>
        <v>568</v>
      </c>
      <c r="AH17" s="32">
        <f t="shared" si="12"/>
        <v>2894.2</v>
      </c>
    </row>
    <row r="18" spans="1:34">
      <c r="A18" t="s">
        <v>40</v>
      </c>
      <c r="B18" t="s">
        <v>41</v>
      </c>
      <c r="C18" s="15">
        <v>45</v>
      </c>
      <c r="D18">
        <v>41</v>
      </c>
      <c r="E18" s="5">
        <v>42</v>
      </c>
      <c r="F18" s="5">
        <v>40</v>
      </c>
      <c r="G18" s="5">
        <v>28</v>
      </c>
      <c r="H18" s="5">
        <v>40</v>
      </c>
      <c r="I18" s="5"/>
      <c r="J18" s="27">
        <f t="shared" si="8"/>
        <v>1</v>
      </c>
      <c r="K18" s="27">
        <f t="shared" si="8"/>
        <v>2</v>
      </c>
      <c r="L18" s="27">
        <f t="shared" ref="L18:N18" si="26">IF(F18&gt;40,F18-40,0)</f>
        <v>0</v>
      </c>
      <c r="M18" s="27">
        <f t="shared" si="26"/>
        <v>0</v>
      </c>
      <c r="N18" s="27">
        <f t="shared" si="26"/>
        <v>0</v>
      </c>
      <c r="O18" s="27"/>
      <c r="P18" s="29">
        <f t="shared" si="10"/>
        <v>1845</v>
      </c>
      <c r="Q18" s="29">
        <f t="shared" si="6"/>
        <v>1890</v>
      </c>
      <c r="R18" s="29">
        <f t="shared" si="6"/>
        <v>1800</v>
      </c>
      <c r="S18" s="29">
        <f>$C18*G18</f>
        <v>1260</v>
      </c>
      <c r="T18" s="29">
        <f>$C18*H18</f>
        <v>1800</v>
      </c>
      <c r="U18" s="29"/>
      <c r="V18" s="30">
        <f>0.5*C18*J18</f>
        <v>22.5</v>
      </c>
      <c r="W18" s="30">
        <f>0.5*D18*K18</f>
        <v>41</v>
      </c>
      <c r="X18" s="30">
        <f>0.5*E18*L18</f>
        <v>0</v>
      </c>
      <c r="Y18" s="30">
        <f>0.5*F18*M18</f>
        <v>0</v>
      </c>
      <c r="Z18" s="30">
        <f>0.5*G18*N18</f>
        <v>0</v>
      </c>
      <c r="AA18" s="30"/>
      <c r="AB18" s="31">
        <f>P18+V18</f>
        <v>1867.5</v>
      </c>
      <c r="AC18" s="31">
        <f>Q18+W18</f>
        <v>1931</v>
      </c>
      <c r="AD18" s="31">
        <f>R18+X18</f>
        <v>1800</v>
      </c>
      <c r="AE18" s="31">
        <f>S18+Y18</f>
        <v>1260</v>
      </c>
      <c r="AF18" s="31">
        <f t="shared" si="11"/>
        <v>1800</v>
      </c>
      <c r="AH18" s="32">
        <f t="shared" si="12"/>
        <v>8658.5</v>
      </c>
    </row>
    <row r="19" spans="1:34">
      <c r="A19" t="s">
        <v>42</v>
      </c>
      <c r="B19" t="s">
        <v>43</v>
      </c>
      <c r="C19" s="15">
        <v>30</v>
      </c>
      <c r="D19">
        <v>39</v>
      </c>
      <c r="E19" s="5">
        <v>80</v>
      </c>
      <c r="F19" s="5">
        <v>40</v>
      </c>
      <c r="G19" s="5">
        <v>20</v>
      </c>
      <c r="H19" s="5">
        <v>40</v>
      </c>
      <c r="I19" s="5"/>
      <c r="J19" s="27">
        <f t="shared" si="8"/>
        <v>0</v>
      </c>
      <c r="K19" s="27">
        <f t="shared" si="8"/>
        <v>40</v>
      </c>
      <c r="L19" s="27">
        <f t="shared" ref="L19:N19" si="27">IF(F19&gt;40,F19-40,0)</f>
        <v>0</v>
      </c>
      <c r="M19" s="27">
        <f t="shared" si="27"/>
        <v>0</v>
      </c>
      <c r="N19" s="27">
        <f t="shared" si="27"/>
        <v>0</v>
      </c>
      <c r="O19" s="27"/>
      <c r="P19" s="29">
        <f t="shared" si="10"/>
        <v>1170</v>
      </c>
      <c r="Q19" s="29">
        <f t="shared" ref="Q19" si="28">$C19*E19</f>
        <v>2400</v>
      </c>
      <c r="R19" s="29">
        <f t="shared" ref="R19" si="29">$C19*F19</f>
        <v>1200</v>
      </c>
      <c r="S19" s="29">
        <f t="shared" ref="S19:T19" si="30">$C19*G19</f>
        <v>600</v>
      </c>
      <c r="T19" s="29">
        <f t="shared" si="30"/>
        <v>1200</v>
      </c>
      <c r="U19" s="29"/>
      <c r="V19" s="30">
        <f>0.5*C19*J19</f>
        <v>0</v>
      </c>
      <c r="W19" s="30">
        <f>0.5*D19*K19</f>
        <v>780</v>
      </c>
      <c r="X19" s="30">
        <f>0.5*E19*L19</f>
        <v>0</v>
      </c>
      <c r="Y19" s="30">
        <f>0.5*F19*M19</f>
        <v>0</v>
      </c>
      <c r="Z19" s="30">
        <f>0.5*G19*N19</f>
        <v>0</v>
      </c>
      <c r="AA19" s="30"/>
      <c r="AB19" s="31">
        <f>P19+V19</f>
        <v>1170</v>
      </c>
      <c r="AC19" s="31">
        <f>Q19+W19</f>
        <v>3180</v>
      </c>
      <c r="AD19" s="31">
        <f>R19+X19</f>
        <v>1200</v>
      </c>
      <c r="AE19" s="31">
        <f t="shared" ref="AE19" si="31">S19+Y19</f>
        <v>600</v>
      </c>
      <c r="AF19" s="31">
        <f t="shared" si="11"/>
        <v>1200</v>
      </c>
      <c r="AH19" s="32">
        <f t="shared" si="12"/>
        <v>7350</v>
      </c>
    </row>
    <row r="21" spans="1:34">
      <c r="J21" s="26"/>
      <c r="K21" s="26"/>
      <c r="L21" s="26"/>
      <c r="M21" s="26"/>
      <c r="N21" s="26"/>
      <c r="O21" s="26"/>
    </row>
    <row r="22" spans="1:34">
      <c r="A22" s="17" t="s">
        <v>44</v>
      </c>
      <c r="B22" s="17"/>
      <c r="C22" s="18">
        <f>MAX(C3:C19)</f>
        <v>45</v>
      </c>
      <c r="D22" s="19">
        <f>MAX(D3:D19)</f>
        <v>55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8">
        <f>MAX(P3:P19)</f>
        <v>1845</v>
      </c>
      <c r="Q22" s="18">
        <f>MAX(Q3:Q19)</f>
        <v>2400</v>
      </c>
      <c r="R22" s="18">
        <f t="shared" ref="R22:T22" si="32">MAX(R3:R19)</f>
        <v>1800</v>
      </c>
      <c r="S22" s="18">
        <f t="shared" si="32"/>
        <v>1260</v>
      </c>
      <c r="T22" s="18">
        <f t="shared" si="32"/>
        <v>1800</v>
      </c>
      <c r="U22" s="24"/>
      <c r="V22" s="24">
        <f t="shared" ref="V22:AF22" si="33">MAX(V3:V19)</f>
        <v>135</v>
      </c>
      <c r="W22" s="24">
        <f t="shared" si="33"/>
        <v>780</v>
      </c>
      <c r="X22" s="24">
        <f t="shared" si="33"/>
        <v>175</v>
      </c>
      <c r="Y22" s="24">
        <f t="shared" si="33"/>
        <v>41</v>
      </c>
      <c r="Z22" s="24">
        <f t="shared" si="33"/>
        <v>180</v>
      </c>
      <c r="AA22" s="24"/>
      <c r="AB22" s="18">
        <f t="shared" si="33"/>
        <v>1867.5</v>
      </c>
      <c r="AC22" s="18">
        <f t="shared" si="33"/>
        <v>3180</v>
      </c>
      <c r="AD22" s="18">
        <f t="shared" si="33"/>
        <v>1800</v>
      </c>
      <c r="AE22" s="18">
        <f t="shared" si="33"/>
        <v>1260</v>
      </c>
      <c r="AF22" s="18">
        <f t="shared" si="33"/>
        <v>1800</v>
      </c>
      <c r="AH22" s="18">
        <f t="shared" ref="AH22" si="34">MAX(AH3:AH19)</f>
        <v>8658.5</v>
      </c>
    </row>
    <row r="23" spans="1:34">
      <c r="A23" s="17" t="s">
        <v>45</v>
      </c>
      <c r="B23" s="17"/>
      <c r="C23" s="18">
        <f>MIN(C3:C19)</f>
        <v>6.9</v>
      </c>
      <c r="D23" s="19">
        <f>MIN(D3:D19)</f>
        <v>29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8">
        <f>MIN(P3:P19)</f>
        <v>269.10000000000002</v>
      </c>
      <c r="Q23" s="18">
        <f t="shared" ref="Q23:T23" si="35">MIN(Q3:Q19)</f>
        <v>358.8</v>
      </c>
      <c r="R23" s="18">
        <f t="shared" si="35"/>
        <v>289.8</v>
      </c>
      <c r="S23" s="18">
        <f t="shared" si="35"/>
        <v>276</v>
      </c>
      <c r="T23" s="18">
        <f t="shared" si="35"/>
        <v>276</v>
      </c>
      <c r="U23" s="24"/>
      <c r="V23" s="24">
        <f t="shared" ref="V23:AF23" si="36">MIN(V3:V19)</f>
        <v>0</v>
      </c>
      <c r="W23" s="24">
        <f t="shared" si="36"/>
        <v>0</v>
      </c>
      <c r="X23" s="24">
        <f t="shared" si="36"/>
        <v>0</v>
      </c>
      <c r="Y23" s="24">
        <f t="shared" si="36"/>
        <v>0</v>
      </c>
      <c r="Z23" s="24">
        <f t="shared" si="36"/>
        <v>0</v>
      </c>
      <c r="AA23" s="24"/>
      <c r="AB23" s="18">
        <f t="shared" si="36"/>
        <v>269.10000000000002</v>
      </c>
      <c r="AC23" s="18">
        <f t="shared" si="36"/>
        <v>385</v>
      </c>
      <c r="AD23" s="18">
        <f t="shared" si="36"/>
        <v>329.15999999999997</v>
      </c>
      <c r="AE23" s="18">
        <f t="shared" si="36"/>
        <v>276</v>
      </c>
      <c r="AF23" s="18">
        <f t="shared" si="36"/>
        <v>276</v>
      </c>
      <c r="AH23" s="18">
        <f t="shared" ref="AH23" si="37">MIN(AH3:AH19)</f>
        <v>1755.7</v>
      </c>
    </row>
    <row r="24" spans="1:34">
      <c r="A24" s="17" t="s">
        <v>46</v>
      </c>
      <c r="B24" s="17"/>
      <c r="C24" s="18">
        <f>AVERAGE(C3:C19)</f>
        <v>16.484705882352941</v>
      </c>
      <c r="D24" s="19">
        <f>AVERAGE(D3:D19)</f>
        <v>40.882352941176471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8">
        <f>AVERAGE(P3:P19)</f>
        <v>678.36470588235295</v>
      </c>
      <c r="Q24" s="18">
        <f t="shared" ref="Q24:T24" si="38">AVERAGE(Q3:Q19)</f>
        <v>769.88941176470587</v>
      </c>
      <c r="R24" s="18">
        <f t="shared" si="38"/>
        <v>682.82117647058828</v>
      </c>
      <c r="S24" s="18">
        <f t="shared" si="38"/>
        <v>546.64941176470597</v>
      </c>
      <c r="T24" s="18">
        <f t="shared" si="38"/>
        <v>609.86470588235295</v>
      </c>
      <c r="U24" s="24"/>
      <c r="V24" s="24">
        <f t="shared" ref="V24:AF24" si="39">AVERAGE(V3:V19)</f>
        <v>18.932352941176472</v>
      </c>
      <c r="W24" s="24">
        <f t="shared" si="39"/>
        <v>131.2294117647059</v>
      </c>
      <c r="X24" s="24">
        <f t="shared" si="39"/>
        <v>42.470588235294116</v>
      </c>
      <c r="Y24" s="24">
        <f t="shared" si="39"/>
        <v>5.8529411764705879</v>
      </c>
      <c r="Z24" s="24">
        <f t="shared" si="39"/>
        <v>17.86470588235294</v>
      </c>
      <c r="AA24" s="24"/>
      <c r="AB24" s="18">
        <f t="shared" si="39"/>
        <v>697.29705882352937</v>
      </c>
      <c r="AC24" s="18">
        <f t="shared" si="39"/>
        <v>901.11882352941177</v>
      </c>
      <c r="AD24" s="18">
        <f t="shared" si="39"/>
        <v>725.29176470588231</v>
      </c>
      <c r="AE24" s="18">
        <f t="shared" si="39"/>
        <v>552.50235294117647</v>
      </c>
      <c r="AF24" s="18">
        <f t="shared" si="39"/>
        <v>627.72941176470601</v>
      </c>
      <c r="AH24" s="18">
        <f t="shared" ref="AH24" si="40">AVERAGE(AH3:AH19)</f>
        <v>3503.9394117647062</v>
      </c>
    </row>
    <row r="25" spans="1:34">
      <c r="A25" s="17" t="s">
        <v>5</v>
      </c>
      <c r="B25" s="17"/>
      <c r="C25" s="18">
        <f>SUM(C3:C19)</f>
        <v>280.24</v>
      </c>
      <c r="D25" s="18">
        <f t="shared" ref="D25" si="41">SUM(D3:D19)</f>
        <v>695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0">
        <f>SUM(P3:P19)</f>
        <v>11532.2</v>
      </c>
      <c r="Q25" s="20">
        <f t="shared" ref="Q25:T25" si="42">SUM(Q3:Q19)</f>
        <v>13088.119999999999</v>
      </c>
      <c r="R25" s="20">
        <f t="shared" si="42"/>
        <v>11607.960000000001</v>
      </c>
      <c r="S25" s="20">
        <f t="shared" si="42"/>
        <v>9293.0400000000009</v>
      </c>
      <c r="T25" s="20">
        <f t="shared" si="42"/>
        <v>10367.700000000001</v>
      </c>
      <c r="U25" s="25"/>
      <c r="V25" s="25">
        <f t="shared" ref="V25:AF25" si="43">SUM(V3:V19)</f>
        <v>321.85000000000002</v>
      </c>
      <c r="W25" s="25">
        <f t="shared" si="43"/>
        <v>2230.9</v>
      </c>
      <c r="X25" s="25">
        <f t="shared" si="43"/>
        <v>722</v>
      </c>
      <c r="Y25" s="25">
        <f t="shared" si="43"/>
        <v>99.5</v>
      </c>
      <c r="Z25" s="25">
        <f t="shared" si="43"/>
        <v>303.7</v>
      </c>
      <c r="AA25" s="25"/>
      <c r="AB25" s="20">
        <f t="shared" si="43"/>
        <v>11854.05</v>
      </c>
      <c r="AC25" s="20">
        <f t="shared" si="43"/>
        <v>15319.02</v>
      </c>
      <c r="AD25" s="20">
        <f t="shared" si="43"/>
        <v>12329.96</v>
      </c>
      <c r="AE25" s="20">
        <f t="shared" si="43"/>
        <v>9392.5400000000009</v>
      </c>
      <c r="AF25" s="20">
        <f t="shared" si="43"/>
        <v>10671.400000000001</v>
      </c>
      <c r="AH25" s="20">
        <f t="shared" ref="AH25" si="44">SUM(AH3:AH19)</f>
        <v>59566.97</v>
      </c>
    </row>
    <row r="26" spans="1:34">
      <c r="J26" s="26"/>
      <c r="K26" s="26"/>
      <c r="L26" s="26"/>
      <c r="M26" s="26"/>
      <c r="N26" s="26"/>
      <c r="O26" s="26"/>
    </row>
    <row r="27" spans="1:34">
      <c r="J27" s="26"/>
      <c r="K27" s="26"/>
      <c r="L27" s="26"/>
      <c r="M27" s="26"/>
      <c r="N27" s="26"/>
      <c r="O27" s="26"/>
    </row>
  </sheetData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Mander</dc:creator>
  <cp:keywords/>
  <dc:description/>
  <cp:lastModifiedBy/>
  <cp:revision/>
  <dcterms:created xsi:type="dcterms:W3CDTF">2021-03-09T10:18:35Z</dcterms:created>
  <dcterms:modified xsi:type="dcterms:W3CDTF">2021-04-28T20:50:17Z</dcterms:modified>
  <cp:category/>
  <cp:contentStatus/>
</cp:coreProperties>
</file>